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 activeTab="2"/>
  </bookViews>
  <sheets>
    <sheet name="1.mérleg" sheetId="1" r:id="rId1"/>
    <sheet name="2.bev-kiad" sheetId="2" r:id="rId2"/>
    <sheet name="3.bevétel" sheetId="3" r:id="rId3"/>
    <sheet name="4.kiadás" sheetId="4" r:id="rId4"/>
    <sheet name="5.pe átadás" sheetId="5" r:id="rId5"/>
    <sheet name="6.felhalm" sheetId="6" r:id="rId6"/>
    <sheet name="7.ellátottak" sheetId="7" r:id="rId7"/>
    <sheet name="8.létszám" sheetId="8" state="hidden" r:id="rId8"/>
    <sheet name="9.stabil" sheetId="9" r:id="rId9"/>
    <sheet name="Munka10" sheetId="10" state="hidden" r:id="rId10"/>
    <sheet name="Munka11" sheetId="11" state="hidden" r:id="rId11"/>
    <sheet name="Munka12" sheetId="12" state="hidden" r:id="rId12"/>
  </sheets>
  <calcPr calcId="125725"/>
</workbook>
</file>

<file path=xl/calcChain.xml><?xml version="1.0" encoding="utf-8"?>
<calcChain xmlns="http://schemas.openxmlformats.org/spreadsheetml/2006/main">
  <c r="F37" i="3"/>
  <c r="H18" i="2"/>
  <c r="G18"/>
  <c r="F11" i="7"/>
  <c r="E25" i="5"/>
  <c r="F27" i="3"/>
  <c r="F34"/>
  <c r="F22"/>
  <c r="F46"/>
  <c r="F39"/>
  <c r="F17"/>
  <c r="F8"/>
  <c r="E15" i="5"/>
  <c r="F23" i="6"/>
  <c r="F16" i="4"/>
  <c r="F41"/>
  <c r="I63" i="2"/>
  <c r="F7" i="3" l="1"/>
  <c r="F58" s="1"/>
  <c r="F15" i="6"/>
  <c r="C28" i="9" l="1"/>
  <c r="C19"/>
  <c r="C20" s="1"/>
  <c r="E20" i="8"/>
  <c r="E19"/>
  <c r="E18"/>
  <c r="E17"/>
  <c r="E16"/>
  <c r="E15"/>
  <c r="F38" i="4"/>
  <c r="F33"/>
  <c r="F23"/>
  <c r="F13"/>
  <c r="F10"/>
  <c r="F9" l="1"/>
  <c r="F45" s="1"/>
  <c r="H63" i="2" l="1"/>
  <c r="H57" s="1"/>
  <c r="G63"/>
  <c r="G57" s="1"/>
  <c r="I84"/>
  <c r="H84"/>
  <c r="G84"/>
  <c r="I78"/>
  <c r="H78"/>
  <c r="G78"/>
  <c r="I69"/>
  <c r="H69"/>
  <c r="G69"/>
  <c r="I57"/>
  <c r="I44"/>
  <c r="H44"/>
  <c r="G44"/>
  <c r="I38"/>
  <c r="H38"/>
  <c r="G38"/>
  <c r="I32"/>
  <c r="H32"/>
  <c r="G32"/>
  <c r="I28"/>
  <c r="H28"/>
  <c r="G28"/>
  <c r="I21"/>
  <c r="H21"/>
  <c r="G21"/>
  <c r="I16"/>
  <c r="H16"/>
  <c r="G16"/>
  <c r="I12"/>
  <c r="H12"/>
  <c r="G12"/>
  <c r="E32" i="1"/>
  <c r="E33" s="1"/>
  <c r="C32"/>
  <c r="C33" s="1"/>
  <c r="E21"/>
  <c r="C21"/>
  <c r="E15"/>
  <c r="C15"/>
  <c r="H11" i="2" l="1"/>
  <c r="H9" s="1"/>
  <c r="H37" s="1"/>
  <c r="H47" s="1"/>
  <c r="G11"/>
  <c r="G9" s="1"/>
  <c r="G37" s="1"/>
  <c r="G47" s="1"/>
  <c r="G77"/>
  <c r="G87" s="1"/>
  <c r="H77"/>
  <c r="H87" s="1"/>
  <c r="I37"/>
  <c r="I47" s="1"/>
  <c r="I77"/>
  <c r="I87" s="1"/>
  <c r="E22" i="1"/>
  <c r="E35" s="1"/>
  <c r="C22"/>
  <c r="C35" s="1"/>
  <c r="F19" i="7" l="1"/>
  <c r="F43" i="6"/>
  <c r="E29" i="5" l="1"/>
</calcChain>
</file>

<file path=xl/sharedStrings.xml><?xml version="1.0" encoding="utf-8"?>
<sst xmlns="http://schemas.openxmlformats.org/spreadsheetml/2006/main" count="682" uniqueCount="414">
  <si>
    <t>3. számú melléklet</t>
  </si>
  <si>
    <t xml:space="preserve">Hegyhátszentjakab Község Önkormányzata </t>
  </si>
  <si>
    <t>A</t>
  </si>
  <si>
    <t>B</t>
  </si>
  <si>
    <t>Bevételi előirányzatok</t>
  </si>
  <si>
    <t>Előirányzat</t>
  </si>
  <si>
    <t>1.</t>
  </si>
  <si>
    <t>MŰKÖDÉSI BEVÉTELEK</t>
  </si>
  <si>
    <t>2.</t>
  </si>
  <si>
    <t>Szolgáltatások ellenértéke</t>
  </si>
  <si>
    <t>3.</t>
  </si>
  <si>
    <t>4.</t>
  </si>
  <si>
    <t>Közvetített szolgáltatások ellenértéke</t>
  </si>
  <si>
    <t>5.</t>
  </si>
  <si>
    <t>6.</t>
  </si>
  <si>
    <t>Kamatbevételek</t>
  </si>
  <si>
    <t>7.</t>
  </si>
  <si>
    <t>KÖZHATALMI BEVÉTELEK</t>
  </si>
  <si>
    <t>8.</t>
  </si>
  <si>
    <t>Gépjárműadó</t>
  </si>
  <si>
    <t>9.</t>
  </si>
  <si>
    <t>Helyi adók</t>
  </si>
  <si>
    <t>10.</t>
  </si>
  <si>
    <t xml:space="preserve">                  Építményadó</t>
  </si>
  <si>
    <t>11.</t>
  </si>
  <si>
    <t xml:space="preserve">                  Iparűzési adó</t>
  </si>
  <si>
    <t>12.</t>
  </si>
  <si>
    <t xml:space="preserve">                  Idegenfogalmi adó</t>
  </si>
  <si>
    <t>13.</t>
  </si>
  <si>
    <t>14.</t>
  </si>
  <si>
    <t>15.</t>
  </si>
  <si>
    <t>ÖNKORMÁNYZATOK MŰKÖDÉSI TÁMOGATÁSAI</t>
  </si>
  <si>
    <t>16.</t>
  </si>
  <si>
    <t>Helyi önkormányzatok működésének általános támogatása</t>
  </si>
  <si>
    <t>17.</t>
  </si>
  <si>
    <t>Zöldterület gazdálkodással kapcs.fel.</t>
  </si>
  <si>
    <t>18.</t>
  </si>
  <si>
    <t>Közvilágítás fenntartásának támog.</t>
  </si>
  <si>
    <t>19.</t>
  </si>
  <si>
    <t>Köztemető fenntartásásval kapcs.fel.</t>
  </si>
  <si>
    <t>20.</t>
  </si>
  <si>
    <t>Közutak fenntartásának támog.</t>
  </si>
  <si>
    <t>21.</t>
  </si>
  <si>
    <t>Üdülőhelyi feladatok támogatása</t>
  </si>
  <si>
    <t>22.</t>
  </si>
  <si>
    <t xml:space="preserve">       </t>
  </si>
  <si>
    <t>Egyéb önkormányzati feladatok támogatása</t>
  </si>
  <si>
    <t>23.</t>
  </si>
  <si>
    <t xml:space="preserve">      </t>
  </si>
  <si>
    <t>Beszámítás összege</t>
  </si>
  <si>
    <t>24.</t>
  </si>
  <si>
    <t>25.</t>
  </si>
  <si>
    <t>Települési önkormányzatok szociális és gyermekjóléti fel.tám.</t>
  </si>
  <si>
    <t>26.</t>
  </si>
  <si>
    <t>Önkorm. szoc.feladatainak egyéb támog.</t>
  </si>
  <si>
    <t>27.</t>
  </si>
  <si>
    <t>Falugondnoki szolgáltatás</t>
  </si>
  <si>
    <t>28.</t>
  </si>
  <si>
    <t>29.</t>
  </si>
  <si>
    <t>30.</t>
  </si>
  <si>
    <t>Települési önkormányzatok kulturális feladatainak támogatása</t>
  </si>
  <si>
    <t>31.</t>
  </si>
  <si>
    <t>35.</t>
  </si>
  <si>
    <t>MŰKÖDÉSI CÉLÚ TÁMOGATÁSOK ÁH-N BELÜLRŐL</t>
  </si>
  <si>
    <t>36.</t>
  </si>
  <si>
    <t>Kirendeltség finanszírozása (KÖH)</t>
  </si>
  <si>
    <t>Kistérségi startmunka mintaprogram</t>
  </si>
  <si>
    <t>Óvodás gyermekek szállítása</t>
  </si>
  <si>
    <t>PÉNZMARADVÁNY IGÉNYBEVÉTELE</t>
  </si>
  <si>
    <t>BEVÉTELEK MINDÖSSZESEN</t>
  </si>
  <si>
    <t xml:space="preserve">       - Bérleti díjak (Vadása tó, föld)</t>
  </si>
  <si>
    <r>
      <t xml:space="preserve">Egyéb közhatalmi bevételek </t>
    </r>
    <r>
      <rPr>
        <sz val="11"/>
        <color theme="1"/>
        <rFont val="Calibri"/>
        <family val="2"/>
        <charset val="238"/>
        <scheme val="minor"/>
      </rPr>
      <t>(szabálysért. bírság önk.megillető része)</t>
    </r>
  </si>
  <si>
    <t>4. számú melléklet</t>
  </si>
  <si>
    <t>Hegyhátszentjakab Község Önkormányzata</t>
  </si>
  <si>
    <t>Kiadási előirányzatok</t>
  </si>
  <si>
    <t>SZEMÉLYI JELLEGŰ KIADÁSOK</t>
  </si>
  <si>
    <t>Rendszeres személyi juttatás</t>
  </si>
  <si>
    <t>Közalkalmazottak</t>
  </si>
  <si>
    <t>Közfoglalkoztatottak</t>
  </si>
  <si>
    <t>Nem rendszeres személyi juttatás</t>
  </si>
  <si>
    <t>Béren kívüli juttatás</t>
  </si>
  <si>
    <t>Egyéb személyi juttatás</t>
  </si>
  <si>
    <t>Külső személyi juttatás</t>
  </si>
  <si>
    <t>Választott tisztségviselők juttatásai</t>
  </si>
  <si>
    <t>Reprezentáció</t>
  </si>
  <si>
    <t>MUNKAADÓKAT TERHELŐ JÁRULÉKOK ÉS SZOCHO</t>
  </si>
  <si>
    <t>SZOCHO</t>
  </si>
  <si>
    <t>EHO</t>
  </si>
  <si>
    <t>Munkáltatót terhelő SZJA</t>
  </si>
  <si>
    <t>DOLOGI KIADÁSOK</t>
  </si>
  <si>
    <t>ELLÁTOTTAK PÉNZBELI JUTTATÁSAI</t>
  </si>
  <si>
    <t>EGYÉB MŰKÖDÉSI CÉLÚ KIADÁSOK</t>
  </si>
  <si>
    <t>Elvonások és befizetések</t>
  </si>
  <si>
    <t>Pénzeszközátadás</t>
  </si>
  <si>
    <t>Tartalékok</t>
  </si>
  <si>
    <t>FELHALMOZÁSI KIADÁSOK</t>
  </si>
  <si>
    <t>Beruházások</t>
  </si>
  <si>
    <t>FINANSZÍROZÁSI KIADÁSOK</t>
  </si>
  <si>
    <t>KIADÁSOK MINDÖSSZESEN</t>
  </si>
  <si>
    <t>2016. évi költségvetési kiadásai kiemelt előirányzatok szerinti bontásban</t>
  </si>
  <si>
    <t>Megbízási díj</t>
  </si>
  <si>
    <t>Táppénz</t>
  </si>
  <si>
    <t>5. számú melléklet</t>
  </si>
  <si>
    <t>Hegyhátszentjakab Község Önkormányzatának</t>
  </si>
  <si>
    <t>és támogatásértékű pénzeszközátadásai</t>
  </si>
  <si>
    <t>Megnevezés</t>
  </si>
  <si>
    <t>Egyéb működési támogatás ÁH-n belülre</t>
  </si>
  <si>
    <t>Zalalövői Napközi Otthonos Óvoda támogatása</t>
  </si>
  <si>
    <t>Ny-dtúli Reg. Hulladékg. Önk. Társ. tagdíja</t>
  </si>
  <si>
    <t>Zalamenti és Őrségi Önk. Szoc. és Gyermejólt. Társ. Tagdíj (800Ft/fő)</t>
  </si>
  <si>
    <t>Védőnői szolgálat támogatása</t>
  </si>
  <si>
    <t>Fogorvos támogatása</t>
  </si>
  <si>
    <t>Egyéb működési támogatás ÁH-n kívülre</t>
  </si>
  <si>
    <t>Helyi civil szervezetek támogatása</t>
  </si>
  <si>
    <t>Összesen:</t>
  </si>
  <si>
    <t xml:space="preserve">Hegyhátszentjakab Község Önkormányzatának </t>
  </si>
  <si>
    <t>a 2016. évi ellátottak pénzbeli juttatásai</t>
  </si>
  <si>
    <t>ESETI PÉNZBELI ELLÁTÁSOK</t>
  </si>
  <si>
    <t>Rendkívüli települési támogatás -temetési támogatás</t>
  </si>
  <si>
    <t>Rendkívüli települési támogatás - átmeneti támogatás</t>
  </si>
  <si>
    <t>Rendkívüli települési támogatás - tanévkezdési támogatás</t>
  </si>
  <si>
    <t>Bursa Hungarica ösztöndíj</t>
  </si>
  <si>
    <t>ÖSSZESEN:</t>
  </si>
  <si>
    <t>Műk.c.pe.átvétel TB-től (mammográfiás szűrés)</t>
  </si>
  <si>
    <t>32.</t>
  </si>
  <si>
    <t>33.</t>
  </si>
  <si>
    <t>34.</t>
  </si>
  <si>
    <t>Körmend és Térsége Önk.Társ. orvosi ügyelet (286fő*68Ft*9hó)</t>
  </si>
  <si>
    <t>Körmendi Orvosi Ügyelet támogatása (286fő*56Ft*3hó)</t>
  </si>
  <si>
    <t>1. számú melléklet</t>
  </si>
  <si>
    <t xml:space="preserve"> Ezer forintban !</t>
  </si>
  <si>
    <t>Sor-
szám</t>
  </si>
  <si>
    <t>Bevételek</t>
  </si>
  <si>
    <t>Kiadások</t>
  </si>
  <si>
    <t>C</t>
  </si>
  <si>
    <t>D</t>
  </si>
  <si>
    <t>E</t>
  </si>
  <si>
    <t>Működési bevételek</t>
  </si>
  <si>
    <t>Működési kiadások</t>
  </si>
  <si>
    <t>Személyi juttatások</t>
  </si>
  <si>
    <t>Közhatalmi bevételek</t>
  </si>
  <si>
    <t>Munkaadókat terhelő járulék</t>
  </si>
  <si>
    <t>Önkormányzatok működési támogatásai</t>
  </si>
  <si>
    <t>Dologi kiadások</t>
  </si>
  <si>
    <t>Ellátottak pénzbeni juttatásai</t>
  </si>
  <si>
    <t>Egyéb működési célú kiadások</t>
  </si>
  <si>
    <t>Működési bevételek összesen:</t>
  </si>
  <si>
    <t>Működési kiadások összesen:</t>
  </si>
  <si>
    <t>Likviditási hitelek törlesztése</t>
  </si>
  <si>
    <t>Rövid lejáratú hitelek tölresztése</t>
  </si>
  <si>
    <t>Hosszú lejáratú hitelek törlesztése</t>
  </si>
  <si>
    <t>Államháztartáson belüli megelőlegezések</t>
  </si>
  <si>
    <t>Államháztartáson belüli megelőlegezések visszafizetése</t>
  </si>
  <si>
    <t>Felhalmozási bevételek</t>
  </si>
  <si>
    <t>Felhalmozási kiadások</t>
  </si>
  <si>
    <t>Felújítások</t>
  </si>
  <si>
    <t>Lakástámogatás</t>
  </si>
  <si>
    <t>Lakásépítés</t>
  </si>
  <si>
    <t>Felhalmozási célú támogatások ÁH-n belülről</t>
  </si>
  <si>
    <t>EU-s támogatásból származó forrás</t>
  </si>
  <si>
    <t>Felhalmozási bevételek összesen:</t>
  </si>
  <si>
    <t>Felhalmozási kiadások összesen:</t>
  </si>
  <si>
    <t>KÖLTSÉGVETÉSI BEVÉTELEK ÖSSZESEN:</t>
  </si>
  <si>
    <t>KÖLTSÉGVETÉSI KIADÁSOK ÖSSZESEN</t>
  </si>
  <si>
    <t>Finanszírozási célú bevételek</t>
  </si>
  <si>
    <t xml:space="preserve">MŰKÖDÉSI BEVÉTELEK ÖSSZESEN </t>
  </si>
  <si>
    <t>FELHALMOZÁSI BEVÉTELEK ÖSSZESEN</t>
  </si>
  <si>
    <t>Működési célú támogatások bevételei ÁH-n belülről</t>
  </si>
  <si>
    <t>Működési célú átvett pénzeszközök</t>
  </si>
  <si>
    <t>Hitel-, kölcsönfelvétel pénzügyi vállalkozástól</t>
  </si>
  <si>
    <t>Belföldi értékpapírok bevételei</t>
  </si>
  <si>
    <t>Előző évi költségvetési maradvány igénybevétele</t>
  </si>
  <si>
    <t>Előző évi vállalkozási maradvány igénybevétele</t>
  </si>
  <si>
    <t>Immateriális javak értékesítése</t>
  </si>
  <si>
    <t>ingatlanok értékesítése</t>
  </si>
  <si>
    <t>Egyéb tárgyi eszközök értékesítése</t>
  </si>
  <si>
    <t>Részesedések értékesítése</t>
  </si>
  <si>
    <t>Felhalmozási célú átvett pénzeszközök</t>
  </si>
  <si>
    <t>Egyéb felhalmozási célú támogatások ÁH-n kívülre</t>
  </si>
  <si>
    <t>Belföldi értékpapírok kiadásai</t>
  </si>
  <si>
    <t>Finanszírozási célú kiadások</t>
  </si>
  <si>
    <t>MŰKÖDÉSI KIADÁSOK ÖSSZESEN</t>
  </si>
  <si>
    <t xml:space="preserve">FELHALMOZÁSI KIADÁSOK ÖSSZESEN </t>
  </si>
  <si>
    <t>2016. évi előirányzat</t>
  </si>
  <si>
    <t>2. számú melléklet</t>
  </si>
  <si>
    <t>Sorszám</t>
  </si>
  <si>
    <t>Ebből: Kötelező feladatok</t>
  </si>
  <si>
    <t>Ebből: Önként vállalt feladatok</t>
  </si>
  <si>
    <t>BEVÉTELEK</t>
  </si>
  <si>
    <t>Működési és közhatalmi bevételek</t>
  </si>
  <si>
    <t>Építményadó</t>
  </si>
  <si>
    <t>Iparűzési adó</t>
  </si>
  <si>
    <t>Tart.idő utáni idegenforgalmi adó</t>
  </si>
  <si>
    <t>Talajterhelési díj</t>
  </si>
  <si>
    <t>Átengedett központi adók</t>
  </si>
  <si>
    <t>Önkormányzatok költségvetési támogatása</t>
  </si>
  <si>
    <t>Felhalmozási és tőke jellegű bevételek</t>
  </si>
  <si>
    <t>Pénzügyi befektetések bevételei</t>
  </si>
  <si>
    <t>Véglegesen átvett pénzeszközök</t>
  </si>
  <si>
    <t>Működési célú pénzeszköz átvétel ÁHT-n kívülről</t>
  </si>
  <si>
    <t>Felhalmozási célú pénzeszköz átvétel ÁHT-n kívülről</t>
  </si>
  <si>
    <t>Bevételek összesen</t>
  </si>
  <si>
    <t>Finanszírozási bevételek</t>
  </si>
  <si>
    <t>Likvid hitel felvétel</t>
  </si>
  <si>
    <t>Rövid lejáratú hitel felvétel</t>
  </si>
  <si>
    <t>Értékpapír értékesítés bevétele</t>
  </si>
  <si>
    <t>Pénzforgalom nélküli bevételek</t>
  </si>
  <si>
    <t xml:space="preserve">Bevételek mindösszesen </t>
  </si>
  <si>
    <t>Költségvetési hiány (Kiadások-Bevételek)</t>
  </si>
  <si>
    <t>2. számú melléklet folytatása</t>
  </si>
  <si>
    <t>KIADÁSOK</t>
  </si>
  <si>
    <t xml:space="preserve">Működési kiadások </t>
  </si>
  <si>
    <t>Személyi jellegű kiadások</t>
  </si>
  <si>
    <t xml:space="preserve">Munkaadót terhelő járulékok és </t>
  </si>
  <si>
    <t>szociális hozzájárulási adó</t>
  </si>
  <si>
    <t>Ellátottak pénzbeli juttatásai</t>
  </si>
  <si>
    <t>Egyéb működési célú kiadások, ebből</t>
  </si>
  <si>
    <t>Elvonások, befizetések</t>
  </si>
  <si>
    <t>Társadalom-,szociálpolitikai és egyéb juttatás</t>
  </si>
  <si>
    <t xml:space="preserve">Felhalmozási kiadások összesen </t>
  </si>
  <si>
    <t>Intézményi beruházások</t>
  </si>
  <si>
    <t>Felújítási kiadások</t>
  </si>
  <si>
    <t>Kormányzati beruházások</t>
  </si>
  <si>
    <t>Lakástámogatás, lakásépítés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</si>
  <si>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</si>
  <si>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</si>
  <si>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</si>
  <si>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</si>
  <si>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</si>
  <si>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Likvid hitel törlesztés</t>
  </si>
  <si>
    <t>Rövid lejáratú hitel törlesztés</t>
  </si>
  <si>
    <t>Egyéb finanszírozás kiadásai</t>
  </si>
  <si>
    <t>Egyéb pénzforgalom nélküli kiadások</t>
  </si>
  <si>
    <t>Általános tartalék</t>
  </si>
  <si>
    <t>Céltartalék</t>
  </si>
  <si>
    <t xml:space="preserve">Kiadások mindösszesen </t>
  </si>
  <si>
    <t>Költségvetési létszámkeret</t>
  </si>
  <si>
    <t xml:space="preserve">Előző évi költségvetési maradvány igénybevétele </t>
  </si>
  <si>
    <t>Egyéb közhatalmi bevételek (pótlék, bírság önk.megill.része)</t>
  </si>
  <si>
    <t>2.1.</t>
  </si>
  <si>
    <t>2.2.</t>
  </si>
  <si>
    <t>Egyéb működési célú támogatások ÁH-n belülről</t>
  </si>
  <si>
    <t>Működési célú támogatások  ÁH-n belülről</t>
  </si>
  <si>
    <t xml:space="preserve">Műk.c.garancia és kezességvállalásból szárm megtérülés </t>
  </si>
  <si>
    <t xml:space="preserve">Műk.c.visszatérítendő támogatás visszatérülése </t>
  </si>
  <si>
    <t xml:space="preserve">Műk.c.visszatérítendő támogatás igénybevétele </t>
  </si>
  <si>
    <t>Működési célú pénzeszköz átvétel ÁHT-n belülről</t>
  </si>
  <si>
    <t>Felhalmozási célú pénzeszköz átvétel ÁHT-n belülről</t>
  </si>
  <si>
    <t>Működési célú támogatások ÁH-n belülre</t>
  </si>
  <si>
    <t>Működési célú támogatások ÁH-n kívülre</t>
  </si>
  <si>
    <t>Hosszú lejáratú hiteltörlesztés</t>
  </si>
  <si>
    <t>37.</t>
  </si>
  <si>
    <t>38.</t>
  </si>
  <si>
    <t>39.</t>
  </si>
  <si>
    <t>7. számú melléklet</t>
  </si>
  <si>
    <t xml:space="preserve">Hegyhátszentjakab Község Önkormányzatának  </t>
  </si>
  <si>
    <t>FELÚJÍTÁSOK</t>
  </si>
  <si>
    <t>BERUHÁZÁSOK</t>
  </si>
  <si>
    <t>Sorsz.</t>
  </si>
  <si>
    <t>Teljes munkaidős</t>
  </si>
  <si>
    <t>Részmunkaidős</t>
  </si>
  <si>
    <t>Összesen</t>
  </si>
  <si>
    <t>Köztisztviselő</t>
  </si>
  <si>
    <t>-</t>
  </si>
  <si>
    <t>Közalkalmazott</t>
  </si>
  <si>
    <t>Munka törvénykönyves</t>
  </si>
  <si>
    <t>Közfoglalkoztatott</t>
  </si>
  <si>
    <t>Választott tisztségviselők</t>
  </si>
  <si>
    <t>Prémiumévek programos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</si>
  <si>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</si>
  <si>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</si>
  <si>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</si>
  <si>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</si>
  <si>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</si>
  <si>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előirányzatok</t>
  </si>
  <si>
    <t>Illetékek</t>
  </si>
  <si>
    <t>Bírság, pótlék</t>
  </si>
  <si>
    <t>Vagyon bérbeadás, haszonbérlet, üzemeltetés, koncesszió bevételei</t>
  </si>
  <si>
    <t>Egyéb sajátos bevételek</t>
  </si>
  <si>
    <t>Saját bevételek összesen:</t>
  </si>
  <si>
    <t>I.</t>
  </si>
  <si>
    <t xml:space="preserve"> Az Önkormányzat adott évi saját bevételeinek 50%-a </t>
  </si>
  <si>
    <t>…………... felvett hitel tőketörlesztései</t>
  </si>
  <si>
    <t>II.</t>
  </si>
  <si>
    <t>Adósságot keletkeztető ügyletek kiadásai összesen:</t>
  </si>
  <si>
    <t>2016. évi</t>
  </si>
  <si>
    <t>Osztalék bevételek</t>
  </si>
  <si>
    <t>10. számú melléklet</t>
  </si>
  <si>
    <t>EU projekt megnevezése</t>
  </si>
  <si>
    <t>ezer Ft</t>
  </si>
  <si>
    <t>2016. év</t>
  </si>
  <si>
    <t>2017. év</t>
  </si>
  <si>
    <t>Következő évek</t>
  </si>
  <si>
    <t>EU forrás</t>
  </si>
  <si>
    <t>Egyéb forrás</t>
  </si>
  <si>
    <t>Saját forrás</t>
  </si>
  <si>
    <t>Járulékok</t>
  </si>
  <si>
    <t>Átadott pénzeszközök</t>
  </si>
  <si>
    <t>Hegyhátszentjakab Község Önkormányzata EU-s projektjei</t>
  </si>
  <si>
    <t>2018. év</t>
  </si>
  <si>
    <t>11.számú melléklet</t>
  </si>
  <si>
    <t>Hegyhátszentjakab Község Önkormányzata finanszírozási célú pénzügyi bevételei, kiadásai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</si>
  <si>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</si>
  <si>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</si>
  <si>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</si>
  <si>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</si>
  <si>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</si>
  <si>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</si>
  <si>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</si>
  <si>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Működési célú</t>
  </si>
  <si>
    <t>Rövid lejáratú hitelek felvétele</t>
  </si>
  <si>
    <t>Likvid hitelek felvétele</t>
  </si>
  <si>
    <t>Forgatási célú értékpapírok értékesítése</t>
  </si>
  <si>
    <t>Felhalmozási célú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</si>
  <si>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</si>
  <si>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</si>
  <si>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</si>
  <si>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</si>
  <si>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</si>
  <si>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</si>
  <si>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</si>
  <si>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</si>
  <si>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12.számú melléklet</t>
  </si>
  <si>
    <t>Adósságot keletkeztető ügylet megkötését eredményező fejlesztési kiadások</t>
  </si>
  <si>
    <t>ezer Ft-ban</t>
  </si>
  <si>
    <t>Hitel,kölcsön felvétele, átvállalása</t>
  </si>
  <si>
    <t>Értékpapír forgalomba hozatala</t>
  </si>
  <si>
    <t>Váltó   kibocsátása</t>
  </si>
  <si>
    <t>Pénzügyi lízing</t>
  </si>
  <si>
    <t>Halasztott fizetés, részletfizetés</t>
  </si>
  <si>
    <t>Egyéb felhalmozási kiadás</t>
  </si>
  <si>
    <t>Mindösszesen</t>
  </si>
  <si>
    <t>6. számú melléklet</t>
  </si>
  <si>
    <t>A 2/2016. (II.22.) önkormányzati rendelethez</t>
  </si>
  <si>
    <t>adatok e Ft-ban</t>
  </si>
  <si>
    <t>Prémiumévek programban részt vevő juttatása</t>
  </si>
  <si>
    <t>2015. évről áthúzódó bérkompenzáció</t>
  </si>
  <si>
    <t>A 4/2016. (IV.12.) önkormányzati rendelethez</t>
  </si>
  <si>
    <t>2016. évi módosított engedélyezett létszámkerete</t>
  </si>
  <si>
    <t>Költségvetési létszámkeret: 8 fő</t>
  </si>
  <si>
    <t>a 2016. évi módosított működési célú pénzeszközátadásai</t>
  </si>
  <si>
    <t>Alklami munkavállalók juttatásai</t>
  </si>
  <si>
    <t>Ágazati pótlék</t>
  </si>
  <si>
    <t>Működési célú költségvetési támogatások és kiegészítő támogatások</t>
  </si>
  <si>
    <t>Bérkompenzáció</t>
  </si>
  <si>
    <t>Prémiumévek program támogatása</t>
  </si>
  <si>
    <t>40.</t>
  </si>
  <si>
    <t>41.</t>
  </si>
  <si>
    <t>42.</t>
  </si>
  <si>
    <t>2016. évi módosított felhalmozási kiadásai</t>
  </si>
  <si>
    <t>Hegyhátszentjakab Község Önkormányzatának 2016 évi módosított költségvetési mérlege</t>
  </si>
  <si>
    <t>2016. évi módosított költségvetési bevételeinek részletezése</t>
  </si>
  <si>
    <t>Hegyhátszentjakab Község Önkormányzata 2016. évi módosított bevételei és kiadásai</t>
  </si>
  <si>
    <t>LEKÖTÖTT BANKBETÉTEK MEGSZÜNTETÉSE</t>
  </si>
  <si>
    <t>43.</t>
  </si>
  <si>
    <t>Forgatási célú belföldi értékpapírok vásárlása</t>
  </si>
  <si>
    <t>Lekötött bankbetét megszüntetése</t>
  </si>
  <si>
    <t>8.számú melléklet</t>
  </si>
  <si>
    <t>Biztosító kártérítése és egyéb működési bevétel</t>
  </si>
  <si>
    <t>Lakossági víz- csatonahálózat támogatása</t>
  </si>
  <si>
    <r>
      <t xml:space="preserve">Egyéb közhatalmi bevételek </t>
    </r>
    <r>
      <rPr>
        <sz val="11"/>
        <color theme="1"/>
        <rFont val="Calibri"/>
        <family val="2"/>
        <charset val="238"/>
        <scheme val="minor"/>
      </rPr>
      <t>(késedelmi pótlék, igazgatási szolg.díj)</t>
    </r>
  </si>
  <si>
    <t>Járási startmunka mintaprogramok</t>
  </si>
  <si>
    <t>Medicopter Alapítvány támogatása</t>
  </si>
  <si>
    <t>Vasivíz Zrt lakossági víz és csatornamű pályázat</t>
  </si>
  <si>
    <t>Iskolás gyerekek szállításának támogatása</t>
  </si>
  <si>
    <t>Informatikai eszközök beszerzése</t>
  </si>
  <si>
    <t>Tárgyi eszközök beszerzése</t>
  </si>
  <si>
    <t>Monitor beszerzése</t>
  </si>
  <si>
    <t>Damilos fűkasza (közmunka)</t>
  </si>
  <si>
    <t>Permetezőgép</t>
  </si>
  <si>
    <t>Duplafalu edény</t>
  </si>
  <si>
    <t>Keverőerődítő+mikrofon szett</t>
  </si>
  <si>
    <t>HUNGARIKUM pályázat</t>
  </si>
  <si>
    <t>fényképezőgép</t>
  </si>
  <si>
    <t>kiállítási állvány</t>
  </si>
  <si>
    <t>székek</t>
  </si>
  <si>
    <t>nyomtató</t>
  </si>
  <si>
    <t>projektor</t>
  </si>
  <si>
    <t>paraván</t>
  </si>
  <si>
    <t>Hivatal gázfűtés beszerelés</t>
  </si>
  <si>
    <t>Úrnafal</t>
  </si>
  <si>
    <t>Kondigépek</t>
  </si>
  <si>
    <t>Buszmegálló</t>
  </si>
  <si>
    <t>Közvilgítás (Vadása tóig)</t>
  </si>
  <si>
    <t>Ingatlanok beszerzése, létesítése</t>
  </si>
  <si>
    <t>Kemence építése (közmunka)</t>
  </si>
  <si>
    <t>Használt bútorok beszerzése</t>
  </si>
  <si>
    <t>Egyéb működési bevételek</t>
  </si>
  <si>
    <t>EGYÉB MŰKÖDÉSI CÉLÚ ÁTVETT PÉNZESZKÖZÖK (Vasivíz visszafiz.)</t>
  </si>
  <si>
    <t>44.</t>
  </si>
  <si>
    <t>45.</t>
  </si>
  <si>
    <t>46.</t>
  </si>
  <si>
    <t>47.</t>
  </si>
  <si>
    <t>Tulajdonosi bevételek (Vasivíz koncessziós díj)</t>
  </si>
  <si>
    <t>Előirányzat összesen</t>
  </si>
  <si>
    <t>Szociális célú tűzifa</t>
  </si>
  <si>
    <t>FELHALMOZÁSI CÉLÚ TÁMOGATÁSOK ÁH-N BELÜLRŐL</t>
  </si>
  <si>
    <t>ÖTKT ingatlan értékesítése</t>
  </si>
  <si>
    <t>Adósságkonszolidációban nem részesültek támogatása</t>
  </si>
  <si>
    <t>Szociális célú tüzifa támogatás</t>
  </si>
  <si>
    <t>Elvonások és befizetések, állami támog.visszafiz.</t>
  </si>
  <si>
    <t>48.</t>
  </si>
  <si>
    <t>49.</t>
  </si>
  <si>
    <t>50.</t>
  </si>
  <si>
    <t>HUNGARIKUM pályázat támogatása</t>
  </si>
  <si>
    <t>51.</t>
  </si>
  <si>
    <t>52.</t>
  </si>
  <si>
    <t>ÁLLAMHÁZTARTÁSON BELÜLI MEGELŐLEGEZÉSEK</t>
  </si>
  <si>
    <t>Telefon beszerzése</t>
  </si>
  <si>
    <t>Idősek támogatása</t>
  </si>
  <si>
    <t>Az 1/2017. (II.22.) önkormányzati rendelethez</t>
  </si>
  <si>
    <t>Késedelmi pótlék, bírság önk.megill.része</t>
  </si>
  <si>
    <t>2.3</t>
  </si>
  <si>
    <r>
      <t xml:space="preserve">Egyéb közhatalmi bevételek </t>
    </r>
    <r>
      <rPr>
        <sz val="11"/>
        <color theme="1"/>
        <rFont val="Calibri"/>
        <family val="2"/>
        <charset val="238"/>
        <scheme val="minor"/>
      </rPr>
      <t>(talajterhelési díj)</t>
    </r>
  </si>
</sst>
</file>

<file path=xl/styles.xml><?xml version="1.0" encoding="utf-8"?>
<styleSheet xmlns="http://schemas.openxmlformats.org/spreadsheetml/2006/main">
  <numFmts count="6">
    <numFmt numFmtId="6" formatCode="#,##0\ &quot;Ft&quot;;[Red]\-#,##0\ &quot;Ft&quot;"/>
    <numFmt numFmtId="43" formatCode="_-* #,##0.00\ _F_t_-;\-* #,##0.00\ _F_t_-;_-* &quot;-&quot;??\ _F_t_-;_-@_-"/>
    <numFmt numFmtId="164" formatCode="#,##0\ &quot;Ft&quot;"/>
    <numFmt numFmtId="165" formatCode="#,##0\ _F_t"/>
    <numFmt numFmtId="166" formatCode="#,###"/>
    <numFmt numFmtId="167" formatCode="_-* #,##0\ _F_t_-;\-* #,##0\ _F_t_-;_-* &quot;-&quot;??\ _F_t_-;_-@_-"/>
  </numFmts>
  <fonts count="5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9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</cellStyleXfs>
  <cellXfs count="482">
    <xf numFmtId="0" fontId="0" fillId="0" borderId="0" xfId="0"/>
    <xf numFmtId="0" fontId="1" fillId="0" borderId="0" xfId="1"/>
    <xf numFmtId="0" fontId="3" fillId="2" borderId="0" xfId="1" applyFont="1" applyFill="1" applyAlignment="1">
      <alignment horizontal="right"/>
    </xf>
    <xf numFmtId="0" fontId="1" fillId="0" borderId="1" xfId="1" applyNumberFormat="1" applyBorder="1"/>
    <xf numFmtId="0" fontId="3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/>
    <xf numFmtId="164" fontId="3" fillId="2" borderId="1" xfId="1" applyNumberFormat="1" applyFont="1" applyFill="1" applyBorder="1"/>
    <xf numFmtId="164" fontId="9" fillId="2" borderId="1" xfId="1" applyNumberFormat="1" applyFont="1" applyFill="1" applyBorder="1"/>
    <xf numFmtId="165" fontId="3" fillId="2" borderId="1" xfId="1" applyNumberFormat="1" applyFont="1" applyFill="1" applyBorder="1"/>
    <xf numFmtId="164" fontId="12" fillId="2" borderId="1" xfId="1" applyNumberFormat="1" applyFont="1" applyFill="1" applyBorder="1"/>
    <xf numFmtId="164" fontId="5" fillId="2" borderId="1" xfId="1" applyNumberFormat="1" applyFont="1" applyFill="1" applyBorder="1"/>
    <xf numFmtId="0" fontId="0" fillId="0" borderId="1" xfId="1" applyNumberFormat="1" applyFont="1" applyBorder="1"/>
    <xf numFmtId="0" fontId="1" fillId="0" borderId="2" xfId="1" applyNumberFormat="1" applyBorder="1" applyAlignment="1">
      <alignment horizontal="left"/>
    </xf>
    <xf numFmtId="0" fontId="1" fillId="0" borderId="3" xfId="1" applyNumberFormat="1" applyBorder="1" applyAlignment="1">
      <alignment horizontal="left"/>
    </xf>
    <xf numFmtId="0" fontId="8" fillId="0" borderId="4" xfId="1" applyNumberFormat="1" applyFont="1" applyBorder="1" applyAlignment="1">
      <alignment horizontal="right"/>
    </xf>
    <xf numFmtId="164" fontId="9" fillId="2" borderId="1" xfId="1" applyNumberFormat="1" applyFont="1" applyFill="1" applyBorder="1" applyAlignment="1">
      <alignment horizontal="right"/>
    </xf>
    <xf numFmtId="0" fontId="2" fillId="0" borderId="2" xfId="1" applyNumberFormat="1" applyFont="1" applyBorder="1" applyAlignment="1"/>
    <xf numFmtId="0" fontId="13" fillId="0" borderId="3" xfId="1" applyNumberFormat="1" applyFont="1" applyBorder="1" applyAlignment="1"/>
    <xf numFmtId="0" fontId="13" fillId="0" borderId="4" xfId="1" applyNumberFormat="1" applyFont="1" applyBorder="1" applyAlignment="1"/>
    <xf numFmtId="164" fontId="14" fillId="2" borderId="1" xfId="1" applyNumberFormat="1" applyFont="1" applyFill="1" applyBorder="1"/>
    <xf numFmtId="0" fontId="2" fillId="0" borderId="4" xfId="1" applyNumberFormat="1" applyFont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0" fontId="1" fillId="0" borderId="1" xfId="1" applyBorder="1"/>
    <xf numFmtId="0" fontId="0" fillId="0" borderId="1" xfId="1" applyNumberFormat="1" applyFont="1" applyFill="1" applyBorder="1"/>
    <xf numFmtId="6" fontId="7" fillId="2" borderId="1" xfId="1" applyNumberFormat="1" applyFont="1" applyFill="1" applyBorder="1"/>
    <xf numFmtId="164" fontId="16" fillId="0" borderId="1" xfId="1" applyNumberFormat="1" applyFont="1" applyBorder="1"/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0" fillId="0" borderId="2" xfId="1" applyNumberFormat="1" applyFont="1" applyBorder="1" applyAlignment="1">
      <alignment horizontal="left"/>
    </xf>
    <xf numFmtId="0" fontId="1" fillId="0" borderId="4" xfId="1" applyNumberFormat="1" applyBorder="1" applyAlignment="1">
      <alignment horizontal="left"/>
    </xf>
    <xf numFmtId="0" fontId="11" fillId="0" borderId="5" xfId="1" applyNumberFormat="1" applyFont="1" applyBorder="1" applyAlignment="1">
      <alignment horizontal="left"/>
    </xf>
    <xf numFmtId="0" fontId="11" fillId="0" borderId="6" xfId="1" applyNumberFormat="1" applyFont="1" applyBorder="1" applyAlignment="1">
      <alignment horizontal="left"/>
    </xf>
    <xf numFmtId="0" fontId="11" fillId="0" borderId="7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0" fillId="0" borderId="1" xfId="1" applyFont="1" applyBorder="1"/>
    <xf numFmtId="0" fontId="2" fillId="0" borderId="2" xfId="1" applyFont="1" applyBorder="1" applyAlignment="1">
      <alignment horizontal="left"/>
    </xf>
    <xf numFmtId="164" fontId="2" fillId="0" borderId="1" xfId="1" applyNumberFormat="1" applyFont="1" applyBorder="1"/>
    <xf numFmtId="164" fontId="1" fillId="2" borderId="1" xfId="1" applyNumberFormat="1" applyFill="1" applyBorder="1"/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164" fontId="2" fillId="2" borderId="1" xfId="1" applyNumberFormat="1" applyFont="1" applyFill="1" applyBorder="1"/>
    <xf numFmtId="164" fontId="18" fillId="0" borderId="1" xfId="1" applyNumberFormat="1" applyFont="1" applyBorder="1"/>
    <xf numFmtId="0" fontId="1" fillId="0" borderId="0" xfId="1" applyBorder="1"/>
    <xf numFmtId="0" fontId="17" fillId="0" borderId="0" xfId="1" applyFont="1" applyBorder="1" applyAlignment="1">
      <alignment horizontal="left"/>
    </xf>
    <xf numFmtId="0" fontId="1" fillId="0" borderId="1" xfId="1" applyBorder="1" applyAlignment="1">
      <alignment horizontal="center"/>
    </xf>
    <xf numFmtId="0" fontId="0" fillId="0" borderId="1" xfId="1" applyFont="1" applyBorder="1" applyAlignment="1">
      <alignment horizontal="center"/>
    </xf>
    <xf numFmtId="164" fontId="1" fillId="0" borderId="1" xfId="1" applyNumberFormat="1" applyBorder="1"/>
    <xf numFmtId="164" fontId="1" fillId="0" borderId="1" xfId="1" applyNumberFormat="1" applyFont="1" applyBorder="1"/>
    <xf numFmtId="164" fontId="18" fillId="0" borderId="0" xfId="1" applyNumberFormat="1" applyFont="1" applyBorder="1"/>
    <xf numFmtId="0" fontId="11" fillId="0" borderId="3" xfId="1" applyNumberFormat="1" applyFont="1" applyBorder="1" applyAlignment="1">
      <alignment horizontal="left"/>
    </xf>
    <xf numFmtId="0" fontId="11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2" xfId="1" applyFont="1" applyBorder="1" applyAlignment="1">
      <alignment horizontal="left"/>
    </xf>
    <xf numFmtId="166" fontId="19" fillId="0" borderId="0" xfId="2" applyNumberFormat="1" applyFill="1" applyAlignment="1">
      <alignment vertical="center" wrapText="1"/>
    </xf>
    <xf numFmtId="166" fontId="19" fillId="0" borderId="0" xfId="2" applyNumberFormat="1" applyFill="1" applyAlignment="1">
      <alignment horizontal="center" vertical="center" wrapText="1"/>
    </xf>
    <xf numFmtId="0" fontId="20" fillId="0" borderId="0" xfId="2" applyFont="1" applyAlignment="1">
      <alignment horizontal="right"/>
    </xf>
    <xf numFmtId="166" fontId="22" fillId="0" borderId="0" xfId="2" applyNumberFormat="1" applyFont="1" applyFill="1" applyAlignment="1">
      <alignment horizontal="right" vertical="center"/>
    </xf>
    <xf numFmtId="166" fontId="24" fillId="0" borderId="9" xfId="2" applyNumberFormat="1" applyFont="1" applyFill="1" applyBorder="1" applyAlignment="1">
      <alignment horizontal="centerContinuous" vertical="center" wrapText="1"/>
    </xf>
    <xf numFmtId="166" fontId="24" fillId="0" borderId="10" xfId="2" applyNumberFormat="1" applyFont="1" applyFill="1" applyBorder="1" applyAlignment="1">
      <alignment horizontal="centerContinuous" vertical="center" wrapText="1"/>
    </xf>
    <xf numFmtId="166" fontId="24" fillId="0" borderId="11" xfId="2" applyNumberFormat="1" applyFont="1" applyFill="1" applyBorder="1" applyAlignment="1">
      <alignment horizontal="centerContinuous" vertical="center" wrapText="1"/>
    </xf>
    <xf numFmtId="166" fontId="24" fillId="0" borderId="9" xfId="2" applyNumberFormat="1" applyFont="1" applyFill="1" applyBorder="1" applyAlignment="1">
      <alignment horizontal="center" vertical="center" wrapText="1"/>
    </xf>
    <xf numFmtId="166" fontId="24" fillId="0" borderId="10" xfId="2" applyNumberFormat="1" applyFont="1" applyFill="1" applyBorder="1" applyAlignment="1">
      <alignment horizontal="center" vertical="center" wrapText="1"/>
    </xf>
    <xf numFmtId="166" fontId="24" fillId="0" borderId="11" xfId="2" applyNumberFormat="1" applyFont="1" applyFill="1" applyBorder="1" applyAlignment="1">
      <alignment horizontal="center" vertical="center" wrapText="1"/>
    </xf>
    <xf numFmtId="166" fontId="25" fillId="0" borderId="13" xfId="2" applyNumberFormat="1" applyFont="1" applyFill="1" applyBorder="1" applyAlignment="1">
      <alignment horizontal="center" vertical="center" wrapText="1"/>
    </xf>
    <xf numFmtId="166" fontId="25" fillId="0" borderId="9" xfId="2" applyNumberFormat="1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>
      <alignment horizontal="center" vertical="center" wrapText="1"/>
    </xf>
    <xf numFmtId="166" fontId="25" fillId="0" borderId="11" xfId="2" applyNumberFormat="1" applyFont="1" applyFill="1" applyBorder="1" applyAlignment="1">
      <alignment horizontal="center" vertical="center" wrapText="1"/>
    </xf>
    <xf numFmtId="166" fontId="25" fillId="0" borderId="14" xfId="2" applyNumberFormat="1" applyFont="1" applyFill="1" applyBorder="1" applyAlignment="1">
      <alignment horizontal="center" vertical="center" wrapText="1"/>
    </xf>
    <xf numFmtId="166" fontId="25" fillId="0" borderId="15" xfId="2" applyNumberFormat="1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>
      <alignment horizontal="center" vertical="center" wrapText="1"/>
    </xf>
    <xf numFmtId="166" fontId="25" fillId="0" borderId="17" xfId="2" applyNumberFormat="1" applyFont="1" applyFill="1" applyBorder="1" applyAlignment="1">
      <alignment horizontal="center" vertical="center" wrapText="1"/>
    </xf>
    <xf numFmtId="166" fontId="19" fillId="0" borderId="18" xfId="2" applyNumberFormat="1" applyFill="1" applyBorder="1" applyAlignment="1">
      <alignment horizontal="left" vertical="center" wrapText="1" indent="1"/>
    </xf>
    <xf numFmtId="166" fontId="26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20" xfId="2" applyNumberFormat="1" applyFont="1" applyFill="1" applyBorder="1" applyAlignment="1" applyProtection="1">
      <alignment vertical="center" wrapText="1"/>
      <protection locked="0"/>
    </xf>
    <xf numFmtId="166" fontId="26" fillId="0" borderId="21" xfId="2" applyNumberFormat="1" applyFont="1" applyFill="1" applyBorder="1" applyAlignment="1" applyProtection="1">
      <alignment vertical="center" wrapText="1"/>
      <protection locked="0"/>
    </xf>
    <xf numFmtId="166" fontId="26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1" xfId="2" applyNumberFormat="1" applyFont="1" applyFill="1" applyBorder="1" applyAlignment="1" applyProtection="1">
      <alignment vertical="center" wrapText="1"/>
      <protection locked="0"/>
    </xf>
    <xf numFmtId="166" fontId="26" fillId="0" borderId="23" xfId="2" applyNumberFormat="1" applyFont="1" applyFill="1" applyBorder="1" applyAlignment="1" applyProtection="1">
      <alignment vertical="center" wrapText="1"/>
      <protection locked="0"/>
    </xf>
    <xf numFmtId="166" fontId="26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2" xfId="2" applyNumberFormat="1" applyFont="1" applyFill="1" applyBorder="1" applyAlignment="1" applyProtection="1">
      <alignment vertical="center" wrapText="1"/>
      <protection locked="0"/>
    </xf>
    <xf numFmtId="166" fontId="19" fillId="0" borderId="14" xfId="2" applyNumberFormat="1" applyFill="1" applyBorder="1" applyAlignment="1">
      <alignment horizontal="left" vertical="center" wrapText="1" indent="1"/>
    </xf>
    <xf numFmtId="166" fontId="26" fillId="0" borderId="15" xfId="2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25" xfId="2" applyNumberFormat="1" applyFont="1" applyFill="1" applyBorder="1" applyAlignment="1" applyProtection="1">
      <alignment vertical="center" wrapText="1"/>
      <protection locked="0"/>
    </xf>
    <xf numFmtId="166" fontId="26" fillId="0" borderId="17" xfId="2" applyNumberFormat="1" applyFont="1" applyFill="1" applyBorder="1" applyAlignment="1" applyProtection="1">
      <alignment vertical="center" wrapText="1"/>
      <protection locked="0"/>
    </xf>
    <xf numFmtId="166" fontId="27" fillId="0" borderId="13" xfId="2" applyNumberFormat="1" applyFont="1" applyFill="1" applyBorder="1" applyAlignment="1">
      <alignment horizontal="left" vertical="center" wrapText="1" indent="1"/>
    </xf>
    <xf numFmtId="166" fontId="25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6" fontId="25" fillId="0" borderId="10" xfId="2" applyNumberFormat="1" applyFont="1" applyFill="1" applyBorder="1" applyAlignment="1" applyProtection="1">
      <alignment vertical="center" wrapText="1"/>
    </xf>
    <xf numFmtId="166" fontId="25" fillId="0" borderId="9" xfId="2" applyNumberFormat="1" applyFont="1" applyFill="1" applyBorder="1" applyAlignment="1" applyProtection="1">
      <alignment horizontal="left" vertical="center" wrapText="1" indent="1"/>
    </xf>
    <xf numFmtId="166" fontId="25" fillId="0" borderId="11" xfId="2" applyNumberFormat="1" applyFont="1" applyFill="1" applyBorder="1" applyAlignment="1" applyProtection="1">
      <alignment vertical="center" wrapText="1"/>
    </xf>
    <xf numFmtId="166" fontId="2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7" xfId="2" applyNumberFormat="1" applyFont="1" applyFill="1" applyBorder="1" applyAlignment="1" applyProtection="1">
      <alignment horizontal="right" vertical="center" wrapText="1"/>
      <protection locked="0"/>
    </xf>
    <xf numFmtId="166" fontId="28" fillId="0" borderId="23" xfId="2" applyNumberFormat="1" applyFont="1" applyFill="1" applyBorder="1" applyAlignment="1" applyProtection="1">
      <alignment horizontal="right" vertical="center" wrapText="1"/>
      <protection locked="0"/>
    </xf>
    <xf numFmtId="166" fontId="19" fillId="0" borderId="26" xfId="2" applyNumberFormat="1" applyFont="1" applyFill="1" applyBorder="1" applyAlignment="1">
      <alignment horizontal="left" vertical="center" wrapText="1" indent="1"/>
    </xf>
    <xf numFmtId="166" fontId="28" fillId="0" borderId="1" xfId="2" applyNumberFormat="1" applyFont="1" applyFill="1" applyBorder="1" applyAlignment="1" applyProtection="1">
      <alignment horizontal="right" vertical="center" wrapText="1"/>
      <protection locked="0"/>
    </xf>
    <xf numFmtId="166" fontId="28" fillId="0" borderId="20" xfId="2" applyNumberFormat="1" applyFont="1" applyFill="1" applyBorder="1" applyAlignment="1" applyProtection="1">
      <alignment horizontal="right" vertical="center" wrapText="1"/>
      <protection locked="0"/>
    </xf>
    <xf numFmtId="166" fontId="28" fillId="0" borderId="21" xfId="2" applyNumberFormat="1" applyFont="1" applyFill="1" applyBorder="1" applyAlignment="1" applyProtection="1">
      <alignment horizontal="right" vertical="center" wrapText="1"/>
      <protection locked="0"/>
    </xf>
    <xf numFmtId="166" fontId="23" fillId="0" borderId="9" xfId="2" applyNumberFormat="1" applyFont="1" applyFill="1" applyBorder="1" applyAlignment="1">
      <alignment horizontal="left" vertical="center" wrapText="1" indent="1"/>
    </xf>
    <xf numFmtId="166" fontId="23" fillId="0" borderId="15" xfId="2" applyNumberFormat="1" applyFont="1" applyFill="1" applyBorder="1" applyAlignment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166" fontId="0" fillId="0" borderId="18" xfId="0" applyNumberFormat="1" applyFill="1" applyBorder="1" applyAlignment="1">
      <alignment horizontal="left" vertical="center" wrapText="1" indent="1"/>
    </xf>
    <xf numFmtId="166" fontId="26" fillId="0" borderId="19" xfId="3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20" xfId="3" applyNumberFormat="1" applyFont="1" applyFill="1" applyBorder="1" applyAlignment="1" applyProtection="1">
      <alignment vertical="center" wrapText="1"/>
      <protection locked="0"/>
    </xf>
    <xf numFmtId="166" fontId="26" fillId="0" borderId="21" xfId="3" applyNumberFormat="1" applyFont="1" applyFill="1" applyBorder="1" applyAlignment="1" applyProtection="1">
      <alignment vertical="center" wrapText="1"/>
      <protection locked="0"/>
    </xf>
    <xf numFmtId="166" fontId="26" fillId="0" borderId="22" xfId="3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1" xfId="3" applyNumberFormat="1" applyFont="1" applyFill="1" applyBorder="1" applyAlignment="1" applyProtection="1">
      <alignment vertical="center" wrapText="1"/>
      <protection locked="0"/>
    </xf>
    <xf numFmtId="166" fontId="26" fillId="0" borderId="23" xfId="3" applyNumberFormat="1" applyFont="1" applyFill="1" applyBorder="1" applyAlignment="1" applyProtection="1">
      <alignment vertical="center" wrapText="1"/>
      <protection locked="0"/>
    </xf>
    <xf numFmtId="166" fontId="28" fillId="0" borderId="22" xfId="3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2" xfId="3" applyNumberFormat="1" applyFont="1" applyFill="1" applyBorder="1" applyAlignment="1" applyProtection="1">
      <alignment vertical="center" wrapText="1"/>
      <protection locked="0"/>
    </xf>
    <xf numFmtId="166" fontId="27" fillId="0" borderId="13" xfId="0" applyNumberFormat="1" applyFont="1" applyFill="1" applyBorder="1" applyAlignment="1">
      <alignment horizontal="left" vertical="center" wrapText="1" indent="1"/>
    </xf>
    <xf numFmtId="166" fontId="25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66" fontId="25" fillId="0" borderId="10" xfId="3" applyNumberFormat="1" applyFont="1" applyFill="1" applyBorder="1" applyAlignment="1" applyProtection="1">
      <alignment vertical="center" wrapText="1"/>
    </xf>
    <xf numFmtId="166" fontId="25" fillId="0" borderId="11" xfId="3" applyNumberFormat="1" applyFont="1" applyFill="1" applyBorder="1" applyAlignment="1" applyProtection="1">
      <alignment vertical="center" wrapText="1"/>
    </xf>
    <xf numFmtId="166" fontId="23" fillId="0" borderId="9" xfId="3" applyNumberFormat="1" applyFont="1" applyFill="1" applyBorder="1" applyAlignment="1">
      <alignment horizontal="left" vertical="center" wrapText="1" indent="1"/>
    </xf>
    <xf numFmtId="166" fontId="25" fillId="0" borderId="10" xfId="3" applyNumberFormat="1" applyFont="1" applyFill="1" applyBorder="1" applyAlignment="1">
      <alignment vertical="center" wrapText="1"/>
    </xf>
    <xf numFmtId="166" fontId="25" fillId="0" borderId="11" xfId="3" applyNumberFormat="1" applyFont="1" applyFill="1" applyBorder="1" applyAlignment="1">
      <alignment vertical="center" wrapText="1"/>
    </xf>
    <xf numFmtId="166" fontId="23" fillId="0" borderId="27" xfId="3" applyNumberFormat="1" applyFont="1" applyFill="1" applyBorder="1" applyAlignment="1">
      <alignment horizontal="left" vertical="center" wrapText="1" indent="1"/>
    </xf>
    <xf numFmtId="166" fontId="25" fillId="0" borderId="28" xfId="3" applyNumberFormat="1" applyFont="1" applyFill="1" applyBorder="1" applyAlignment="1">
      <alignment vertical="center" wrapText="1"/>
    </xf>
    <xf numFmtId="166" fontId="25" fillId="0" borderId="29" xfId="3" applyNumberFormat="1" applyFont="1" applyFill="1" applyBorder="1" applyAlignment="1">
      <alignment vertical="center" wrapText="1"/>
    </xf>
    <xf numFmtId="166" fontId="25" fillId="0" borderId="27" xfId="3" applyNumberFormat="1" applyFont="1" applyFill="1" applyBorder="1" applyAlignment="1">
      <alignment horizontal="left" vertical="center" wrapText="1" indent="1"/>
    </xf>
    <xf numFmtId="166" fontId="25" fillId="0" borderId="28" xfId="3" applyNumberFormat="1" applyFont="1" applyFill="1" applyBorder="1" applyAlignment="1" applyProtection="1">
      <alignment horizontal="right" vertical="center" wrapText="1"/>
    </xf>
    <xf numFmtId="166" fontId="25" fillId="0" borderId="29" xfId="3" applyNumberFormat="1" applyFont="1" applyFill="1" applyBorder="1" applyAlignment="1" applyProtection="1">
      <alignment horizontal="right" vertical="center" wrapText="1"/>
    </xf>
    <xf numFmtId="166" fontId="28" fillId="0" borderId="15" xfId="2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6" xfId="2" applyNumberFormat="1" applyFont="1" applyFill="1" applyBorder="1" applyAlignment="1" applyProtection="1">
      <alignment horizontal="right" vertical="center" wrapText="1"/>
      <protection locked="0"/>
    </xf>
    <xf numFmtId="166" fontId="19" fillId="0" borderId="14" xfId="2" applyNumberFormat="1" applyFont="1" applyFill="1" applyBorder="1" applyAlignment="1">
      <alignment horizontal="left" vertical="center" wrapText="1" indent="1"/>
    </xf>
    <xf numFmtId="166" fontId="25" fillId="0" borderId="30" xfId="2" applyNumberFormat="1" applyFont="1" applyFill="1" applyBorder="1" applyAlignment="1" applyProtection="1">
      <alignment horizontal="center" vertical="center" wrapText="1"/>
    </xf>
    <xf numFmtId="166" fontId="25" fillId="0" borderId="32" xfId="2" applyNumberFormat="1" applyFont="1" applyFill="1" applyBorder="1" applyAlignment="1" applyProtection="1">
      <alignment vertical="center" wrapText="1"/>
    </xf>
    <xf numFmtId="166" fontId="23" fillId="0" borderId="13" xfId="2" applyNumberFormat="1" applyFont="1" applyFill="1" applyBorder="1" applyAlignment="1">
      <alignment horizontal="left" vertical="center" wrapText="1" indent="1"/>
    </xf>
    <xf numFmtId="166" fontId="26" fillId="0" borderId="7" xfId="3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4" xfId="3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8" xfId="2" applyNumberFormat="1" applyFont="1" applyFill="1" applyBorder="1" applyAlignment="1">
      <alignment horizontal="center" vertical="center" wrapText="1"/>
    </xf>
    <xf numFmtId="166" fontId="0" fillId="0" borderId="33" xfId="0" applyNumberFormat="1" applyFill="1" applyBorder="1" applyAlignment="1">
      <alignment horizontal="left" vertical="center" wrapText="1" indent="1"/>
    </xf>
    <xf numFmtId="166" fontId="23" fillId="0" borderId="31" xfId="2" applyNumberFormat="1" applyFont="1" applyFill="1" applyBorder="1" applyAlignment="1">
      <alignment horizontal="center" vertical="center" wrapText="1"/>
    </xf>
    <xf numFmtId="0" fontId="20" fillId="0" borderId="0" xfId="2" applyFont="1"/>
    <xf numFmtId="0" fontId="20" fillId="0" borderId="39" xfId="2" applyFont="1" applyBorder="1" applyAlignment="1">
      <alignment horizontal="center" vertical="center" wrapText="1"/>
    </xf>
    <xf numFmtId="0" fontId="33" fillId="0" borderId="40" xfId="2" applyFont="1" applyBorder="1" applyAlignment="1">
      <alignment horizontal="left"/>
    </xf>
    <xf numFmtId="0" fontId="30" fillId="0" borderId="41" xfId="2" applyFont="1" applyBorder="1" applyAlignment="1">
      <alignment horizontal="center"/>
    </xf>
    <xf numFmtId="3" fontId="29" fillId="0" borderId="40" xfId="2" applyNumberFormat="1" applyFont="1" applyBorder="1" applyAlignment="1">
      <alignment horizontal="right"/>
    </xf>
    <xf numFmtId="3" fontId="29" fillId="0" borderId="41" xfId="2" applyNumberFormat="1" applyFont="1" applyBorder="1" applyAlignment="1">
      <alignment horizontal="right"/>
    </xf>
    <xf numFmtId="0" fontId="30" fillId="0" borderId="42" xfId="2" applyFont="1" applyBorder="1" applyAlignment="1">
      <alignment horizontal="center"/>
    </xf>
    <xf numFmtId="3" fontId="31" fillId="0" borderId="43" xfId="2" applyNumberFormat="1" applyFont="1" applyBorder="1" applyAlignment="1">
      <alignment horizontal="right"/>
    </xf>
    <xf numFmtId="3" fontId="31" fillId="0" borderId="44" xfId="2" applyNumberFormat="1" applyFont="1" applyBorder="1" applyAlignment="1">
      <alignment horizontal="right" wrapText="1"/>
    </xf>
    <xf numFmtId="0" fontId="30" fillId="0" borderId="45" xfId="2" applyFont="1" applyBorder="1" applyAlignment="1">
      <alignment horizontal="center"/>
    </xf>
    <xf numFmtId="3" fontId="31" fillId="0" borderId="46" xfId="2" applyNumberFormat="1" applyFont="1" applyBorder="1" applyAlignment="1">
      <alignment horizontal="right"/>
    </xf>
    <xf numFmtId="3" fontId="31" fillId="0" borderId="47" xfId="2" applyNumberFormat="1" applyFont="1" applyBorder="1" applyAlignment="1">
      <alignment horizontal="right" wrapText="1"/>
    </xf>
    <xf numFmtId="49" fontId="30" fillId="0" borderId="45" xfId="2" applyNumberFormat="1" applyFont="1" applyBorder="1" applyAlignment="1">
      <alignment horizontal="center"/>
    </xf>
    <xf numFmtId="3" fontId="34" fillId="0" borderId="46" xfId="2" applyNumberFormat="1" applyFont="1" applyBorder="1" applyAlignment="1">
      <alignment horizontal="right"/>
    </xf>
    <xf numFmtId="3" fontId="34" fillId="0" borderId="47" xfId="2" applyNumberFormat="1" applyFont="1" applyBorder="1" applyAlignment="1">
      <alignment horizontal="right" wrapText="1"/>
    </xf>
    <xf numFmtId="49" fontId="30" fillId="0" borderId="51" xfId="2" applyNumberFormat="1" applyFont="1" applyBorder="1" applyAlignment="1">
      <alignment horizontal="center"/>
    </xf>
    <xf numFmtId="3" fontId="31" fillId="0" borderId="38" xfId="2" applyNumberFormat="1" applyFont="1" applyBorder="1" applyAlignment="1">
      <alignment horizontal="right"/>
    </xf>
    <xf numFmtId="49" fontId="30" fillId="0" borderId="39" xfId="2" applyNumberFormat="1" applyFont="1" applyBorder="1" applyAlignment="1">
      <alignment horizontal="center" vertical="center"/>
    </xf>
    <xf numFmtId="49" fontId="30" fillId="0" borderId="42" xfId="2" applyNumberFormat="1" applyFont="1" applyBorder="1" applyAlignment="1">
      <alignment horizontal="center"/>
    </xf>
    <xf numFmtId="3" fontId="31" fillId="0" borderId="47" xfId="2" applyNumberFormat="1" applyFont="1" applyBorder="1" applyAlignment="1">
      <alignment horizontal="right"/>
    </xf>
    <xf numFmtId="3" fontId="32" fillId="0" borderId="43" xfId="2" applyNumberFormat="1" applyFont="1" applyBorder="1" applyAlignment="1">
      <alignment horizontal="right"/>
    </xf>
    <xf numFmtId="3" fontId="32" fillId="0" borderId="44" xfId="2" applyNumberFormat="1" applyFont="1" applyBorder="1" applyAlignment="1">
      <alignment horizontal="right"/>
    </xf>
    <xf numFmtId="3" fontId="31" fillId="0" borderId="54" xfId="2" applyNumberFormat="1" applyFont="1" applyBorder="1" applyAlignment="1">
      <alignment horizontal="right"/>
    </xf>
    <xf numFmtId="3" fontId="31" fillId="0" borderId="52" xfId="2" applyNumberFormat="1" applyFont="1" applyBorder="1" applyAlignment="1">
      <alignment horizontal="right"/>
    </xf>
    <xf numFmtId="3" fontId="32" fillId="0" borderId="38" xfId="2" applyNumberFormat="1" applyFont="1" applyBorder="1" applyAlignment="1">
      <alignment horizontal="right"/>
    </xf>
    <xf numFmtId="3" fontId="32" fillId="0" borderId="52" xfId="2" applyNumberFormat="1" applyFont="1" applyBorder="1" applyAlignment="1">
      <alignment horizontal="right"/>
    </xf>
    <xf numFmtId="49" fontId="30" fillId="0" borderId="55" xfId="2" applyNumberFormat="1" applyFont="1" applyBorder="1" applyAlignment="1">
      <alignment horizontal="center"/>
    </xf>
    <xf numFmtId="3" fontId="31" fillId="3" borderId="38" xfId="2" applyNumberFormat="1" applyFont="1" applyFill="1" applyBorder="1" applyAlignment="1">
      <alignment horizontal="right"/>
    </xf>
    <xf numFmtId="49" fontId="30" fillId="0" borderId="39" xfId="2" applyNumberFormat="1" applyFont="1" applyBorder="1" applyAlignment="1">
      <alignment horizontal="center"/>
    </xf>
    <xf numFmtId="3" fontId="32" fillId="0" borderId="40" xfId="2" applyNumberFormat="1" applyFont="1" applyBorder="1" applyAlignment="1">
      <alignment horizontal="right"/>
    </xf>
    <xf numFmtId="3" fontId="32" fillId="0" borderId="41" xfId="2" applyNumberFormat="1" applyFont="1" applyBorder="1" applyAlignment="1">
      <alignment horizontal="right"/>
    </xf>
    <xf numFmtId="49" fontId="30" fillId="0" borderId="59" xfId="2" applyNumberFormat="1" applyFont="1" applyBorder="1" applyAlignment="1">
      <alignment horizontal="center"/>
    </xf>
    <xf numFmtId="3" fontId="31" fillId="0" borderId="44" xfId="2" applyNumberFormat="1" applyFont="1" applyBorder="1" applyAlignment="1">
      <alignment horizontal="right"/>
    </xf>
    <xf numFmtId="3" fontId="32" fillId="0" borderId="41" xfId="2" applyNumberFormat="1" applyFont="1" applyBorder="1" applyAlignment="1">
      <alignment horizontal="right" wrapText="1"/>
    </xf>
    <xf numFmtId="49" fontId="30" fillId="0" borderId="60" xfId="2" applyNumberFormat="1" applyFont="1" applyBorder="1" applyAlignment="1">
      <alignment horizontal="center"/>
    </xf>
    <xf numFmtId="3" fontId="35" fillId="0" borderId="61" xfId="2" applyNumberFormat="1" applyFont="1" applyBorder="1" applyAlignment="1">
      <alignment horizontal="right"/>
    </xf>
    <xf numFmtId="3" fontId="35" fillId="0" borderId="62" xfId="2" applyNumberFormat="1" applyFont="1" applyBorder="1" applyAlignment="1">
      <alignment horizontal="right"/>
    </xf>
    <xf numFmtId="0" fontId="30" fillId="0" borderId="39" xfId="2" applyFont="1" applyBorder="1"/>
    <xf numFmtId="0" fontId="30" fillId="0" borderId="41" xfId="2" applyFont="1" applyBorder="1"/>
    <xf numFmtId="0" fontId="30" fillId="0" borderId="42" xfId="2" applyFont="1" applyBorder="1"/>
    <xf numFmtId="0" fontId="30" fillId="0" borderId="42" xfId="2" applyFont="1" applyBorder="1" applyAlignment="1">
      <alignment horizontal="center" vertical="center"/>
    </xf>
    <xf numFmtId="3" fontId="20" fillId="0" borderId="43" xfId="2" applyNumberFormat="1" applyFont="1" applyBorder="1" applyAlignment="1">
      <alignment horizontal="right"/>
    </xf>
    <xf numFmtId="3" fontId="20" fillId="0" borderId="44" xfId="2" applyNumberFormat="1" applyFont="1" applyBorder="1" applyAlignment="1">
      <alignment horizontal="right"/>
    </xf>
    <xf numFmtId="0" fontId="30" fillId="0" borderId="45" xfId="2" applyFont="1" applyBorder="1" applyAlignment="1">
      <alignment horizontal="center" vertical="center"/>
    </xf>
    <xf numFmtId="3" fontId="20" fillId="0" borderId="46" xfId="2" applyNumberFormat="1" applyFont="1" applyBorder="1" applyAlignment="1">
      <alignment horizontal="right"/>
    </xf>
    <xf numFmtId="3" fontId="20" fillId="0" borderId="47" xfId="2" applyNumberFormat="1" applyFont="1" applyBorder="1" applyAlignment="1">
      <alignment horizontal="right"/>
    </xf>
    <xf numFmtId="3" fontId="20" fillId="0" borderId="16" xfId="2" applyNumberFormat="1" applyFont="1" applyBorder="1" applyAlignment="1">
      <alignment horizontal="right"/>
    </xf>
    <xf numFmtId="0" fontId="30" fillId="0" borderId="53" xfId="2" applyFont="1" applyBorder="1" applyAlignment="1">
      <alignment horizontal="center"/>
    </xf>
    <xf numFmtId="0" fontId="30" fillId="0" borderId="39" xfId="2" applyFont="1" applyBorder="1" applyAlignment="1">
      <alignment horizontal="center"/>
    </xf>
    <xf numFmtId="3" fontId="20" fillId="0" borderId="47" xfId="2" applyNumberFormat="1" applyFont="1" applyBorder="1" applyAlignment="1">
      <alignment horizontal="right" wrapText="1"/>
    </xf>
    <xf numFmtId="0" fontId="30" fillId="0" borderId="39" xfId="2" applyFont="1" applyBorder="1" applyAlignment="1">
      <alignment horizontal="center" vertical="center"/>
    </xf>
    <xf numFmtId="3" fontId="20" fillId="0" borderId="40" xfId="2" applyNumberFormat="1" applyFont="1" applyBorder="1" applyAlignment="1">
      <alignment horizontal="right"/>
    </xf>
    <xf numFmtId="3" fontId="20" fillId="0" borderId="41" xfId="2" applyNumberFormat="1" applyFont="1" applyBorder="1" applyAlignment="1">
      <alignment horizontal="right"/>
    </xf>
    <xf numFmtId="0" fontId="30" fillId="0" borderId="60" xfId="2" applyFont="1" applyBorder="1" applyAlignment="1">
      <alignment horizontal="center" vertical="center"/>
    </xf>
    <xf numFmtId="3" fontId="29" fillId="0" borderId="61" xfId="2" applyNumberFormat="1" applyFont="1" applyBorder="1" applyAlignment="1">
      <alignment horizontal="right"/>
    </xf>
    <xf numFmtId="3" fontId="29" fillId="0" borderId="62" xfId="2" applyNumberFormat="1" applyFont="1" applyBorder="1" applyAlignment="1">
      <alignment horizontal="right"/>
    </xf>
    <xf numFmtId="0" fontId="37" fillId="0" borderId="0" xfId="1" applyFont="1"/>
    <xf numFmtId="0" fontId="37" fillId="0" borderId="0" xfId="0" applyFont="1"/>
    <xf numFmtId="3" fontId="38" fillId="0" borderId="46" xfId="2" applyNumberFormat="1" applyFont="1" applyBorder="1" applyAlignment="1">
      <alignment horizontal="right"/>
    </xf>
    <xf numFmtId="0" fontId="38" fillId="0" borderId="0" xfId="2" applyFont="1" applyBorder="1" applyAlignment="1">
      <alignment horizontal="left"/>
    </xf>
    <xf numFmtId="0" fontId="38" fillId="0" borderId="49" xfId="2" applyFont="1" applyBorder="1" applyAlignment="1">
      <alignment horizontal="left"/>
    </xf>
    <xf numFmtId="0" fontId="34" fillId="0" borderId="48" xfId="2" applyFont="1" applyBorder="1" applyAlignment="1">
      <alignment horizontal="left"/>
    </xf>
    <xf numFmtId="3" fontId="34" fillId="0" borderId="0" xfId="2" applyNumberFormat="1" applyFont="1" applyBorder="1"/>
    <xf numFmtId="3" fontId="34" fillId="0" borderId="50" xfId="2" applyNumberFormat="1" applyFont="1" applyBorder="1"/>
    <xf numFmtId="3" fontId="38" fillId="0" borderId="16" xfId="2" applyNumberFormat="1" applyFont="1" applyBorder="1" applyAlignment="1">
      <alignment horizontal="right"/>
    </xf>
    <xf numFmtId="3" fontId="38" fillId="0" borderId="0" xfId="2" applyNumberFormat="1" applyFont="1" applyBorder="1" applyAlignment="1">
      <alignment horizontal="right"/>
    </xf>
    <xf numFmtId="3" fontId="30" fillId="0" borderId="47" xfId="2" applyNumberFormat="1" applyFont="1" applyBorder="1" applyAlignment="1">
      <alignment horizontal="right"/>
    </xf>
    <xf numFmtId="3" fontId="38" fillId="0" borderId="47" xfId="2" applyNumberFormat="1" applyFont="1" applyBorder="1" applyAlignment="1">
      <alignment horizontal="right"/>
    </xf>
    <xf numFmtId="3" fontId="38" fillId="0" borderId="49" xfId="2" applyNumberFormat="1" applyFont="1" applyBorder="1" applyAlignment="1">
      <alignment horizontal="right"/>
    </xf>
    <xf numFmtId="3" fontId="38" fillId="0" borderId="64" xfId="2" applyNumberFormat="1" applyFont="1" applyBorder="1" applyAlignment="1">
      <alignment horizontal="right"/>
    </xf>
    <xf numFmtId="3" fontId="38" fillId="0" borderId="54" xfId="2" applyNumberFormat="1" applyFont="1" applyBorder="1" applyAlignment="1">
      <alignment horizontal="right"/>
    </xf>
    <xf numFmtId="3" fontId="38" fillId="0" borderId="52" xfId="2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/>
    <xf numFmtId="0" fontId="21" fillId="0" borderId="0" xfId="3"/>
    <xf numFmtId="0" fontId="21" fillId="0" borderId="0" xfId="3" applyAlignment="1">
      <alignment horizontal="right"/>
    </xf>
    <xf numFmtId="0" fontId="21" fillId="0" borderId="1" xfId="3" applyBorder="1" applyAlignment="1">
      <alignment horizontal="center"/>
    </xf>
    <xf numFmtId="0" fontId="39" fillId="0" borderId="1" xfId="3" applyFont="1" applyBorder="1" applyAlignment="1">
      <alignment horizontal="center"/>
    </xf>
    <xf numFmtId="0" fontId="21" fillId="0" borderId="1" xfId="3" applyBorder="1" applyAlignment="1">
      <alignment horizontal="right"/>
    </xf>
    <xf numFmtId="0" fontId="21" fillId="0" borderId="1" xfId="3" applyFont="1" applyBorder="1"/>
    <xf numFmtId="0" fontId="21" fillId="0" borderId="1" xfId="3" applyBorder="1"/>
    <xf numFmtId="0" fontId="39" fillId="0" borderId="0" xfId="3" applyFont="1" applyFill="1" applyBorder="1"/>
    <xf numFmtId="0" fontId="40" fillId="0" borderId="0" xfId="4" applyFont="1"/>
    <xf numFmtId="0" fontId="41" fillId="0" borderId="0" xfId="4" applyFont="1"/>
    <xf numFmtId="0" fontId="41" fillId="0" borderId="0" xfId="4" applyFont="1" applyAlignment="1">
      <alignment horizontal="center"/>
    </xf>
    <xf numFmtId="0" fontId="20" fillId="0" borderId="0" xfId="4" applyAlignment="1"/>
    <xf numFmtId="0" fontId="41" fillId="0" borderId="0" xfId="4" applyFont="1" applyBorder="1"/>
    <xf numFmtId="0" fontId="41" fillId="0" borderId="0" xfId="4" applyFont="1" applyBorder="1" applyAlignment="1">
      <alignment horizontal="right"/>
    </xf>
    <xf numFmtId="0" fontId="40" fillId="0" borderId="0" xfId="4" applyFont="1" applyBorder="1" applyAlignment="1">
      <alignment horizontal="center" vertical="top" wrapText="1"/>
    </xf>
    <xf numFmtId="0" fontId="41" fillId="0" borderId="1" xfId="4" applyFont="1" applyBorder="1" applyAlignment="1">
      <alignment horizontal="center" vertical="top" wrapText="1"/>
    </xf>
    <xf numFmtId="167" fontId="41" fillId="0" borderId="2" xfId="5" applyNumberFormat="1" applyFont="1" applyBorder="1"/>
    <xf numFmtId="167" fontId="41" fillId="0" borderId="1" xfId="5" applyNumberFormat="1" applyFont="1" applyBorder="1"/>
    <xf numFmtId="0" fontId="40" fillId="0" borderId="1" xfId="4" applyFont="1" applyBorder="1" applyAlignment="1">
      <alignment horizontal="center" vertical="top" wrapText="1"/>
    </xf>
    <xf numFmtId="167" fontId="40" fillId="0" borderId="1" xfId="5" applyNumberFormat="1" applyFont="1" applyBorder="1"/>
    <xf numFmtId="167" fontId="41" fillId="0" borderId="0" xfId="5" applyNumberFormat="1" applyFont="1" applyBorder="1"/>
    <xf numFmtId="0" fontId="40" fillId="0" borderId="1" xfId="4" applyFont="1" applyBorder="1" applyAlignment="1">
      <alignment horizontal="center"/>
    </xf>
    <xf numFmtId="167" fontId="40" fillId="0" borderId="2" xfId="5" applyNumberFormat="1" applyFont="1" applyBorder="1" applyAlignment="1">
      <alignment vertical="top" wrapText="1"/>
    </xf>
    <xf numFmtId="0" fontId="39" fillId="0" borderId="0" xfId="4" applyFont="1" applyAlignment="1"/>
    <xf numFmtId="0" fontId="39" fillId="0" borderId="0" xfId="4" applyFont="1" applyFill="1" applyBorder="1" applyAlignment="1"/>
    <xf numFmtId="0" fontId="42" fillId="0" borderId="0" xfId="4" applyFont="1" applyAlignment="1">
      <alignment wrapText="1"/>
    </xf>
    <xf numFmtId="0" fontId="20" fillId="0" borderId="0" xfId="4" applyFont="1" applyBorder="1" applyAlignment="1"/>
    <xf numFmtId="0" fontId="20" fillId="0" borderId="0" xfId="4"/>
    <xf numFmtId="0" fontId="36" fillId="0" borderId="0" xfId="4" applyFont="1" applyAlignment="1">
      <alignment horizontal="right"/>
    </xf>
    <xf numFmtId="0" fontId="29" fillId="0" borderId="0" xfId="4" applyFont="1" applyAlignment="1">
      <alignment horizontal="center"/>
    </xf>
    <xf numFmtId="0" fontId="29" fillId="0" borderId="0" xfId="4" applyFont="1" applyBorder="1" applyAlignment="1">
      <alignment horizontal="center"/>
    </xf>
    <xf numFmtId="0" fontId="44" fillId="0" borderId="1" xfId="4" applyFont="1" applyBorder="1"/>
    <xf numFmtId="0" fontId="29" fillId="0" borderId="1" xfId="4" applyFont="1" applyBorder="1" applyAlignment="1">
      <alignment horizontal="center"/>
    </xf>
    <xf numFmtId="0" fontId="20" fillId="0" borderId="1" xfId="4" applyBorder="1"/>
    <xf numFmtId="0" fontId="29" fillId="0" borderId="1" xfId="4" applyFont="1" applyBorder="1"/>
    <xf numFmtId="0" fontId="20" fillId="0" borderId="70" xfId="4" applyBorder="1"/>
    <xf numFmtId="0" fontId="20" fillId="0" borderId="0" xfId="4" applyBorder="1"/>
    <xf numFmtId="0" fontId="20" fillId="0" borderId="0" xfId="6"/>
    <xf numFmtId="3" fontId="29" fillId="0" borderId="40" xfId="6" applyNumberFormat="1" applyFont="1" applyBorder="1" applyAlignment="1">
      <alignment horizontal="right"/>
    </xf>
    <xf numFmtId="3" fontId="20" fillId="0" borderId="43" xfId="6" applyNumberFormat="1" applyFont="1" applyBorder="1" applyAlignment="1">
      <alignment horizontal="right"/>
    </xf>
    <xf numFmtId="0" fontId="30" fillId="0" borderId="45" xfId="6" applyFont="1" applyBorder="1" applyAlignment="1">
      <alignment horizontal="center"/>
    </xf>
    <xf numFmtId="0" fontId="47" fillId="0" borderId="48" xfId="6" applyFont="1" applyBorder="1" applyAlignment="1">
      <alignment horizontal="left"/>
    </xf>
    <xf numFmtId="0" fontId="47" fillId="0" borderId="49" xfId="6" applyFont="1" applyBorder="1" applyAlignment="1">
      <alignment horizontal="left"/>
    </xf>
    <xf numFmtId="3" fontId="20" fillId="0" borderId="46" xfId="6" applyNumberFormat="1" applyFont="1" applyBorder="1" applyAlignment="1">
      <alignment horizontal="right"/>
    </xf>
    <xf numFmtId="0" fontId="20" fillId="0" borderId="48" xfId="6" applyFont="1" applyBorder="1" applyAlignment="1">
      <alignment horizontal="left"/>
    </xf>
    <xf numFmtId="0" fontId="20" fillId="0" borderId="49" xfId="6" applyFont="1" applyBorder="1" applyAlignment="1">
      <alignment horizontal="left"/>
    </xf>
    <xf numFmtId="0" fontId="20" fillId="0" borderId="45" xfId="6" applyBorder="1"/>
    <xf numFmtId="0" fontId="20" fillId="0" borderId="60" xfId="6" applyBorder="1"/>
    <xf numFmtId="0" fontId="20" fillId="0" borderId="79" xfId="6" applyBorder="1"/>
    <xf numFmtId="3" fontId="29" fillId="0" borderId="80" xfId="6" applyNumberFormat="1" applyFont="1" applyBorder="1" applyAlignment="1">
      <alignment horizontal="right"/>
    </xf>
    <xf numFmtId="0" fontId="30" fillId="0" borderId="81" xfId="6" applyFont="1" applyBorder="1" applyAlignment="1">
      <alignment horizontal="center"/>
    </xf>
    <xf numFmtId="0" fontId="20" fillId="0" borderId="82" xfId="6" applyFont="1" applyBorder="1" applyAlignment="1">
      <alignment horizontal="right"/>
    </xf>
    <xf numFmtId="0" fontId="30" fillId="0" borderId="77" xfId="6" applyFont="1" applyBorder="1" applyAlignment="1">
      <alignment horizontal="center"/>
    </xf>
    <xf numFmtId="0" fontId="20" fillId="0" borderId="83" xfId="6" applyFont="1" applyBorder="1" applyAlignment="1">
      <alignment horizontal="right"/>
    </xf>
    <xf numFmtId="0" fontId="30" fillId="0" borderId="79" xfId="6" applyFont="1" applyBorder="1" applyAlignment="1">
      <alignment horizontal="center"/>
    </xf>
    <xf numFmtId="0" fontId="29" fillId="0" borderId="80" xfId="6" applyFont="1" applyBorder="1" applyAlignment="1">
      <alignment horizontal="right"/>
    </xf>
    <xf numFmtId="0" fontId="20" fillId="0" borderId="77" xfId="6" applyBorder="1"/>
    <xf numFmtId="0" fontId="20" fillId="0" borderId="84" xfId="6" applyBorder="1"/>
    <xf numFmtId="3" fontId="20" fillId="0" borderId="86" xfId="6" applyNumberFormat="1" applyFont="1" applyBorder="1" applyAlignment="1">
      <alignment horizontal="right"/>
    </xf>
    <xf numFmtId="0" fontId="20" fillId="0" borderId="87" xfId="6" applyFont="1" applyBorder="1" applyAlignment="1">
      <alignment horizontal="right"/>
    </xf>
    <xf numFmtId="0" fontId="20" fillId="0" borderId="0" xfId="6" applyAlignment="1">
      <alignment horizontal="right"/>
    </xf>
    <xf numFmtId="0" fontId="29" fillId="0" borderId="42" xfId="6" applyFont="1" applyBorder="1" applyAlignment="1">
      <alignment horizontal="center"/>
    </xf>
    <xf numFmtId="0" fontId="29" fillId="0" borderId="43" xfId="6" applyFont="1" applyBorder="1"/>
    <xf numFmtId="0" fontId="20" fillId="0" borderId="46" xfId="6" applyFont="1" applyBorder="1"/>
    <xf numFmtId="0" fontId="29" fillId="0" borderId="88" xfId="6" applyFont="1" applyBorder="1" applyAlignment="1">
      <alignment horizontal="center"/>
    </xf>
    <xf numFmtId="0" fontId="20" fillId="0" borderId="43" xfId="6" applyFont="1" applyBorder="1"/>
    <xf numFmtId="0" fontId="29" fillId="0" borderId="45" xfId="6" applyFont="1" applyBorder="1" applyAlignment="1">
      <alignment horizontal="center"/>
    </xf>
    <xf numFmtId="0" fontId="29" fillId="0" borderId="46" xfId="6" applyFont="1" applyBorder="1"/>
    <xf numFmtId="0" fontId="29" fillId="0" borderId="61" xfId="6" applyFont="1" applyBorder="1"/>
    <xf numFmtId="0" fontId="20" fillId="0" borderId="0" xfId="2" applyFont="1" applyAlignment="1">
      <alignment horizontal="right"/>
    </xf>
    <xf numFmtId="0" fontId="2" fillId="0" borderId="5" xfId="1" applyNumberFormat="1" applyFont="1" applyBorder="1" applyAlignment="1">
      <alignment horizontal="left"/>
    </xf>
    <xf numFmtId="0" fontId="2" fillId="0" borderId="6" xfId="1" applyNumberFormat="1" applyFont="1" applyBorder="1" applyAlignment="1">
      <alignment horizontal="left"/>
    </xf>
    <xf numFmtId="0" fontId="11" fillId="0" borderId="3" xfId="1" applyNumberFormat="1" applyFont="1" applyBorder="1" applyAlignment="1">
      <alignment horizontal="left"/>
    </xf>
    <xf numFmtId="0" fontId="11" fillId="0" borderId="4" xfId="1" applyNumberFormat="1" applyFont="1" applyBorder="1" applyAlignment="1">
      <alignment horizontal="left"/>
    </xf>
    <xf numFmtId="0" fontId="20" fillId="0" borderId="0" xfId="4" applyBorder="1" applyAlignment="1">
      <alignment horizontal="righ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6" fillId="0" borderId="3" xfId="1" applyFont="1" applyBorder="1" applyAlignment="1"/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49" fillId="0" borderId="4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50" fillId="0" borderId="3" xfId="1" applyFont="1" applyBorder="1" applyAlignment="1">
      <alignment horizontal="left"/>
    </xf>
    <xf numFmtId="0" fontId="50" fillId="0" borderId="4" xfId="1" applyFont="1" applyBorder="1" applyAlignment="1">
      <alignment horizontal="left"/>
    </xf>
    <xf numFmtId="164" fontId="11" fillId="0" borderId="1" xfId="1" applyNumberFormat="1" applyFont="1" applyBorder="1"/>
    <xf numFmtId="164" fontId="49" fillId="0" borderId="1" xfId="1" applyNumberFormat="1" applyFont="1" applyBorder="1"/>
    <xf numFmtId="0" fontId="0" fillId="0" borderId="5" xfId="1" applyFont="1" applyBorder="1" applyAlignment="1">
      <alignment horizontal="left"/>
    </xf>
    <xf numFmtId="164" fontId="17" fillId="0" borderId="1" xfId="1" applyNumberFormat="1" applyFont="1" applyBorder="1"/>
    <xf numFmtId="164" fontId="16" fillId="2" borderId="1" xfId="1" applyNumberFormat="1" applyFont="1" applyFill="1" applyBorder="1"/>
    <xf numFmtId="0" fontId="6" fillId="0" borderId="3" xfId="1" applyFont="1" applyBorder="1" applyAlignment="1"/>
    <xf numFmtId="0" fontId="6" fillId="0" borderId="3" xfId="1" applyFont="1" applyBorder="1" applyAlignment="1"/>
    <xf numFmtId="0" fontId="1" fillId="0" borderId="3" xfId="1" applyFont="1" applyBorder="1" applyAlignment="1">
      <alignment horizontal="left"/>
    </xf>
    <xf numFmtId="164" fontId="51" fillId="2" borderId="1" xfId="1" applyNumberFormat="1" applyFont="1" applyFill="1" applyBorder="1"/>
    <xf numFmtId="0" fontId="38" fillId="0" borderId="0" xfId="2" applyFont="1" applyBorder="1" applyAlignment="1">
      <alignment horizontal="left"/>
    </xf>
    <xf numFmtId="0" fontId="38" fillId="0" borderId="49" xfId="2" applyFont="1" applyBorder="1" applyAlignment="1">
      <alignment horizontal="left"/>
    </xf>
    <xf numFmtId="0" fontId="4" fillId="0" borderId="0" xfId="3" applyFont="1" applyAlignment="1">
      <alignment horizontal="center"/>
    </xf>
    <xf numFmtId="166" fontId="23" fillId="0" borderId="8" xfId="2" applyNumberFormat="1" applyFont="1" applyFill="1" applyBorder="1" applyAlignment="1">
      <alignment horizontal="center" vertical="center" wrapText="1"/>
    </xf>
    <xf numFmtId="166" fontId="23" fillId="0" borderId="12" xfId="2" applyNumberFormat="1" applyFont="1" applyFill="1" applyBorder="1" applyAlignment="1">
      <alignment horizontal="center" vertical="center" wrapText="1"/>
    </xf>
    <xf numFmtId="0" fontId="32" fillId="0" borderId="40" xfId="2" applyFont="1" applyBorder="1" applyAlignment="1">
      <alignment horizontal="left"/>
    </xf>
    <xf numFmtId="0" fontId="31" fillId="0" borderId="43" xfId="2" applyFont="1" applyBorder="1" applyAlignment="1">
      <alignment horizontal="left"/>
    </xf>
    <xf numFmtId="0" fontId="31" fillId="0" borderId="46" xfId="2" applyFont="1" applyBorder="1" applyAlignment="1">
      <alignment horizontal="left"/>
    </xf>
    <xf numFmtId="0" fontId="20" fillId="0" borderId="0" xfId="2" applyFont="1" applyAlignment="1">
      <alignment horizontal="right"/>
    </xf>
    <xf numFmtId="0" fontId="29" fillId="0" borderId="0" xfId="2" applyFont="1" applyAlignment="1">
      <alignment horizontal="center"/>
    </xf>
    <xf numFmtId="0" fontId="30" fillId="0" borderId="34" xfId="2" applyFont="1" applyBorder="1" applyAlignment="1">
      <alignment horizontal="center" vertical="center" wrapText="1"/>
    </xf>
    <xf numFmtId="0" fontId="30" fillId="0" borderId="35" xfId="2" applyFont="1" applyBorder="1" applyAlignment="1">
      <alignment horizontal="center" vertical="center"/>
    </xf>
    <xf numFmtId="0" fontId="31" fillId="0" borderId="36" xfId="2" applyFont="1" applyBorder="1" applyAlignment="1">
      <alignment horizontal="center" vertical="center" wrapText="1"/>
    </xf>
    <xf numFmtId="0" fontId="31" fillId="0" borderId="38" xfId="2" applyFont="1" applyBorder="1" applyAlignment="1">
      <alignment horizontal="center" vertical="center" wrapText="1"/>
    </xf>
    <xf numFmtId="0" fontId="31" fillId="0" borderId="37" xfId="2" applyFont="1" applyBorder="1" applyAlignment="1">
      <alignment horizontal="center" vertical="center" wrapText="1"/>
    </xf>
    <xf numFmtId="0" fontId="34" fillId="0" borderId="46" xfId="2" applyFont="1" applyBorder="1" applyAlignment="1">
      <alignment horizontal="left"/>
    </xf>
    <xf numFmtId="0" fontId="38" fillId="0" borderId="0" xfId="2" applyFont="1" applyBorder="1" applyAlignment="1">
      <alignment horizontal="left"/>
    </xf>
    <xf numFmtId="0" fontId="38" fillId="0" borderId="49" xfId="2" applyFont="1" applyBorder="1" applyAlignment="1">
      <alignment horizontal="left"/>
    </xf>
    <xf numFmtId="0" fontId="31" fillId="0" borderId="38" xfId="2" applyFont="1" applyBorder="1" applyAlignment="1">
      <alignment horizontal="left"/>
    </xf>
    <xf numFmtId="0" fontId="32" fillId="0" borderId="43" xfId="2" applyFont="1" applyBorder="1" applyAlignment="1">
      <alignment horizontal="left"/>
    </xf>
    <xf numFmtId="0" fontId="31" fillId="0" borderId="54" xfId="2" applyFont="1" applyBorder="1" applyAlignment="1">
      <alignment horizontal="left"/>
    </xf>
    <xf numFmtId="0" fontId="32" fillId="0" borderId="38" xfId="2" applyFont="1" applyBorder="1" applyAlignment="1">
      <alignment horizontal="left"/>
    </xf>
    <xf numFmtId="0" fontId="31" fillId="0" borderId="40" xfId="2" applyFont="1" applyBorder="1" applyAlignment="1">
      <alignment horizontal="left"/>
    </xf>
    <xf numFmtId="0" fontId="32" fillId="0" borderId="56" xfId="2" applyFont="1" applyBorder="1" applyAlignment="1">
      <alignment horizontal="left"/>
    </xf>
    <xf numFmtId="0" fontId="32" fillId="0" borderId="57" xfId="2" applyFont="1" applyBorder="1" applyAlignment="1">
      <alignment horizontal="left"/>
    </xf>
    <xf numFmtId="0" fontId="32" fillId="0" borderId="58" xfId="2" applyFont="1" applyBorder="1" applyAlignment="1">
      <alignment horizontal="left"/>
    </xf>
    <xf numFmtId="0" fontId="32" fillId="0" borderId="40" xfId="2" applyFont="1" applyBorder="1" applyAlignment="1"/>
    <xf numFmtId="0" fontId="31" fillId="0" borderId="48" xfId="2" applyFont="1" applyBorder="1" applyAlignment="1">
      <alignment horizontal="left"/>
    </xf>
    <xf numFmtId="0" fontId="31" fillId="0" borderId="0" xfId="2" applyFont="1" applyBorder="1" applyAlignment="1">
      <alignment horizontal="left"/>
    </xf>
    <xf numFmtId="0" fontId="31" fillId="0" borderId="49" xfId="2" applyFont="1" applyBorder="1" applyAlignment="1">
      <alignment horizontal="left"/>
    </xf>
    <xf numFmtId="0" fontId="32" fillId="0" borderId="61" xfId="2" applyFont="1" applyBorder="1" applyAlignment="1">
      <alignment horizontal="left"/>
    </xf>
    <xf numFmtId="0" fontId="38" fillId="0" borderId="48" xfId="2" applyFont="1" applyBorder="1" applyAlignment="1">
      <alignment horizontal="left"/>
    </xf>
    <xf numFmtId="0" fontId="38" fillId="0" borderId="30" xfId="2" applyFont="1" applyBorder="1" applyAlignment="1">
      <alignment horizontal="left"/>
    </xf>
    <xf numFmtId="0" fontId="33" fillId="0" borderId="40" xfId="2" applyFont="1" applyBorder="1" applyAlignment="1">
      <alignment horizontal="left"/>
    </xf>
    <xf numFmtId="0" fontId="31" fillId="0" borderId="48" xfId="2" applyFont="1" applyBorder="1" applyAlignment="1">
      <alignment horizontal="left" wrapText="1"/>
    </xf>
    <xf numFmtId="0" fontId="31" fillId="0" borderId="0" xfId="2" applyFont="1" applyBorder="1"/>
    <xf numFmtId="0" fontId="31" fillId="0" borderId="49" xfId="2" applyFont="1" applyBorder="1"/>
    <xf numFmtId="3" fontId="20" fillId="0" borderId="47" xfId="2" applyNumberFormat="1" applyFont="1" applyBorder="1" applyAlignment="1">
      <alignment horizontal="right" wrapText="1"/>
    </xf>
    <xf numFmtId="3" fontId="20" fillId="0" borderId="46" xfId="2" applyNumberFormat="1" applyFont="1" applyBorder="1" applyAlignment="1">
      <alignment horizontal="right" wrapText="1"/>
    </xf>
    <xf numFmtId="0" fontId="32" fillId="0" borderId="61" xfId="2" applyFont="1" applyBorder="1" applyAlignment="1"/>
    <xf numFmtId="0" fontId="31" fillId="0" borderId="65" xfId="2" applyFont="1" applyBorder="1" applyAlignment="1">
      <alignment horizontal="left"/>
    </xf>
    <xf numFmtId="0" fontId="31" fillId="0" borderId="66" xfId="2" applyFont="1" applyBorder="1" applyAlignment="1">
      <alignment horizontal="left"/>
    </xf>
    <xf numFmtId="0" fontId="31" fillId="0" borderId="67" xfId="2" applyFont="1" applyBorder="1" applyAlignment="1">
      <alignment horizontal="left"/>
    </xf>
    <xf numFmtId="0" fontId="31" fillId="0" borderId="63" xfId="2" applyFont="1" applyBorder="1" applyAlignment="1">
      <alignment horizontal="left"/>
    </xf>
    <xf numFmtId="0" fontId="31" fillId="0" borderId="68" xfId="2" applyFont="1" applyBorder="1" applyAlignment="1">
      <alignment horizontal="left"/>
    </xf>
    <xf numFmtId="0" fontId="4" fillId="0" borderId="0" xfId="1" applyFont="1" applyAlignment="1">
      <alignment horizontal="center"/>
    </xf>
    <xf numFmtId="0" fontId="1" fillId="0" borderId="1" xfId="1" applyNumberForma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11" fillId="0" borderId="2" xfId="1" applyNumberFormat="1" applyFont="1" applyBorder="1" applyAlignment="1">
      <alignment horizontal="left"/>
    </xf>
    <xf numFmtId="0" fontId="11" fillId="0" borderId="3" xfId="1" applyNumberFormat="1" applyFont="1" applyBorder="1" applyAlignment="1">
      <alignment horizontal="left"/>
    </xf>
    <xf numFmtId="0" fontId="11" fillId="0" borderId="4" xfId="1" applyNumberFormat="1" applyFont="1" applyBorder="1" applyAlignment="1">
      <alignment horizontal="left"/>
    </xf>
    <xf numFmtId="0" fontId="2" fillId="0" borderId="2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15" fillId="0" borderId="1" xfId="1" applyNumberFormat="1" applyFont="1" applyBorder="1" applyAlignment="1">
      <alignment horizontal="left"/>
    </xf>
    <xf numFmtId="0" fontId="1" fillId="0" borderId="1" xfId="1" applyNumberFormat="1" applyBorder="1" applyAlignment="1">
      <alignment horizontal="left"/>
    </xf>
    <xf numFmtId="0" fontId="10" fillId="0" borderId="1" xfId="1" applyNumberFormat="1" applyFont="1" applyBorder="1" applyAlignment="1">
      <alignment horizontal="left"/>
    </xf>
    <xf numFmtId="0" fontId="6" fillId="0" borderId="3" xfId="1" applyFont="1" applyBorder="1" applyAlignment="1"/>
    <xf numFmtId="0" fontId="49" fillId="0" borderId="1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8" fillId="0" borderId="1" xfId="1" applyNumberFormat="1" applyFont="1" applyBorder="1" applyAlignment="1">
      <alignment horizontal="left"/>
    </xf>
    <xf numFmtId="0" fontId="10" fillId="0" borderId="2" xfId="1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/>
    </xf>
    <xf numFmtId="0" fontId="10" fillId="0" borderId="4" xfId="1" applyNumberFormat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1" fillId="0" borderId="2" xfId="1" applyNumberFormat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0" fontId="1" fillId="0" borderId="4" xfId="1" applyNumberFormat="1" applyBorder="1" applyAlignment="1">
      <alignment horizontal="center"/>
    </xf>
    <xf numFmtId="0" fontId="16" fillId="0" borderId="2" xfId="1" applyFont="1" applyBorder="1" applyAlignment="1">
      <alignment horizontal="right"/>
    </xf>
    <xf numFmtId="0" fontId="16" fillId="0" borderId="3" xfId="1" applyFont="1" applyBorder="1" applyAlignment="1">
      <alignment horizontal="right"/>
    </xf>
    <xf numFmtId="0" fontId="16" fillId="0" borderId="4" xfId="1" applyFont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0" fontId="17" fillId="0" borderId="2" xfId="1" applyFont="1" applyBorder="1" applyAlignment="1">
      <alignment horizontal="left"/>
    </xf>
    <xf numFmtId="0" fontId="17" fillId="0" borderId="3" xfId="1" applyFont="1" applyBorder="1" applyAlignment="1">
      <alignment horizontal="left"/>
    </xf>
    <xf numFmtId="0" fontId="17" fillId="0" borderId="4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1" applyFont="1" applyBorder="1" applyAlignment="1">
      <alignment horizontal="left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1" xfId="1" applyBorder="1" applyAlignment="1">
      <alignment horizontal="center"/>
    </xf>
    <xf numFmtId="167" fontId="41" fillId="0" borderId="1" xfId="5" applyNumberFormat="1" applyFont="1" applyBorder="1" applyAlignment="1">
      <alignment horizontal="left" vertical="center" wrapText="1"/>
    </xf>
    <xf numFmtId="0" fontId="20" fillId="0" borderId="1" xfId="4" applyBorder="1" applyAlignment="1">
      <alignment horizontal="left" vertical="center" wrapText="1"/>
    </xf>
    <xf numFmtId="167" fontId="40" fillId="0" borderId="1" xfId="5" applyNumberFormat="1" applyFont="1" applyBorder="1" applyAlignment="1">
      <alignment horizontal="left" vertical="center" wrapText="1"/>
    </xf>
    <xf numFmtId="0" fontId="40" fillId="0" borderId="0" xfId="4" applyFont="1" applyBorder="1" applyAlignment="1">
      <alignment horizontal="center"/>
    </xf>
    <xf numFmtId="0" fontId="39" fillId="0" borderId="0" xfId="4" applyFont="1" applyAlignment="1">
      <alignment horizontal="center"/>
    </xf>
    <xf numFmtId="0" fontId="39" fillId="0" borderId="0" xfId="4" applyFont="1" applyFill="1" applyBorder="1" applyAlignment="1">
      <alignment horizontal="center"/>
    </xf>
    <xf numFmtId="0" fontId="42" fillId="0" borderId="0" xfId="4" applyFont="1" applyAlignment="1">
      <alignment horizontal="center" wrapText="1"/>
    </xf>
    <xf numFmtId="167" fontId="41" fillId="0" borderId="0" xfId="5" applyNumberFormat="1" applyFont="1" applyBorder="1" applyAlignment="1">
      <alignment horizontal="left" vertical="center" wrapText="1"/>
    </xf>
    <xf numFmtId="0" fontId="40" fillId="0" borderId="0" xfId="4" applyFont="1" applyAlignment="1">
      <alignment horizontal="center"/>
    </xf>
    <xf numFmtId="0" fontId="40" fillId="0" borderId="69" xfId="4" applyFont="1" applyBorder="1" applyAlignment="1">
      <alignment horizontal="center" vertical="top" wrapText="1"/>
    </xf>
    <xf numFmtId="0" fontId="40" fillId="0" borderId="20" xfId="4" applyFont="1" applyBorder="1" applyAlignment="1">
      <alignment horizontal="center" vertical="top" wrapText="1"/>
    </xf>
    <xf numFmtId="0" fontId="43" fillId="0" borderId="69" xfId="4" applyFont="1" applyBorder="1" applyAlignment="1">
      <alignment horizontal="center" vertical="center" wrapText="1"/>
    </xf>
    <xf numFmtId="0" fontId="43" fillId="0" borderId="20" xfId="4" applyFont="1" applyBorder="1" applyAlignment="1">
      <alignment horizontal="center" vertical="center" wrapText="1"/>
    </xf>
    <xf numFmtId="0" fontId="40" fillId="0" borderId="1" xfId="4" applyFont="1" applyBorder="1" applyAlignment="1">
      <alignment horizontal="center" vertical="center" wrapText="1"/>
    </xf>
    <xf numFmtId="0" fontId="20" fillId="0" borderId="1" xfId="4" applyBorder="1" applyAlignment="1">
      <alignment horizontal="center" vertical="center" wrapText="1"/>
    </xf>
    <xf numFmtId="167" fontId="41" fillId="0" borderId="2" xfId="5" applyNumberFormat="1" applyFont="1" applyBorder="1" applyAlignment="1">
      <alignment horizontal="justify" vertical="center" wrapText="1"/>
    </xf>
    <xf numFmtId="0" fontId="20" fillId="0" borderId="4" xfId="4" applyBorder="1" applyAlignment="1">
      <alignment horizontal="justify" vertical="center" wrapText="1"/>
    </xf>
    <xf numFmtId="0" fontId="20" fillId="0" borderId="0" xfId="4" applyBorder="1" applyAlignment="1">
      <alignment horizontal="right"/>
    </xf>
    <xf numFmtId="0" fontId="20" fillId="0" borderId="0" xfId="4" applyFont="1" applyBorder="1" applyAlignment="1">
      <alignment horizontal="right"/>
    </xf>
    <xf numFmtId="0" fontId="29" fillId="0" borderId="0" xfId="4" applyFont="1" applyAlignment="1">
      <alignment horizontal="left"/>
    </xf>
    <xf numFmtId="0" fontId="20" fillId="0" borderId="0" xfId="4" applyFont="1" applyAlignment="1">
      <alignment horizontal="right"/>
    </xf>
    <xf numFmtId="0" fontId="45" fillId="0" borderId="0" xfId="0" applyFont="1" applyAlignment="1">
      <alignment horizontal="center"/>
    </xf>
    <xf numFmtId="0" fontId="20" fillId="0" borderId="85" xfId="6" applyFont="1" applyBorder="1" applyAlignment="1"/>
    <xf numFmtId="0" fontId="46" fillId="0" borderId="58" xfId="6" applyFont="1" applyBorder="1" applyAlignment="1">
      <alignment horizontal="left"/>
    </xf>
    <xf numFmtId="0" fontId="47" fillId="0" borderId="65" xfId="6" applyFont="1" applyBorder="1" applyAlignment="1">
      <alignment horizontal="left"/>
    </xf>
    <xf numFmtId="0" fontId="47" fillId="0" borderId="67" xfId="6" applyFont="1" applyBorder="1" applyAlignment="1">
      <alignment horizontal="left"/>
    </xf>
    <xf numFmtId="0" fontId="20" fillId="0" borderId="48" xfId="6" applyFont="1" applyBorder="1" applyAlignment="1">
      <alignment horizontal="left"/>
    </xf>
    <xf numFmtId="0" fontId="20" fillId="0" borderId="49" xfId="6" applyFont="1" applyBorder="1" applyAlignment="1">
      <alignment horizontal="left"/>
    </xf>
    <xf numFmtId="0" fontId="29" fillId="0" borderId="58" xfId="6" applyFont="1" applyBorder="1" applyAlignment="1">
      <alignment horizontal="left"/>
    </xf>
    <xf numFmtId="0" fontId="20" fillId="0" borderId="43" xfId="6" applyFont="1" applyBorder="1" applyAlignment="1">
      <alignment horizontal="left"/>
    </xf>
    <xf numFmtId="0" fontId="20" fillId="0" borderId="0" xfId="6" applyAlignment="1">
      <alignment horizontal="right"/>
    </xf>
    <xf numFmtId="0" fontId="29" fillId="0" borderId="0" xfId="6" applyFont="1" applyBorder="1" applyAlignment="1">
      <alignment horizontal="center"/>
    </xf>
    <xf numFmtId="0" fontId="29" fillId="0" borderId="0" xfId="6" applyFont="1" applyAlignment="1">
      <alignment horizontal="center"/>
    </xf>
    <xf numFmtId="0" fontId="20" fillId="0" borderId="0" xfId="6" applyAlignment="1">
      <alignment horizontal="center"/>
    </xf>
    <xf numFmtId="0" fontId="30" fillId="0" borderId="72" xfId="6" applyFont="1" applyBorder="1" applyAlignment="1">
      <alignment horizontal="center"/>
    </xf>
    <xf numFmtId="0" fontId="20" fillId="0" borderId="77" xfId="6" applyBorder="1" applyAlignment="1"/>
    <xf numFmtId="0" fontId="29" fillId="0" borderId="73" xfId="6" applyFont="1" applyBorder="1" applyAlignment="1">
      <alignment horizontal="center"/>
    </xf>
    <xf numFmtId="0" fontId="29" fillId="0" borderId="74" xfId="6" applyFont="1" applyBorder="1" applyAlignment="1">
      <alignment horizontal="center"/>
    </xf>
    <xf numFmtId="0" fontId="20" fillId="0" borderId="48" xfId="6" applyBorder="1" applyAlignment="1"/>
    <xf numFmtId="0" fontId="20" fillId="0" borderId="49" xfId="6" applyBorder="1" applyAlignment="1"/>
    <xf numFmtId="3" fontId="29" fillId="0" borderId="75" xfId="6" applyNumberFormat="1" applyFont="1" applyBorder="1" applyAlignment="1">
      <alignment horizontal="center" wrapText="1"/>
    </xf>
    <xf numFmtId="0" fontId="29" fillId="0" borderId="46" xfId="6" applyFont="1" applyBorder="1" applyAlignment="1">
      <alignment horizontal="center" wrapText="1"/>
    </xf>
    <xf numFmtId="0" fontId="29" fillId="0" borderId="38" xfId="6" applyFont="1" applyBorder="1" applyAlignment="1">
      <alignment horizontal="center" wrapText="1"/>
    </xf>
    <xf numFmtId="3" fontId="29" fillId="0" borderId="76" xfId="6" applyNumberFormat="1" applyFont="1" applyBorder="1" applyAlignment="1">
      <alignment horizontal="center" wrapText="1"/>
    </xf>
    <xf numFmtId="0" fontId="29" fillId="0" borderId="78" xfId="6" applyFont="1" applyBorder="1" applyAlignment="1">
      <alignment horizontal="center" wrapText="1"/>
    </xf>
    <xf numFmtId="0" fontId="29" fillId="0" borderId="71" xfId="6" applyFont="1" applyBorder="1" applyAlignment="1"/>
    <xf numFmtId="0" fontId="20" fillId="0" borderId="48" xfId="6" applyBorder="1" applyAlignment="1">
      <alignment horizontal="left"/>
    </xf>
    <xf numFmtId="0" fontId="20" fillId="0" borderId="49" xfId="6" applyBorder="1" applyAlignment="1">
      <alignment horizontal="left"/>
    </xf>
    <xf numFmtId="0" fontId="29" fillId="0" borderId="65" xfId="6" applyFont="1" applyBorder="1" applyAlignment="1">
      <alignment horizontal="left"/>
    </xf>
    <xf numFmtId="0" fontId="29" fillId="0" borderId="67" xfId="6" applyFont="1" applyBorder="1" applyAlignment="1">
      <alignment horizontal="left"/>
    </xf>
    <xf numFmtId="0" fontId="29" fillId="0" borderId="48" xfId="6" applyFont="1" applyBorder="1" applyAlignment="1">
      <alignment horizontal="left"/>
    </xf>
    <xf numFmtId="0" fontId="29" fillId="0" borderId="49" xfId="6" applyFont="1" applyBorder="1" applyAlignment="1">
      <alignment horizontal="left"/>
    </xf>
    <xf numFmtId="0" fontId="33" fillId="0" borderId="43" xfId="6" applyFont="1" applyBorder="1" applyAlignment="1">
      <alignment horizontal="center"/>
    </xf>
    <xf numFmtId="0" fontId="33" fillId="0" borderId="46" xfId="6" applyFont="1" applyBorder="1" applyAlignment="1">
      <alignment horizontal="center"/>
    </xf>
    <xf numFmtId="0" fontId="33" fillId="0" borderId="38" xfId="6" applyFont="1" applyBorder="1" applyAlignment="1">
      <alignment horizontal="center"/>
    </xf>
    <xf numFmtId="0" fontId="33" fillId="0" borderId="43" xfId="6" applyFont="1" applyBorder="1" applyAlignment="1">
      <alignment horizontal="center" wrapText="1"/>
    </xf>
    <xf numFmtId="0" fontId="33" fillId="0" borderId="46" xfId="6" applyFont="1" applyBorder="1" applyAlignment="1">
      <alignment horizontal="center" wrapText="1"/>
    </xf>
    <xf numFmtId="0" fontId="20" fillId="0" borderId="38" xfId="6" applyBorder="1" applyAlignment="1">
      <alignment horizontal="center" wrapText="1"/>
    </xf>
    <xf numFmtId="0" fontId="20" fillId="0" borderId="38" xfId="6" applyBorder="1" applyAlignment="1">
      <alignment horizontal="center"/>
    </xf>
    <xf numFmtId="0" fontId="20" fillId="0" borderId="42" xfId="6" applyBorder="1" applyAlignment="1"/>
    <xf numFmtId="0" fontId="20" fillId="0" borderId="45" xfId="6" applyBorder="1" applyAlignment="1"/>
    <xf numFmtId="0" fontId="20" fillId="0" borderId="51" xfId="6" applyBorder="1" applyAlignment="1"/>
    <xf numFmtId="0" fontId="48" fillId="0" borderId="65" xfId="6" applyFont="1" applyBorder="1" applyAlignment="1">
      <alignment horizontal="center"/>
    </xf>
    <xf numFmtId="0" fontId="48" fillId="0" borderId="67" xfId="6" applyFont="1" applyBorder="1" applyAlignment="1">
      <alignment horizontal="center"/>
    </xf>
    <xf numFmtId="0" fontId="20" fillId="0" borderId="48" xfId="6" applyBorder="1" applyAlignment="1">
      <alignment horizontal="center"/>
    </xf>
    <xf numFmtId="0" fontId="20" fillId="0" borderId="49" xfId="6" applyBorder="1" applyAlignment="1">
      <alignment horizontal="center"/>
    </xf>
    <xf numFmtId="0" fontId="20" fillId="0" borderId="63" xfId="6" applyBorder="1" applyAlignment="1">
      <alignment horizontal="center"/>
    </xf>
    <xf numFmtId="0" fontId="20" fillId="0" borderId="68" xfId="6" applyBorder="1" applyAlignment="1">
      <alignment horizontal="center"/>
    </xf>
    <xf numFmtId="0" fontId="20" fillId="0" borderId="46" xfId="6" applyBorder="1" applyAlignment="1">
      <alignment horizontal="center" wrapText="1"/>
    </xf>
    <xf numFmtId="0" fontId="33" fillId="0" borderId="38" xfId="6" applyFont="1" applyBorder="1" applyAlignment="1">
      <alignment horizontal="center" wrapText="1"/>
    </xf>
    <xf numFmtId="0" fontId="34" fillId="0" borderId="0" xfId="2" applyFont="1" applyBorder="1" applyAlignment="1">
      <alignment horizontal="left"/>
    </xf>
    <xf numFmtId="0" fontId="34" fillId="0" borderId="25" xfId="2" applyFont="1" applyBorder="1" applyAlignment="1">
      <alignment horizontal="left"/>
    </xf>
    <xf numFmtId="0" fontId="34" fillId="0" borderId="30" xfId="2" applyFont="1" applyBorder="1" applyAlignment="1">
      <alignment horizontal="left"/>
    </xf>
    <xf numFmtId="3" fontId="34" fillId="0" borderId="16" xfId="2" applyNumberFormat="1" applyFont="1" applyBorder="1" applyAlignment="1">
      <alignment horizontal="right"/>
    </xf>
    <xf numFmtId="0" fontId="29" fillId="0" borderId="41" xfId="2" applyFont="1" applyBorder="1" applyAlignment="1">
      <alignment horizontal="right"/>
    </xf>
  </cellXfs>
  <cellStyles count="7">
    <cellStyle name="Ezres 2" xfId="5"/>
    <cellStyle name="Normál" xfId="0" builtinId="0"/>
    <cellStyle name="Normál 2" xfId="2"/>
    <cellStyle name="Normál 3" xfId="1"/>
    <cellStyle name="Normál 3 2" xfId="4"/>
    <cellStyle name="Normál 4" xfId="6"/>
    <cellStyle name="Normál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zoomScaleNormal="100" workbookViewId="0">
      <selection activeCell="A2" sqref="A2:E2"/>
    </sheetView>
  </sheetViews>
  <sheetFormatPr defaultRowHeight="15"/>
  <cols>
    <col min="1" max="1" width="5.7109375" customWidth="1"/>
    <col min="2" max="2" width="40.7109375" customWidth="1"/>
    <col min="3" max="3" width="10.7109375" customWidth="1"/>
    <col min="4" max="4" width="40.7109375" customWidth="1"/>
    <col min="5" max="5" width="10.7109375" customWidth="1"/>
  </cols>
  <sheetData>
    <row r="1" spans="1:5">
      <c r="A1" s="62"/>
      <c r="B1" s="63"/>
      <c r="C1" s="62"/>
      <c r="D1" s="62"/>
      <c r="E1" s="64" t="s">
        <v>129</v>
      </c>
    </row>
    <row r="2" spans="1:5" ht="15.75">
      <c r="A2" s="313" t="s">
        <v>410</v>
      </c>
      <c r="B2" s="313"/>
      <c r="C2" s="313"/>
      <c r="D2" s="313"/>
      <c r="E2" s="313"/>
    </row>
    <row r="3" spans="1:5" ht="15.75">
      <c r="A3" s="313" t="s">
        <v>350</v>
      </c>
      <c r="B3" s="313"/>
      <c r="C3" s="313"/>
      <c r="D3" s="313"/>
      <c r="E3" s="313"/>
    </row>
    <row r="4" spans="1:5" ht="15.75" thickBot="1">
      <c r="A4" s="62"/>
      <c r="B4" s="63"/>
      <c r="C4" s="62"/>
      <c r="D4" s="62"/>
      <c r="E4" s="65" t="s">
        <v>130</v>
      </c>
    </row>
    <row r="5" spans="1:5" ht="15.75" thickBot="1">
      <c r="A5" s="314" t="s">
        <v>131</v>
      </c>
      <c r="B5" s="66" t="s">
        <v>132</v>
      </c>
      <c r="C5" s="67"/>
      <c r="D5" s="66" t="s">
        <v>133</v>
      </c>
      <c r="E5" s="68"/>
    </row>
    <row r="6" spans="1:5" ht="24.75" thickBot="1">
      <c r="A6" s="315"/>
      <c r="B6" s="69" t="s">
        <v>105</v>
      </c>
      <c r="C6" s="70" t="s">
        <v>183</v>
      </c>
      <c r="D6" s="69" t="s">
        <v>105</v>
      </c>
      <c r="E6" s="71" t="s">
        <v>183</v>
      </c>
    </row>
    <row r="7" spans="1:5" ht="15.75" thickBot="1">
      <c r="A7" s="72" t="s">
        <v>2</v>
      </c>
      <c r="B7" s="73" t="s">
        <v>3</v>
      </c>
      <c r="C7" s="74" t="s">
        <v>134</v>
      </c>
      <c r="D7" s="73" t="s">
        <v>135</v>
      </c>
      <c r="E7" s="75" t="s">
        <v>136</v>
      </c>
    </row>
    <row r="8" spans="1:5" ht="14.1" customHeight="1">
      <c r="A8" s="76"/>
      <c r="B8" s="77" t="s">
        <v>137</v>
      </c>
      <c r="C8" s="78"/>
      <c r="D8" s="77" t="s">
        <v>138</v>
      </c>
      <c r="E8" s="79"/>
    </row>
    <row r="9" spans="1:5" ht="14.1" customHeight="1">
      <c r="A9" s="80" t="s">
        <v>6</v>
      </c>
      <c r="B9" s="87" t="s">
        <v>142</v>
      </c>
      <c r="C9" s="82">
        <v>25613</v>
      </c>
      <c r="D9" s="81" t="s">
        <v>139</v>
      </c>
      <c r="E9" s="83">
        <v>11902</v>
      </c>
    </row>
    <row r="10" spans="1:5" ht="14.1" customHeight="1">
      <c r="A10" s="80" t="s">
        <v>8</v>
      </c>
      <c r="B10" s="84" t="s">
        <v>167</v>
      </c>
      <c r="C10" s="85">
        <v>11097</v>
      </c>
      <c r="D10" s="84" t="s">
        <v>141</v>
      </c>
      <c r="E10" s="86">
        <v>2443</v>
      </c>
    </row>
    <row r="11" spans="1:5" ht="14.1" customHeight="1">
      <c r="A11" s="80" t="s">
        <v>10</v>
      </c>
      <c r="B11" s="87" t="s">
        <v>140</v>
      </c>
      <c r="C11" s="85">
        <v>5943</v>
      </c>
      <c r="D11" s="84" t="s">
        <v>143</v>
      </c>
      <c r="E11" s="86">
        <v>12430</v>
      </c>
    </row>
    <row r="12" spans="1:5" ht="14.1" customHeight="1">
      <c r="A12" s="80" t="s">
        <v>11</v>
      </c>
      <c r="B12" s="84" t="s">
        <v>137</v>
      </c>
      <c r="C12" s="85">
        <v>4513</v>
      </c>
      <c r="D12" s="84" t="s">
        <v>144</v>
      </c>
      <c r="E12" s="86">
        <v>1515</v>
      </c>
    </row>
    <row r="13" spans="1:5" ht="14.1" customHeight="1">
      <c r="A13" s="80" t="s">
        <v>13</v>
      </c>
      <c r="B13" s="84" t="s">
        <v>168</v>
      </c>
      <c r="C13" s="88">
        <v>503</v>
      </c>
      <c r="D13" s="84" t="s">
        <v>145</v>
      </c>
      <c r="E13" s="86">
        <v>4954</v>
      </c>
    </row>
    <row r="14" spans="1:5" ht="14.1" customHeight="1" thickBot="1">
      <c r="A14" s="89" t="s">
        <v>14</v>
      </c>
      <c r="B14" s="90"/>
      <c r="C14" s="91"/>
      <c r="D14" s="90" t="s">
        <v>94</v>
      </c>
      <c r="E14" s="92">
        <v>15656</v>
      </c>
    </row>
    <row r="15" spans="1:5" ht="14.1" customHeight="1" thickBot="1">
      <c r="A15" s="93" t="s">
        <v>16</v>
      </c>
      <c r="B15" s="94" t="s">
        <v>146</v>
      </c>
      <c r="C15" s="95">
        <f>SUM(C9:C13)</f>
        <v>47669</v>
      </c>
      <c r="D15" s="96" t="s">
        <v>147</v>
      </c>
      <c r="E15" s="97">
        <f>SUM(E9:E14)</f>
        <v>48900</v>
      </c>
    </row>
    <row r="16" spans="1:5" ht="14.1" customHeight="1">
      <c r="A16" s="132" t="s">
        <v>18</v>
      </c>
      <c r="B16" s="130" t="s">
        <v>169</v>
      </c>
      <c r="C16" s="131"/>
      <c r="D16" s="98" t="s">
        <v>150</v>
      </c>
      <c r="E16" s="99"/>
    </row>
    <row r="17" spans="1:5" ht="14.1" customHeight="1">
      <c r="A17" s="101" t="s">
        <v>20</v>
      </c>
      <c r="B17" s="98" t="s">
        <v>170</v>
      </c>
      <c r="C17" s="102"/>
      <c r="D17" s="98" t="s">
        <v>148</v>
      </c>
      <c r="E17" s="100"/>
    </row>
    <row r="18" spans="1:5" ht="14.1" customHeight="1">
      <c r="A18" s="101" t="s">
        <v>22</v>
      </c>
      <c r="B18" s="98" t="s">
        <v>171</v>
      </c>
      <c r="C18" s="102">
        <v>16141</v>
      </c>
      <c r="D18" s="98" t="s">
        <v>149</v>
      </c>
      <c r="E18" s="100"/>
    </row>
    <row r="19" spans="1:5" ht="14.1" customHeight="1">
      <c r="A19" s="101" t="s">
        <v>24</v>
      </c>
      <c r="B19" s="130" t="s">
        <v>356</v>
      </c>
      <c r="C19" s="102">
        <v>28495</v>
      </c>
      <c r="D19" s="98" t="s">
        <v>179</v>
      </c>
      <c r="E19" s="100">
        <v>35000</v>
      </c>
    </row>
    <row r="20" spans="1:5" ht="14.1" customHeight="1" thickBot="1">
      <c r="A20" s="80" t="s">
        <v>26</v>
      </c>
      <c r="B20" s="98" t="s">
        <v>151</v>
      </c>
      <c r="C20" s="103">
        <v>913</v>
      </c>
      <c r="D20" s="81" t="s">
        <v>152</v>
      </c>
      <c r="E20" s="104">
        <v>2296</v>
      </c>
    </row>
    <row r="21" spans="1:5" ht="14.1" customHeight="1" thickBot="1">
      <c r="A21" s="93" t="s">
        <v>28</v>
      </c>
      <c r="B21" s="94" t="s">
        <v>164</v>
      </c>
      <c r="C21" s="95">
        <f>SUM(C16:C20)</f>
        <v>45549</v>
      </c>
      <c r="D21" s="94" t="s">
        <v>180</v>
      </c>
      <c r="E21" s="97">
        <f>SUM(E16:E20)</f>
        <v>37296</v>
      </c>
    </row>
    <row r="22" spans="1:5" ht="14.1" customHeight="1" thickBot="1">
      <c r="A22" s="93" t="s">
        <v>29</v>
      </c>
      <c r="B22" s="105" t="s">
        <v>165</v>
      </c>
      <c r="C22" s="95">
        <f>+C15+C21</f>
        <v>93218</v>
      </c>
      <c r="D22" s="105" t="s">
        <v>181</v>
      </c>
      <c r="E22" s="97">
        <f>+E15+E21</f>
        <v>86196</v>
      </c>
    </row>
    <row r="23" spans="1:5" ht="14.1" customHeight="1" thickBot="1">
      <c r="A23" s="93"/>
      <c r="B23" s="135"/>
      <c r="C23" s="134"/>
      <c r="D23" s="105"/>
      <c r="E23" s="97"/>
    </row>
    <row r="24" spans="1:5" ht="14.1" customHeight="1">
      <c r="A24" s="138"/>
      <c r="B24" s="140" t="s">
        <v>153</v>
      </c>
      <c r="C24" s="133"/>
      <c r="D24" s="106" t="s">
        <v>154</v>
      </c>
      <c r="E24" s="107"/>
    </row>
    <row r="25" spans="1:5" ht="14.1" customHeight="1">
      <c r="A25" s="108" t="s">
        <v>30</v>
      </c>
      <c r="B25" s="136" t="s">
        <v>158</v>
      </c>
      <c r="C25" s="110">
        <v>3082</v>
      </c>
      <c r="D25" s="109" t="s">
        <v>96</v>
      </c>
      <c r="E25" s="111">
        <v>10104</v>
      </c>
    </row>
    <row r="26" spans="1:5" ht="14.1" customHeight="1">
      <c r="A26" s="108" t="s">
        <v>32</v>
      </c>
      <c r="B26" s="137" t="s">
        <v>173</v>
      </c>
      <c r="C26" s="113"/>
      <c r="D26" s="112" t="s">
        <v>155</v>
      </c>
      <c r="E26" s="114"/>
    </row>
    <row r="27" spans="1:5" ht="14.1" customHeight="1">
      <c r="A27" s="108" t="s">
        <v>34</v>
      </c>
      <c r="B27" s="137" t="s">
        <v>174</v>
      </c>
      <c r="C27" s="113"/>
      <c r="D27" s="112" t="s">
        <v>156</v>
      </c>
      <c r="E27" s="114"/>
    </row>
    <row r="28" spans="1:5" ht="14.1" customHeight="1">
      <c r="A28" s="108" t="s">
        <v>36</v>
      </c>
      <c r="B28" s="137" t="s">
        <v>175</v>
      </c>
      <c r="C28" s="113"/>
      <c r="D28" s="112" t="s">
        <v>157</v>
      </c>
      <c r="E28" s="114"/>
    </row>
    <row r="29" spans="1:5" ht="14.1" customHeight="1">
      <c r="A29" s="108" t="s">
        <v>38</v>
      </c>
      <c r="B29" s="137" t="s">
        <v>176</v>
      </c>
      <c r="C29" s="113"/>
      <c r="D29" s="112" t="s">
        <v>178</v>
      </c>
      <c r="E29" s="114"/>
    </row>
    <row r="30" spans="1:5" ht="14.1" customHeight="1">
      <c r="A30" s="108" t="s">
        <v>40</v>
      </c>
      <c r="B30" s="137" t="s">
        <v>177</v>
      </c>
      <c r="C30" s="113"/>
      <c r="D30" s="115"/>
      <c r="E30" s="114"/>
    </row>
    <row r="31" spans="1:5" ht="14.1" customHeight="1" thickBot="1">
      <c r="A31" s="139" t="s">
        <v>42</v>
      </c>
      <c r="B31" s="137" t="s">
        <v>159</v>
      </c>
      <c r="C31" s="116"/>
      <c r="D31" s="112"/>
      <c r="E31" s="114"/>
    </row>
    <row r="32" spans="1:5" ht="14.1" customHeight="1" thickBot="1">
      <c r="A32" s="117" t="s">
        <v>44</v>
      </c>
      <c r="B32" s="118" t="s">
        <v>160</v>
      </c>
      <c r="C32" s="119">
        <f>SUM(C25:C31)</f>
        <v>3082</v>
      </c>
      <c r="D32" s="118" t="s">
        <v>161</v>
      </c>
      <c r="E32" s="120">
        <f>SUM(E25:E31)</f>
        <v>10104</v>
      </c>
    </row>
    <row r="33" spans="1:5" ht="14.1" customHeight="1" thickBot="1">
      <c r="A33" s="117" t="s">
        <v>47</v>
      </c>
      <c r="B33" s="121" t="s">
        <v>166</v>
      </c>
      <c r="C33" s="122">
        <f>SUM(C32)</f>
        <v>3082</v>
      </c>
      <c r="D33" s="121" t="s">
        <v>182</v>
      </c>
      <c r="E33" s="123">
        <f>SUM(E32)</f>
        <v>10104</v>
      </c>
    </row>
    <row r="34" spans="1:5" ht="14.1" customHeight="1" thickBot="1">
      <c r="A34" s="117"/>
      <c r="B34" s="124"/>
      <c r="C34" s="125"/>
      <c r="D34" s="124"/>
      <c r="E34" s="126"/>
    </row>
    <row r="35" spans="1:5" ht="14.1" customHeight="1" thickBot="1">
      <c r="A35" s="117" t="s">
        <v>50</v>
      </c>
      <c r="B35" s="127" t="s">
        <v>162</v>
      </c>
      <c r="C35" s="128">
        <f>SUM(C22+C33)</f>
        <v>96300</v>
      </c>
      <c r="D35" s="127" t="s">
        <v>163</v>
      </c>
      <c r="E35" s="129">
        <f>SUM(E33+E22)</f>
        <v>96300</v>
      </c>
    </row>
  </sheetData>
  <mergeCells count="3">
    <mergeCell ref="A2:E2"/>
    <mergeCell ref="A3:E3"/>
    <mergeCell ref="A5:A6"/>
  </mergeCells>
  <pageMargins left="1.8897637795275593" right="0.70866141732283472" top="0.74803149606299213" bottom="0.74803149606299213" header="0.31496062992125984" footer="0.31496062992125984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H14" sqref="H14"/>
    </sheetView>
  </sheetViews>
  <sheetFormatPr defaultRowHeight="15"/>
  <cols>
    <col min="1" max="1" width="20.7109375" style="242" customWidth="1"/>
    <col min="2" max="2" width="11.85546875" style="242" customWidth="1"/>
    <col min="3" max="3" width="11.7109375" style="242" customWidth="1"/>
    <col min="4" max="4" width="13.5703125" style="242" customWidth="1"/>
    <col min="5" max="5" width="15.140625" style="242" customWidth="1"/>
    <col min="6" max="6" width="13.5703125" style="242" customWidth="1"/>
    <col min="7" max="7" width="9.140625" style="242"/>
  </cols>
  <sheetData>
    <row r="1" spans="1:7">
      <c r="A1" s="424" t="s">
        <v>287</v>
      </c>
      <c r="B1" s="425"/>
      <c r="C1" s="425"/>
      <c r="D1" s="425"/>
      <c r="E1" s="425"/>
      <c r="F1" s="425"/>
    </row>
    <row r="2" spans="1:7">
      <c r="A2" s="243"/>
      <c r="B2" s="243"/>
      <c r="C2" s="243"/>
      <c r="D2" s="243"/>
      <c r="E2" s="243"/>
      <c r="F2" s="243"/>
    </row>
    <row r="3" spans="1:7">
      <c r="A3" s="244"/>
      <c r="B3" s="244"/>
      <c r="C3" s="244"/>
      <c r="D3" s="244"/>
      <c r="E3" s="244"/>
      <c r="F3" s="244"/>
      <c r="G3" s="244"/>
    </row>
    <row r="4" spans="1:7">
      <c r="A4" s="428" t="s">
        <v>333</v>
      </c>
      <c r="B4" s="428"/>
      <c r="C4" s="428"/>
      <c r="D4" s="428"/>
      <c r="E4" s="428"/>
      <c r="F4" s="428"/>
      <c r="G4"/>
    </row>
    <row r="5" spans="1:7">
      <c r="A5" s="428" t="s">
        <v>298</v>
      </c>
      <c r="B5" s="428"/>
      <c r="C5" s="428"/>
      <c r="D5" s="428"/>
      <c r="E5" s="428"/>
      <c r="F5" s="428"/>
      <c r="G5"/>
    </row>
    <row r="6" spans="1:7">
      <c r="A6" s="245"/>
      <c r="B6" s="245"/>
      <c r="C6" s="245"/>
      <c r="D6" s="245"/>
      <c r="E6" s="245"/>
      <c r="F6" s="245"/>
      <c r="G6" s="245"/>
    </row>
    <row r="7" spans="1:7">
      <c r="A7"/>
      <c r="B7"/>
      <c r="C7"/>
      <c r="D7"/>
      <c r="E7"/>
      <c r="F7"/>
      <c r="G7"/>
    </row>
    <row r="8" spans="1:7">
      <c r="A8" s="426" t="s">
        <v>288</v>
      </c>
      <c r="B8" s="426"/>
      <c r="C8" s="426"/>
      <c r="D8" s="426"/>
      <c r="E8" s="426"/>
      <c r="F8" s="426"/>
    </row>
    <row r="9" spans="1:7">
      <c r="A9" s="244"/>
      <c r="B9" s="244"/>
      <c r="C9" s="244"/>
      <c r="D9" s="244"/>
      <c r="E9" s="427" t="s">
        <v>289</v>
      </c>
      <c r="F9" s="427"/>
    </row>
    <row r="10" spans="1:7">
      <c r="A10" s="246" t="s">
        <v>132</v>
      </c>
      <c r="B10" s="247" t="s">
        <v>290</v>
      </c>
      <c r="C10" s="247" t="s">
        <v>291</v>
      </c>
      <c r="D10" s="247" t="s">
        <v>299</v>
      </c>
      <c r="E10" s="247" t="s">
        <v>292</v>
      </c>
      <c r="F10" s="247" t="s">
        <v>261</v>
      </c>
    </row>
    <row r="11" spans="1:7">
      <c r="A11" s="248" t="s">
        <v>293</v>
      </c>
      <c r="B11" s="248"/>
      <c r="C11" s="248"/>
      <c r="D11" s="248"/>
      <c r="E11" s="248"/>
      <c r="F11" s="248"/>
    </row>
    <row r="12" spans="1:7">
      <c r="A12" s="248" t="s">
        <v>294</v>
      </c>
      <c r="B12" s="248"/>
      <c r="C12" s="248"/>
      <c r="D12" s="248"/>
      <c r="E12" s="248"/>
      <c r="F12" s="248"/>
    </row>
    <row r="13" spans="1:7">
      <c r="A13" s="248" t="s">
        <v>295</v>
      </c>
      <c r="B13" s="248"/>
      <c r="C13" s="248"/>
      <c r="D13" s="248"/>
      <c r="E13" s="248"/>
      <c r="F13" s="248"/>
    </row>
    <row r="14" spans="1:7">
      <c r="A14" s="249" t="s">
        <v>261</v>
      </c>
      <c r="B14" s="249"/>
      <c r="C14" s="249"/>
      <c r="D14" s="249"/>
      <c r="E14" s="249"/>
      <c r="F14" s="249"/>
    </row>
    <row r="15" spans="1:7">
      <c r="A15" s="250"/>
      <c r="B15" s="250"/>
      <c r="C15" s="250"/>
      <c r="D15" s="250"/>
      <c r="E15" s="250"/>
      <c r="F15" s="250"/>
    </row>
    <row r="16" spans="1:7">
      <c r="A16" s="246" t="s">
        <v>133</v>
      </c>
      <c r="B16" s="247" t="s">
        <v>290</v>
      </c>
      <c r="C16" s="247" t="s">
        <v>291</v>
      </c>
      <c r="D16" s="247" t="s">
        <v>299</v>
      </c>
      <c r="E16" s="247" t="s">
        <v>292</v>
      </c>
      <c r="F16" s="247" t="s">
        <v>261</v>
      </c>
    </row>
    <row r="17" spans="1:6">
      <c r="A17" s="248" t="s">
        <v>139</v>
      </c>
      <c r="B17" s="248"/>
      <c r="C17" s="248"/>
      <c r="D17" s="248"/>
      <c r="E17" s="248"/>
      <c r="F17" s="248"/>
    </row>
    <row r="18" spans="1:6">
      <c r="A18" s="248" t="s">
        <v>296</v>
      </c>
      <c r="B18" s="248"/>
      <c r="C18" s="248"/>
      <c r="D18" s="248"/>
      <c r="E18" s="248"/>
      <c r="F18" s="248"/>
    </row>
    <row r="19" spans="1:6">
      <c r="A19" s="248" t="s">
        <v>143</v>
      </c>
      <c r="B19" s="248"/>
      <c r="C19" s="248"/>
      <c r="D19" s="248"/>
      <c r="E19" s="248"/>
      <c r="F19" s="248"/>
    </row>
    <row r="20" spans="1:6">
      <c r="A20" s="248" t="s">
        <v>155</v>
      </c>
      <c r="B20" s="248"/>
      <c r="C20" s="248"/>
      <c r="D20" s="248"/>
      <c r="E20" s="248"/>
      <c r="F20" s="248"/>
    </row>
    <row r="21" spans="1:6">
      <c r="A21" s="248" t="s">
        <v>96</v>
      </c>
      <c r="B21" s="248"/>
      <c r="C21" s="248"/>
      <c r="D21" s="248"/>
      <c r="E21" s="248"/>
      <c r="F21" s="248"/>
    </row>
    <row r="22" spans="1:6">
      <c r="A22" s="248" t="s">
        <v>297</v>
      </c>
      <c r="B22" s="248"/>
      <c r="C22" s="248"/>
      <c r="D22" s="248"/>
      <c r="E22" s="248"/>
      <c r="F22" s="248"/>
    </row>
    <row r="23" spans="1:6">
      <c r="A23" s="249" t="s">
        <v>261</v>
      </c>
      <c r="B23" s="249"/>
      <c r="C23" s="249"/>
      <c r="D23" s="249"/>
      <c r="E23" s="249"/>
      <c r="F23" s="249"/>
    </row>
    <row r="24" spans="1:6">
      <c r="A24" s="251"/>
      <c r="B24" s="251"/>
      <c r="C24" s="251"/>
      <c r="D24" s="251"/>
      <c r="E24" s="251"/>
      <c r="F24" s="251"/>
    </row>
    <row r="25" spans="1:6">
      <c r="A25" s="251"/>
      <c r="B25" s="251"/>
      <c r="C25" s="251"/>
      <c r="D25" s="251"/>
      <c r="E25" s="251"/>
      <c r="F25" s="251"/>
    </row>
    <row r="26" spans="1:6">
      <c r="A26" s="426" t="s">
        <v>288</v>
      </c>
      <c r="B26" s="426"/>
      <c r="C26" s="426"/>
      <c r="D26" s="426"/>
      <c r="E26" s="426"/>
      <c r="F26" s="426"/>
    </row>
    <row r="27" spans="1:6">
      <c r="A27" s="244"/>
      <c r="B27" s="244"/>
      <c r="C27" s="244"/>
      <c r="D27" s="244"/>
      <c r="E27" s="427" t="s">
        <v>289</v>
      </c>
      <c r="F27" s="427"/>
    </row>
    <row r="28" spans="1:6">
      <c r="A28" s="246" t="s">
        <v>132</v>
      </c>
      <c r="B28" s="247" t="s">
        <v>290</v>
      </c>
      <c r="C28" s="247" t="s">
        <v>291</v>
      </c>
      <c r="D28" s="247" t="s">
        <v>299</v>
      </c>
      <c r="E28" s="247" t="s">
        <v>292</v>
      </c>
      <c r="F28" s="247" t="s">
        <v>261</v>
      </c>
    </row>
    <row r="29" spans="1:6">
      <c r="A29" s="248" t="s">
        <v>293</v>
      </c>
      <c r="B29" s="248"/>
      <c r="C29" s="248"/>
      <c r="D29" s="248"/>
      <c r="E29" s="248"/>
      <c r="F29" s="248"/>
    </row>
    <row r="30" spans="1:6">
      <c r="A30" s="248" t="s">
        <v>294</v>
      </c>
      <c r="B30" s="248"/>
      <c r="C30" s="248"/>
      <c r="D30" s="248"/>
      <c r="E30" s="248"/>
      <c r="F30" s="248"/>
    </row>
    <row r="31" spans="1:6">
      <c r="A31" s="248" t="s">
        <v>295</v>
      </c>
      <c r="B31" s="248"/>
      <c r="C31" s="248"/>
      <c r="D31" s="248"/>
      <c r="E31" s="248"/>
      <c r="F31" s="248"/>
    </row>
    <row r="32" spans="1:6">
      <c r="A32" s="249" t="s">
        <v>261</v>
      </c>
      <c r="B32" s="249"/>
      <c r="C32" s="249"/>
      <c r="D32" s="249"/>
      <c r="E32" s="249"/>
      <c r="F32" s="249"/>
    </row>
    <row r="33" spans="1:6">
      <c r="A33" s="250"/>
      <c r="B33" s="250"/>
      <c r="C33" s="250"/>
      <c r="D33" s="250"/>
      <c r="E33" s="250"/>
      <c r="F33" s="250"/>
    </row>
    <row r="34" spans="1:6">
      <c r="A34" s="246" t="s">
        <v>133</v>
      </c>
      <c r="B34" s="247" t="s">
        <v>290</v>
      </c>
      <c r="C34" s="247" t="s">
        <v>291</v>
      </c>
      <c r="D34" s="247" t="s">
        <v>299</v>
      </c>
      <c r="E34" s="247" t="s">
        <v>292</v>
      </c>
      <c r="F34" s="247" t="s">
        <v>261</v>
      </c>
    </row>
    <row r="35" spans="1:6">
      <c r="A35" s="248" t="s">
        <v>139</v>
      </c>
      <c r="B35" s="248"/>
      <c r="C35" s="248"/>
      <c r="D35" s="248"/>
      <c r="E35" s="248"/>
      <c r="F35" s="248"/>
    </row>
    <row r="36" spans="1:6">
      <c r="A36" s="248" t="s">
        <v>296</v>
      </c>
      <c r="B36" s="248"/>
      <c r="C36" s="248"/>
      <c r="D36" s="248"/>
      <c r="E36" s="248"/>
      <c r="F36" s="248"/>
    </row>
    <row r="37" spans="1:6">
      <c r="A37" s="248" t="s">
        <v>143</v>
      </c>
      <c r="B37" s="248"/>
      <c r="C37" s="248"/>
      <c r="D37" s="248"/>
      <c r="E37" s="248"/>
      <c r="F37" s="248"/>
    </row>
    <row r="38" spans="1:6">
      <c r="A38" s="248" t="s">
        <v>155</v>
      </c>
      <c r="B38" s="248"/>
      <c r="C38" s="248"/>
      <c r="D38" s="248"/>
      <c r="E38" s="248"/>
      <c r="F38" s="248"/>
    </row>
    <row r="39" spans="1:6">
      <c r="A39" s="248" t="s">
        <v>96</v>
      </c>
      <c r="B39" s="248"/>
      <c r="C39" s="248"/>
      <c r="D39" s="248"/>
      <c r="E39" s="248"/>
      <c r="F39" s="248"/>
    </row>
    <row r="40" spans="1:6">
      <c r="A40" s="248" t="s">
        <v>297</v>
      </c>
      <c r="B40" s="248"/>
      <c r="C40" s="248"/>
      <c r="D40" s="248"/>
      <c r="E40" s="248"/>
      <c r="F40" s="248"/>
    </row>
    <row r="41" spans="1:6">
      <c r="A41" s="249" t="s">
        <v>261</v>
      </c>
      <c r="B41" s="249"/>
      <c r="C41" s="249"/>
      <c r="D41" s="249"/>
      <c r="E41" s="249"/>
      <c r="F41" s="249"/>
    </row>
    <row r="42" spans="1:6">
      <c r="A42" s="251"/>
      <c r="B42" s="251"/>
      <c r="C42" s="251"/>
      <c r="D42" s="251"/>
      <c r="E42" s="251"/>
      <c r="F42" s="251"/>
    </row>
    <row r="43" spans="1:6">
      <c r="A43" s="251"/>
      <c r="B43" s="251"/>
      <c r="C43" s="251"/>
      <c r="D43" s="251"/>
      <c r="E43" s="251"/>
      <c r="F43" s="251"/>
    </row>
  </sheetData>
  <mergeCells count="7">
    <mergeCell ref="A1:F1"/>
    <mergeCell ref="A8:F8"/>
    <mergeCell ref="E9:F9"/>
    <mergeCell ref="A26:F26"/>
    <mergeCell ref="E27:F27"/>
    <mergeCell ref="A4:F4"/>
    <mergeCell ref="A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52"/>
      <c r="B1" s="252"/>
      <c r="C1" s="252"/>
      <c r="D1" s="252"/>
      <c r="E1" s="437" t="s">
        <v>300</v>
      </c>
      <c r="F1" s="437"/>
    </row>
    <row r="2" spans="1:6">
      <c r="A2" s="252"/>
      <c r="B2" s="252"/>
      <c r="C2" s="252"/>
      <c r="D2" s="252"/>
      <c r="E2" s="252"/>
      <c r="F2" s="252"/>
    </row>
    <row r="3" spans="1:6">
      <c r="A3" s="438" t="s">
        <v>333</v>
      </c>
      <c r="B3" s="438"/>
      <c r="C3" s="438"/>
      <c r="D3" s="438"/>
      <c r="E3" s="438"/>
      <c r="F3" s="438"/>
    </row>
    <row r="4" spans="1:6">
      <c r="A4" s="439" t="s">
        <v>301</v>
      </c>
      <c r="B4" s="439"/>
      <c r="C4" s="439"/>
      <c r="D4" s="439"/>
      <c r="E4" s="439"/>
      <c r="F4" s="439"/>
    </row>
    <row r="5" spans="1:6">
      <c r="A5" s="439" t="s">
        <v>302</v>
      </c>
      <c r="B5" s="439"/>
      <c r="C5" s="439"/>
      <c r="D5" s="439"/>
      <c r="E5" s="439"/>
      <c r="F5" s="439"/>
    </row>
    <row r="6" spans="1:6">
      <c r="A6" s="440" t="s">
        <v>303</v>
      </c>
      <c r="B6" s="440"/>
      <c r="C6" s="440"/>
      <c r="D6" s="440"/>
      <c r="E6" s="440"/>
      <c r="F6" s="440"/>
    </row>
    <row r="7" spans="1:6">
      <c r="A7" s="252"/>
      <c r="B7" s="252"/>
      <c r="C7" s="252"/>
      <c r="D7" s="252"/>
      <c r="E7" s="252"/>
      <c r="F7" s="252"/>
    </row>
    <row r="8" spans="1:6" ht="15.75" thickBot="1">
      <c r="A8" s="252"/>
      <c r="B8" s="252"/>
      <c r="C8" s="252"/>
      <c r="D8" s="252"/>
      <c r="E8" s="252"/>
      <c r="F8" s="252"/>
    </row>
    <row r="9" spans="1:6" ht="15.75" thickTop="1">
      <c r="A9" s="441"/>
      <c r="B9" s="443" t="s">
        <v>105</v>
      </c>
      <c r="C9" s="444"/>
      <c r="D9" s="447" t="s">
        <v>304</v>
      </c>
      <c r="E9" s="447" t="s">
        <v>305</v>
      </c>
      <c r="F9" s="450" t="s">
        <v>306</v>
      </c>
    </row>
    <row r="10" spans="1:6">
      <c r="A10" s="442"/>
      <c r="B10" s="445"/>
      <c r="C10" s="446"/>
      <c r="D10" s="448"/>
      <c r="E10" s="449"/>
      <c r="F10" s="451"/>
    </row>
    <row r="11" spans="1:6">
      <c r="A11" s="263"/>
      <c r="B11" s="430" t="s">
        <v>307</v>
      </c>
      <c r="C11" s="430"/>
      <c r="D11" s="253"/>
      <c r="E11" s="253"/>
      <c r="F11" s="264"/>
    </row>
    <row r="12" spans="1:6">
      <c r="A12" s="265" t="s">
        <v>308</v>
      </c>
      <c r="B12" s="431" t="s">
        <v>309</v>
      </c>
      <c r="C12" s="432"/>
      <c r="D12" s="254"/>
      <c r="E12" s="254"/>
      <c r="F12" s="266"/>
    </row>
    <row r="13" spans="1:6">
      <c r="A13" s="267"/>
      <c r="B13" s="256"/>
      <c r="C13" s="257" t="s">
        <v>310</v>
      </c>
      <c r="D13" s="258"/>
      <c r="E13" s="258"/>
      <c r="F13" s="268"/>
    </row>
    <row r="14" spans="1:6">
      <c r="A14" s="267"/>
      <c r="B14" s="256"/>
      <c r="C14" s="257" t="s">
        <v>311</v>
      </c>
      <c r="D14" s="258"/>
      <c r="E14" s="258"/>
      <c r="F14" s="268"/>
    </row>
    <row r="15" spans="1:6">
      <c r="A15" s="267"/>
      <c r="B15" s="259"/>
      <c r="C15" s="260" t="s">
        <v>312</v>
      </c>
      <c r="D15" s="258"/>
      <c r="E15" s="258"/>
      <c r="F15" s="268"/>
    </row>
    <row r="16" spans="1:6">
      <c r="A16" s="267" t="s">
        <v>8</v>
      </c>
      <c r="B16" s="433" t="s">
        <v>313</v>
      </c>
      <c r="C16" s="434"/>
      <c r="D16" s="258"/>
      <c r="E16" s="258"/>
      <c r="F16" s="268"/>
    </row>
    <row r="17" spans="1:6">
      <c r="A17" s="267"/>
      <c r="B17" s="259"/>
      <c r="C17" s="260" t="s">
        <v>314</v>
      </c>
      <c r="D17" s="258"/>
      <c r="E17" s="258"/>
      <c r="F17" s="268"/>
    </row>
    <row r="18" spans="1:6">
      <c r="A18" s="267"/>
      <c r="B18" s="259"/>
      <c r="C18" s="260" t="s">
        <v>315</v>
      </c>
      <c r="D18" s="258"/>
      <c r="E18" s="258"/>
      <c r="F18" s="268"/>
    </row>
    <row r="19" spans="1:6">
      <c r="A19" s="269"/>
      <c r="B19" s="435" t="s">
        <v>316</v>
      </c>
      <c r="C19" s="435"/>
      <c r="D19" s="253"/>
      <c r="E19" s="253"/>
      <c r="F19" s="270"/>
    </row>
    <row r="20" spans="1:6">
      <c r="A20" s="265" t="s">
        <v>10</v>
      </c>
      <c r="B20" s="436" t="s">
        <v>309</v>
      </c>
      <c r="C20" s="436"/>
      <c r="D20" s="254"/>
      <c r="E20" s="254"/>
      <c r="F20" s="266"/>
    </row>
    <row r="21" spans="1:6">
      <c r="A21" s="271"/>
      <c r="B21" s="256"/>
      <c r="C21" s="257" t="s">
        <v>317</v>
      </c>
      <c r="D21" s="258"/>
      <c r="E21" s="258"/>
      <c r="F21" s="268"/>
    </row>
    <row r="22" spans="1:6">
      <c r="A22" s="271"/>
      <c r="B22" s="256"/>
      <c r="C22" s="257" t="s">
        <v>318</v>
      </c>
      <c r="D22" s="258"/>
      <c r="E22" s="258"/>
      <c r="F22" s="268"/>
    </row>
    <row r="23" spans="1:6">
      <c r="A23" s="271"/>
      <c r="B23" s="259"/>
      <c r="C23" s="260" t="s">
        <v>319</v>
      </c>
      <c r="D23" s="258"/>
      <c r="E23" s="258"/>
      <c r="F23" s="268"/>
    </row>
    <row r="24" spans="1:6">
      <c r="A24" s="267" t="s">
        <v>11</v>
      </c>
      <c r="B24" s="433" t="s">
        <v>313</v>
      </c>
      <c r="C24" s="434"/>
      <c r="D24" s="258"/>
      <c r="E24" s="258"/>
      <c r="F24" s="268"/>
    </row>
    <row r="25" spans="1:6">
      <c r="A25" s="271"/>
      <c r="B25" s="259"/>
      <c r="C25" s="260" t="s">
        <v>320</v>
      </c>
      <c r="D25" s="258"/>
      <c r="E25" s="258"/>
      <c r="F25" s="268"/>
    </row>
    <row r="26" spans="1:6">
      <c r="A26" s="271"/>
      <c r="B26" s="259"/>
      <c r="C26" s="260" t="s">
        <v>321</v>
      </c>
      <c r="D26" s="258"/>
      <c r="E26" s="258"/>
      <c r="F26" s="268"/>
    </row>
    <row r="27" spans="1:6" ht="15.75" thickBot="1">
      <c r="A27" s="272"/>
      <c r="B27" s="429"/>
      <c r="C27" s="429"/>
      <c r="D27" s="273"/>
      <c r="E27" s="273"/>
      <c r="F27" s="274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F10" sqref="F10"/>
    </sheetView>
  </sheetViews>
  <sheetFormatPr defaultRowHeight="15"/>
  <cols>
    <col min="1" max="1" width="7.42578125" customWidth="1"/>
    <col min="3" max="3" width="21.42578125" customWidth="1"/>
    <col min="4" max="9" width="14.7109375" customWidth="1"/>
  </cols>
  <sheetData>
    <row r="1" spans="1:9">
      <c r="A1" s="252"/>
      <c r="B1" s="252"/>
      <c r="C1" s="252"/>
      <c r="D1" s="252"/>
      <c r="E1" s="252"/>
      <c r="F1" s="252"/>
      <c r="G1" s="252"/>
      <c r="H1" s="437" t="s">
        <v>322</v>
      </c>
      <c r="I1" s="437"/>
    </row>
    <row r="2" spans="1:9">
      <c r="A2" s="252"/>
      <c r="B2" s="252"/>
      <c r="C2" s="252"/>
      <c r="D2" s="252"/>
      <c r="E2" s="252"/>
      <c r="F2" s="252"/>
      <c r="G2" s="252"/>
      <c r="H2" s="252"/>
      <c r="I2" s="252"/>
    </row>
    <row r="3" spans="1:9">
      <c r="A3" s="252"/>
      <c r="B3" s="252"/>
      <c r="C3" s="252"/>
      <c r="D3" s="252"/>
      <c r="E3" s="252"/>
      <c r="F3" s="252"/>
      <c r="G3" s="252"/>
      <c r="H3" s="252"/>
      <c r="I3" s="252"/>
    </row>
    <row r="4" spans="1:9">
      <c r="A4" s="439" t="s">
        <v>333</v>
      </c>
      <c r="B4" s="439"/>
      <c r="C4" s="439"/>
      <c r="D4" s="439"/>
      <c r="E4" s="439"/>
      <c r="F4" s="439"/>
      <c r="G4" s="439"/>
      <c r="H4" s="439"/>
      <c r="I4" s="439"/>
    </row>
    <row r="5" spans="1:9">
      <c r="A5" s="439" t="s">
        <v>73</v>
      </c>
      <c r="B5" s="439"/>
      <c r="C5" s="439"/>
      <c r="D5" s="439"/>
      <c r="E5" s="439"/>
      <c r="F5" s="439"/>
      <c r="G5" s="439"/>
      <c r="H5" s="439"/>
      <c r="I5" s="439"/>
    </row>
    <row r="6" spans="1:9">
      <c r="A6" s="439" t="s">
        <v>323</v>
      </c>
      <c r="B6" s="439"/>
      <c r="C6" s="439"/>
      <c r="D6" s="439"/>
      <c r="E6" s="439"/>
      <c r="F6" s="439"/>
      <c r="G6" s="439"/>
      <c r="H6" s="439"/>
      <c r="I6" s="439"/>
    </row>
    <row r="7" spans="1:9">
      <c r="A7" s="440" t="s">
        <v>303</v>
      </c>
      <c r="B7" s="440"/>
      <c r="C7" s="440"/>
      <c r="D7" s="440"/>
      <c r="E7" s="440"/>
      <c r="F7" s="440"/>
      <c r="G7" s="440"/>
      <c r="H7" s="440"/>
      <c r="I7" s="440"/>
    </row>
    <row r="8" spans="1:9">
      <c r="A8" s="252"/>
      <c r="B8" s="252"/>
      <c r="C8" s="252"/>
      <c r="D8" s="252"/>
      <c r="E8" s="252"/>
      <c r="F8" s="252"/>
      <c r="G8" s="252"/>
      <c r="H8" s="252"/>
      <c r="I8" s="252"/>
    </row>
    <row r="9" spans="1:9">
      <c r="A9" s="252"/>
      <c r="B9" s="252"/>
      <c r="C9" s="252"/>
      <c r="D9" s="252"/>
      <c r="E9" s="252"/>
      <c r="F9" s="252"/>
      <c r="G9" s="252"/>
      <c r="H9" s="252"/>
      <c r="I9" s="252"/>
    </row>
    <row r="10" spans="1:9">
      <c r="A10" s="252"/>
      <c r="B10" s="252"/>
      <c r="C10" s="252"/>
      <c r="D10" s="252"/>
      <c r="E10" s="252"/>
      <c r="F10" s="252"/>
      <c r="G10" s="252"/>
      <c r="H10" s="252"/>
      <c r="I10" s="275" t="s">
        <v>324</v>
      </c>
    </row>
    <row r="11" spans="1:9">
      <c r="A11" s="466"/>
      <c r="B11" s="469" t="s">
        <v>105</v>
      </c>
      <c r="C11" s="470"/>
      <c r="D11" s="462" t="s">
        <v>325</v>
      </c>
      <c r="E11" s="462" t="s">
        <v>326</v>
      </c>
      <c r="F11" s="462" t="s">
        <v>327</v>
      </c>
      <c r="G11" s="459" t="s">
        <v>328</v>
      </c>
      <c r="H11" s="462" t="s">
        <v>329</v>
      </c>
      <c r="I11" s="459" t="s">
        <v>261</v>
      </c>
    </row>
    <row r="12" spans="1:9">
      <c r="A12" s="467"/>
      <c r="B12" s="471"/>
      <c r="C12" s="472"/>
      <c r="D12" s="475"/>
      <c r="E12" s="463"/>
      <c r="F12" s="463"/>
      <c r="G12" s="460"/>
      <c r="H12" s="463"/>
      <c r="I12" s="460"/>
    </row>
    <row r="13" spans="1:9">
      <c r="A13" s="468"/>
      <c r="B13" s="473"/>
      <c r="C13" s="474"/>
      <c r="D13" s="464"/>
      <c r="E13" s="464"/>
      <c r="F13" s="476"/>
      <c r="G13" s="461"/>
      <c r="H13" s="464"/>
      <c r="I13" s="465"/>
    </row>
    <row r="14" spans="1:9">
      <c r="A14" s="276" t="s">
        <v>6</v>
      </c>
      <c r="B14" s="457" t="s">
        <v>220</v>
      </c>
      <c r="C14" s="458"/>
      <c r="D14" s="277"/>
      <c r="E14" s="277"/>
      <c r="F14" s="277"/>
      <c r="G14" s="277"/>
      <c r="H14" s="277"/>
      <c r="I14" s="277"/>
    </row>
    <row r="15" spans="1:9">
      <c r="A15" s="255"/>
      <c r="B15" s="453"/>
      <c r="C15" s="454"/>
      <c r="D15" s="278"/>
      <c r="E15" s="278"/>
      <c r="F15" s="278"/>
      <c r="G15" s="278"/>
      <c r="H15" s="278"/>
      <c r="I15" s="278"/>
    </row>
    <row r="16" spans="1:9">
      <c r="A16" s="255"/>
      <c r="B16" s="453"/>
      <c r="C16" s="454"/>
      <c r="D16" s="278"/>
      <c r="E16" s="278"/>
      <c r="F16" s="278"/>
      <c r="G16" s="278"/>
      <c r="H16" s="278"/>
      <c r="I16" s="278"/>
    </row>
    <row r="17" spans="1:9">
      <c r="A17" s="255"/>
      <c r="B17" s="453"/>
      <c r="C17" s="454"/>
      <c r="D17" s="278"/>
      <c r="E17" s="278"/>
      <c r="F17" s="278"/>
      <c r="G17" s="278"/>
      <c r="H17" s="278"/>
      <c r="I17" s="278"/>
    </row>
    <row r="18" spans="1:9">
      <c r="A18" s="255"/>
      <c r="B18" s="453"/>
      <c r="C18" s="454"/>
      <c r="D18" s="278"/>
      <c r="E18" s="278"/>
      <c r="F18" s="278"/>
      <c r="G18" s="278"/>
      <c r="H18" s="278"/>
      <c r="I18" s="278"/>
    </row>
    <row r="19" spans="1:9">
      <c r="A19" s="276" t="s">
        <v>8</v>
      </c>
      <c r="B19" s="455" t="s">
        <v>221</v>
      </c>
      <c r="C19" s="456"/>
      <c r="D19" s="277"/>
      <c r="E19" s="277"/>
      <c r="F19" s="277"/>
      <c r="G19" s="277"/>
      <c r="H19" s="277"/>
      <c r="I19" s="277"/>
    </row>
    <row r="20" spans="1:9">
      <c r="A20" s="255"/>
      <c r="B20" s="453"/>
      <c r="C20" s="454"/>
      <c r="D20" s="278"/>
      <c r="E20" s="278"/>
      <c r="F20" s="278"/>
      <c r="G20" s="278"/>
      <c r="H20" s="278"/>
      <c r="I20" s="278"/>
    </row>
    <row r="21" spans="1:9">
      <c r="A21" s="255"/>
      <c r="B21" s="453"/>
      <c r="C21" s="454"/>
      <c r="D21" s="278"/>
      <c r="E21" s="278"/>
      <c r="F21" s="278"/>
      <c r="G21" s="278"/>
      <c r="H21" s="278"/>
      <c r="I21" s="278"/>
    </row>
    <row r="22" spans="1:9">
      <c r="A22" s="255"/>
      <c r="B22" s="453"/>
      <c r="C22" s="454"/>
      <c r="D22" s="278"/>
      <c r="E22" s="278"/>
      <c r="F22" s="278"/>
      <c r="G22" s="278"/>
      <c r="H22" s="278"/>
      <c r="I22" s="278"/>
    </row>
    <row r="23" spans="1:9">
      <c r="A23" s="255"/>
      <c r="B23" s="453"/>
      <c r="C23" s="454"/>
      <c r="D23" s="278"/>
      <c r="E23" s="278"/>
      <c r="F23" s="278"/>
      <c r="G23" s="278"/>
      <c r="H23" s="278"/>
      <c r="I23" s="278"/>
    </row>
    <row r="24" spans="1:9">
      <c r="A24" s="279" t="s">
        <v>10</v>
      </c>
      <c r="B24" s="455" t="s">
        <v>330</v>
      </c>
      <c r="C24" s="456"/>
      <c r="D24" s="280"/>
      <c r="E24" s="280"/>
      <c r="F24" s="280"/>
      <c r="G24" s="280"/>
      <c r="H24" s="280"/>
      <c r="I24" s="280"/>
    </row>
    <row r="25" spans="1:9">
      <c r="A25" s="281"/>
      <c r="B25" s="457"/>
      <c r="C25" s="458"/>
      <c r="D25" s="282"/>
      <c r="E25" s="282"/>
      <c r="F25" s="282"/>
      <c r="G25" s="282"/>
      <c r="H25" s="282"/>
      <c r="I25" s="282"/>
    </row>
    <row r="26" spans="1:9">
      <c r="A26" s="261"/>
      <c r="B26" s="453"/>
      <c r="C26" s="454"/>
      <c r="D26" s="278"/>
      <c r="E26" s="278"/>
      <c r="F26" s="278"/>
      <c r="G26" s="278"/>
      <c r="H26" s="278"/>
      <c r="I26" s="278"/>
    </row>
    <row r="27" spans="1:9">
      <c r="A27" s="261"/>
      <c r="B27" s="453"/>
      <c r="C27" s="454"/>
      <c r="D27" s="278"/>
      <c r="E27" s="278"/>
      <c r="F27" s="278"/>
      <c r="G27" s="278"/>
      <c r="H27" s="278"/>
      <c r="I27" s="278"/>
    </row>
    <row r="28" spans="1:9">
      <c r="A28" s="261"/>
      <c r="B28" s="453"/>
      <c r="C28" s="454"/>
      <c r="D28" s="278"/>
      <c r="E28" s="278"/>
      <c r="F28" s="278"/>
      <c r="G28" s="278"/>
      <c r="H28" s="278"/>
      <c r="I28" s="278"/>
    </row>
    <row r="29" spans="1:9" ht="15.75" thickBot="1">
      <c r="A29" s="262"/>
      <c r="B29" s="452" t="s">
        <v>331</v>
      </c>
      <c r="C29" s="452"/>
      <c r="D29" s="283"/>
      <c r="E29" s="283"/>
      <c r="F29" s="283"/>
      <c r="G29" s="283"/>
      <c r="H29" s="283"/>
      <c r="I29" s="283"/>
    </row>
    <row r="30" spans="1:9" ht="15.75" thickTop="1"/>
  </sheetData>
  <mergeCells count="29">
    <mergeCell ref="A11:A13"/>
    <mergeCell ref="B11:C13"/>
    <mergeCell ref="D11:D13"/>
    <mergeCell ref="E11:E13"/>
    <mergeCell ref="F11:F13"/>
    <mergeCell ref="H1:I1"/>
    <mergeCell ref="A4:I4"/>
    <mergeCell ref="A5:I5"/>
    <mergeCell ref="A6:I6"/>
    <mergeCell ref="A7:I7"/>
    <mergeCell ref="B22:C22"/>
    <mergeCell ref="G11:G13"/>
    <mergeCell ref="H11:H13"/>
    <mergeCell ref="I11:I13"/>
    <mergeCell ref="B14:C14"/>
    <mergeCell ref="B15:C15"/>
    <mergeCell ref="B16:C16"/>
    <mergeCell ref="B17:C17"/>
    <mergeCell ref="B18:C18"/>
    <mergeCell ref="B19:C19"/>
    <mergeCell ref="B20:C20"/>
    <mergeCell ref="B21:C21"/>
    <mergeCell ref="B29:C29"/>
    <mergeCell ref="B23:C23"/>
    <mergeCell ref="B24:C24"/>
    <mergeCell ref="B25:C25"/>
    <mergeCell ref="B26:C26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workbookViewId="0">
      <selection activeCell="A2" sqref="A2:XFD2"/>
    </sheetView>
  </sheetViews>
  <sheetFormatPr defaultRowHeight="15"/>
  <cols>
    <col min="1" max="1" width="5" customWidth="1"/>
    <col min="2" max="2" width="7.7109375" customWidth="1"/>
    <col min="6" max="6" width="22.85546875" customWidth="1"/>
  </cols>
  <sheetData>
    <row r="1" spans="1:9">
      <c r="A1" s="1"/>
      <c r="B1" s="141"/>
      <c r="C1" s="141"/>
      <c r="D1" s="141"/>
      <c r="E1" s="141"/>
      <c r="F1" s="141"/>
      <c r="G1" s="141"/>
      <c r="H1" s="319" t="s">
        <v>184</v>
      </c>
      <c r="I1" s="319"/>
    </row>
    <row r="2" spans="1:9">
      <c r="A2" s="1"/>
      <c r="B2" s="320" t="s">
        <v>410</v>
      </c>
      <c r="C2" s="320"/>
      <c r="D2" s="320"/>
      <c r="E2" s="320"/>
      <c r="F2" s="320"/>
      <c r="G2" s="320"/>
      <c r="H2" s="320"/>
      <c r="I2" s="320"/>
    </row>
    <row r="3" spans="1:9">
      <c r="A3" s="1"/>
      <c r="B3" s="320" t="s">
        <v>352</v>
      </c>
      <c r="C3" s="320"/>
      <c r="D3" s="320"/>
      <c r="E3" s="320"/>
      <c r="F3" s="320"/>
      <c r="G3" s="320"/>
      <c r="H3" s="320"/>
      <c r="I3" s="320"/>
    </row>
    <row r="4" spans="1:9">
      <c r="A4" s="1"/>
      <c r="B4" s="141"/>
      <c r="C4" s="141"/>
      <c r="D4" s="141"/>
      <c r="E4" s="141"/>
      <c r="F4" s="141"/>
      <c r="G4" s="141"/>
      <c r="H4" s="141"/>
      <c r="I4" s="141"/>
    </row>
    <row r="5" spans="1:9" ht="15.75" thickBot="1">
      <c r="A5" s="1"/>
      <c r="B5" s="141"/>
      <c r="C5" s="141"/>
      <c r="D5" s="141"/>
      <c r="E5" s="141"/>
      <c r="F5" s="141"/>
      <c r="G5" s="141"/>
      <c r="H5" s="141"/>
      <c r="I5" s="284" t="s">
        <v>334</v>
      </c>
    </row>
    <row r="6" spans="1:9" ht="16.5" thickTop="1" thickBot="1">
      <c r="A6" s="1"/>
      <c r="B6" s="321" t="s">
        <v>185</v>
      </c>
      <c r="C6" s="322" t="s">
        <v>105</v>
      </c>
      <c r="D6" s="322"/>
      <c r="E6" s="322"/>
      <c r="F6" s="322"/>
      <c r="G6" s="323" t="s">
        <v>394</v>
      </c>
      <c r="H6" s="323" t="s">
        <v>186</v>
      </c>
      <c r="I6" s="325" t="s">
        <v>187</v>
      </c>
    </row>
    <row r="7" spans="1:9" ht="34.5" customHeight="1" thickTop="1">
      <c r="A7" s="1"/>
      <c r="B7" s="321"/>
      <c r="C7" s="322"/>
      <c r="D7" s="322"/>
      <c r="E7" s="322"/>
      <c r="F7" s="322"/>
      <c r="G7" s="324"/>
      <c r="H7" s="324"/>
      <c r="I7" s="325"/>
    </row>
    <row r="8" spans="1:9">
      <c r="A8" s="1"/>
      <c r="B8" s="142"/>
      <c r="C8" s="316" t="s">
        <v>188</v>
      </c>
      <c r="D8" s="316"/>
      <c r="E8" s="316"/>
      <c r="F8" s="316"/>
      <c r="G8" s="143"/>
      <c r="H8" s="143"/>
      <c r="I8" s="144"/>
    </row>
    <row r="9" spans="1:9">
      <c r="A9" s="1"/>
      <c r="B9" s="142"/>
      <c r="C9" s="316" t="s">
        <v>189</v>
      </c>
      <c r="D9" s="316"/>
      <c r="E9" s="316"/>
      <c r="F9" s="316"/>
      <c r="G9" s="145">
        <f>G10+G11</f>
        <v>10456</v>
      </c>
      <c r="H9" s="145">
        <f t="shared" ref="H9" si="0">H10+H11</f>
        <v>10456</v>
      </c>
      <c r="I9" s="481">
        <v>0</v>
      </c>
    </row>
    <row r="10" spans="1:9" ht="15" customHeight="1">
      <c r="A10" s="1"/>
      <c r="B10" s="147" t="s">
        <v>6</v>
      </c>
      <c r="C10" s="317" t="s">
        <v>137</v>
      </c>
      <c r="D10" s="317"/>
      <c r="E10" s="317"/>
      <c r="F10" s="317"/>
      <c r="G10" s="148">
        <v>4513</v>
      </c>
      <c r="H10" s="148">
        <v>4513</v>
      </c>
      <c r="I10" s="149"/>
    </row>
    <row r="11" spans="1:9" ht="15" customHeight="1">
      <c r="A11" s="1"/>
      <c r="B11" s="150" t="s">
        <v>8</v>
      </c>
      <c r="C11" s="318" t="s">
        <v>140</v>
      </c>
      <c r="D11" s="318"/>
      <c r="E11" s="318"/>
      <c r="F11" s="318"/>
      <c r="G11" s="151">
        <f>SUM(G18+G16+G12)</f>
        <v>5943</v>
      </c>
      <c r="H11" s="151">
        <f>SUM(H18+H16+H12)</f>
        <v>5943</v>
      </c>
      <c r="I11" s="152"/>
    </row>
    <row r="12" spans="1:9" s="198" customFormat="1" ht="15" customHeight="1">
      <c r="A12" s="197"/>
      <c r="B12" s="153" t="s">
        <v>239</v>
      </c>
      <c r="C12" s="326" t="s">
        <v>21</v>
      </c>
      <c r="D12" s="326"/>
      <c r="E12" s="326"/>
      <c r="F12" s="326"/>
      <c r="G12" s="154">
        <f>SUM(G13:G15)</f>
        <v>4683</v>
      </c>
      <c r="H12" s="154">
        <f>SUM(H13:H15)</f>
        <v>4683</v>
      </c>
      <c r="I12" s="152">
        <f>SUM(I13:I15)</f>
        <v>0</v>
      </c>
    </row>
    <row r="13" spans="1:9" s="198" customFormat="1" ht="15" customHeight="1">
      <c r="A13" s="197"/>
      <c r="B13" s="153"/>
      <c r="C13" s="202"/>
      <c r="D13" s="327" t="s">
        <v>190</v>
      </c>
      <c r="E13" s="327"/>
      <c r="F13" s="328"/>
      <c r="G13" s="199">
        <v>1055</v>
      </c>
      <c r="H13" s="199">
        <v>1055</v>
      </c>
      <c r="I13" s="155"/>
    </row>
    <row r="14" spans="1:9" s="198" customFormat="1" ht="15" customHeight="1">
      <c r="A14" s="197"/>
      <c r="B14" s="153"/>
      <c r="C14" s="202"/>
      <c r="D14" s="327" t="s">
        <v>191</v>
      </c>
      <c r="E14" s="327"/>
      <c r="F14" s="328"/>
      <c r="G14" s="199">
        <v>2755</v>
      </c>
      <c r="H14" s="199">
        <v>2755</v>
      </c>
      <c r="I14" s="155"/>
    </row>
    <row r="15" spans="1:9" s="198" customFormat="1" ht="15" customHeight="1">
      <c r="A15" s="197"/>
      <c r="B15" s="153"/>
      <c r="C15" s="202"/>
      <c r="D15" s="200" t="s">
        <v>192</v>
      </c>
      <c r="E15" s="200"/>
      <c r="F15" s="201"/>
      <c r="G15" s="199">
        <v>873</v>
      </c>
      <c r="H15" s="199">
        <v>873</v>
      </c>
      <c r="I15" s="155"/>
    </row>
    <row r="16" spans="1:9" s="198" customFormat="1" ht="15" customHeight="1">
      <c r="A16" s="197"/>
      <c r="B16" s="153" t="s">
        <v>240</v>
      </c>
      <c r="C16" s="326" t="s">
        <v>194</v>
      </c>
      <c r="D16" s="326"/>
      <c r="E16" s="326"/>
      <c r="F16" s="326"/>
      <c r="G16" s="203">
        <f>SUM(G17)</f>
        <v>846</v>
      </c>
      <c r="H16" s="204">
        <f>SUM(H17)</f>
        <v>846</v>
      </c>
      <c r="I16" s="152">
        <f>I17</f>
        <v>0</v>
      </c>
    </row>
    <row r="17" spans="1:9" s="198" customFormat="1" ht="15" customHeight="1">
      <c r="A17" s="197"/>
      <c r="B17" s="153"/>
      <c r="C17" s="202"/>
      <c r="D17" s="327" t="s">
        <v>19</v>
      </c>
      <c r="E17" s="327"/>
      <c r="F17" s="328"/>
      <c r="G17" s="199">
        <v>846</v>
      </c>
      <c r="H17" s="199">
        <v>846</v>
      </c>
      <c r="I17" s="155"/>
    </row>
    <row r="18" spans="1:9" ht="15" customHeight="1">
      <c r="A18" s="197"/>
      <c r="B18" s="153" t="s">
        <v>412</v>
      </c>
      <c r="C18" s="478" t="s">
        <v>238</v>
      </c>
      <c r="D18" s="477"/>
      <c r="E18" s="477"/>
      <c r="F18" s="479"/>
      <c r="G18" s="480">
        <f>SUM(G19:G20)</f>
        <v>414</v>
      </c>
      <c r="H18" s="480">
        <f>SUM(H19:H20)</f>
        <v>414</v>
      </c>
      <c r="I18" s="155"/>
    </row>
    <row r="19" spans="1:9" s="198" customFormat="1" ht="15" customHeight="1">
      <c r="A19" s="197"/>
      <c r="B19" s="153"/>
      <c r="C19" s="202"/>
      <c r="D19" s="311" t="s">
        <v>411</v>
      </c>
      <c r="E19" s="311"/>
      <c r="F19" s="312"/>
      <c r="G19" s="199">
        <v>254</v>
      </c>
      <c r="H19" s="199">
        <v>254</v>
      </c>
      <c r="I19" s="155"/>
    </row>
    <row r="20" spans="1:9" s="198" customFormat="1" ht="15" customHeight="1">
      <c r="A20" s="197"/>
      <c r="B20" s="153"/>
      <c r="C20" s="202"/>
      <c r="D20" s="327" t="s">
        <v>193</v>
      </c>
      <c r="E20" s="327"/>
      <c r="F20" s="328"/>
      <c r="G20" s="199">
        <v>160</v>
      </c>
      <c r="H20" s="199">
        <v>160</v>
      </c>
      <c r="I20" s="155"/>
    </row>
    <row r="21" spans="1:9" ht="15" customHeight="1">
      <c r="A21" s="1"/>
      <c r="B21" s="158"/>
      <c r="C21" s="316" t="s">
        <v>242</v>
      </c>
      <c r="D21" s="316"/>
      <c r="E21" s="316"/>
      <c r="F21" s="316"/>
      <c r="G21" s="145">
        <f>SUM(G22:G27)</f>
        <v>36710</v>
      </c>
      <c r="H21" s="145">
        <f>SUM(H22:H27)</f>
        <v>36710</v>
      </c>
      <c r="I21" s="146">
        <f>SUM(I22:I27)</f>
        <v>0</v>
      </c>
    </row>
    <row r="22" spans="1:9">
      <c r="A22" s="1"/>
      <c r="B22" s="159" t="s">
        <v>10</v>
      </c>
      <c r="C22" s="317" t="s">
        <v>195</v>
      </c>
      <c r="D22" s="317"/>
      <c r="E22" s="317"/>
      <c r="F22" s="317"/>
      <c r="G22" s="148">
        <v>25613</v>
      </c>
      <c r="H22" s="148">
        <v>25613</v>
      </c>
      <c r="I22" s="149"/>
    </row>
    <row r="23" spans="1:9">
      <c r="A23" s="1"/>
      <c r="B23" s="153" t="s">
        <v>11</v>
      </c>
      <c r="C23" s="318" t="s">
        <v>92</v>
      </c>
      <c r="D23" s="318"/>
      <c r="E23" s="318"/>
      <c r="F23" s="318"/>
      <c r="G23" s="151"/>
      <c r="H23" s="151"/>
      <c r="I23" s="152"/>
    </row>
    <row r="24" spans="1:9">
      <c r="A24" s="1"/>
      <c r="B24" s="153" t="s">
        <v>13</v>
      </c>
      <c r="C24" s="318" t="s">
        <v>243</v>
      </c>
      <c r="D24" s="318"/>
      <c r="E24" s="318"/>
      <c r="F24" s="318"/>
      <c r="G24" s="151"/>
      <c r="H24" s="151"/>
      <c r="I24" s="152"/>
    </row>
    <row r="25" spans="1:9">
      <c r="A25" s="1"/>
      <c r="B25" s="153" t="s">
        <v>14</v>
      </c>
      <c r="C25" s="318" t="s">
        <v>244</v>
      </c>
      <c r="D25" s="318"/>
      <c r="E25" s="318"/>
      <c r="F25" s="318"/>
      <c r="G25" s="151"/>
      <c r="H25" s="151"/>
      <c r="I25" s="152"/>
    </row>
    <row r="26" spans="1:9">
      <c r="A26" s="1"/>
      <c r="B26" s="153" t="s">
        <v>16</v>
      </c>
      <c r="C26" s="318" t="s">
        <v>245</v>
      </c>
      <c r="D26" s="318"/>
      <c r="E26" s="318"/>
      <c r="F26" s="318"/>
      <c r="G26" s="151"/>
      <c r="H26" s="151"/>
      <c r="I26" s="160"/>
    </row>
    <row r="27" spans="1:9">
      <c r="A27" s="1"/>
      <c r="B27" s="153" t="s">
        <v>18</v>
      </c>
      <c r="C27" s="329" t="s">
        <v>241</v>
      </c>
      <c r="D27" s="329"/>
      <c r="E27" s="329"/>
      <c r="F27" s="329"/>
      <c r="G27" s="151">
        <v>11097</v>
      </c>
      <c r="H27" s="151">
        <v>11097</v>
      </c>
      <c r="I27" s="160"/>
    </row>
    <row r="28" spans="1:9">
      <c r="A28" s="1"/>
      <c r="B28" s="159"/>
      <c r="C28" s="330" t="s">
        <v>196</v>
      </c>
      <c r="D28" s="330"/>
      <c r="E28" s="330"/>
      <c r="F28" s="330"/>
      <c r="G28" s="161">
        <f>SUM(G29:G31)</f>
        <v>3082</v>
      </c>
      <c r="H28" s="161">
        <f>SUM(H29:H31)</f>
        <v>3082</v>
      </c>
      <c r="I28" s="162">
        <f>SUM(I29:I31)</f>
        <v>0</v>
      </c>
    </row>
    <row r="29" spans="1:9">
      <c r="A29" s="1"/>
      <c r="B29" s="159" t="s">
        <v>20</v>
      </c>
      <c r="C29" s="317" t="s">
        <v>158</v>
      </c>
      <c r="D29" s="317"/>
      <c r="E29" s="317"/>
      <c r="F29" s="317"/>
      <c r="G29" s="148">
        <v>3082</v>
      </c>
      <c r="H29" s="148">
        <v>3082</v>
      </c>
      <c r="I29" s="149"/>
    </row>
    <row r="30" spans="1:9">
      <c r="A30" s="1"/>
      <c r="B30" s="153" t="s">
        <v>22</v>
      </c>
      <c r="C30" s="318" t="s">
        <v>153</v>
      </c>
      <c r="D30" s="318"/>
      <c r="E30" s="318"/>
      <c r="F30" s="318"/>
      <c r="G30" s="151"/>
      <c r="H30" s="151"/>
      <c r="I30" s="152"/>
    </row>
    <row r="31" spans="1:9">
      <c r="A31" s="1"/>
      <c r="B31" s="156" t="s">
        <v>24</v>
      </c>
      <c r="C31" s="331" t="s">
        <v>197</v>
      </c>
      <c r="D31" s="331"/>
      <c r="E31" s="331"/>
      <c r="F31" s="331"/>
      <c r="G31" s="157"/>
      <c r="H31" s="163"/>
      <c r="I31" s="164"/>
    </row>
    <row r="32" spans="1:9">
      <c r="A32" s="1"/>
      <c r="B32" s="156"/>
      <c r="C32" s="332" t="s">
        <v>198</v>
      </c>
      <c r="D32" s="332"/>
      <c r="E32" s="332"/>
      <c r="F32" s="332"/>
      <c r="G32" s="165">
        <f>G33+G34+G35+G36</f>
        <v>503</v>
      </c>
      <c r="H32" s="165">
        <f>H33+H34+H35+H36</f>
        <v>503</v>
      </c>
      <c r="I32" s="166">
        <f>SUM(I33:I36)</f>
        <v>0</v>
      </c>
    </row>
    <row r="33" spans="1:9">
      <c r="A33" s="1"/>
      <c r="B33" s="159" t="s">
        <v>26</v>
      </c>
      <c r="C33" s="317" t="s">
        <v>246</v>
      </c>
      <c r="D33" s="317"/>
      <c r="E33" s="317"/>
      <c r="F33" s="317"/>
      <c r="G33" s="148"/>
      <c r="H33" s="148"/>
      <c r="I33" s="149"/>
    </row>
    <row r="34" spans="1:9">
      <c r="A34" s="1"/>
      <c r="B34" s="153" t="s">
        <v>28</v>
      </c>
      <c r="C34" s="318" t="s">
        <v>199</v>
      </c>
      <c r="D34" s="318"/>
      <c r="E34" s="318"/>
      <c r="F34" s="318"/>
      <c r="G34" s="151">
        <v>503</v>
      </c>
      <c r="H34" s="151">
        <v>503</v>
      </c>
      <c r="I34" s="152"/>
    </row>
    <row r="35" spans="1:9">
      <c r="A35" s="1"/>
      <c r="B35" s="153" t="s">
        <v>29</v>
      </c>
      <c r="C35" s="318" t="s">
        <v>247</v>
      </c>
      <c r="D35" s="318"/>
      <c r="E35" s="318"/>
      <c r="F35" s="318"/>
      <c r="G35" s="151"/>
      <c r="H35" s="151"/>
      <c r="I35" s="152"/>
    </row>
    <row r="36" spans="1:9">
      <c r="A36" s="1"/>
      <c r="B36" s="167" t="s">
        <v>30</v>
      </c>
      <c r="C36" s="318" t="s">
        <v>200</v>
      </c>
      <c r="D36" s="318"/>
      <c r="E36" s="318"/>
      <c r="F36" s="318"/>
      <c r="G36" s="168"/>
      <c r="H36" s="157"/>
      <c r="I36" s="164"/>
    </row>
    <row r="37" spans="1:9">
      <c r="A37" s="1"/>
      <c r="B37" s="167"/>
      <c r="C37" s="334" t="s">
        <v>201</v>
      </c>
      <c r="D37" s="335"/>
      <c r="E37" s="335"/>
      <c r="F37" s="336"/>
      <c r="G37" s="165">
        <f>SUM(G32+G28+G21+G9)</f>
        <v>50751</v>
      </c>
      <c r="H37" s="165">
        <f>SUM(H32+H28+H21+H9)</f>
        <v>50751</v>
      </c>
      <c r="I37" s="166">
        <f>SUM(I32+I28+I21+I9)</f>
        <v>0</v>
      </c>
    </row>
    <row r="38" spans="1:9">
      <c r="A38" s="1"/>
      <c r="B38" s="169"/>
      <c r="C38" s="337" t="s">
        <v>202</v>
      </c>
      <c r="D38" s="337"/>
      <c r="E38" s="337"/>
      <c r="F38" s="337"/>
      <c r="G38" s="170">
        <f>SUM(G39:G43)</f>
        <v>29408</v>
      </c>
      <c r="H38" s="170">
        <f>SUM(H39:H43)</f>
        <v>913</v>
      </c>
      <c r="I38" s="171">
        <f>SUM(I39:I43)</f>
        <v>28495</v>
      </c>
    </row>
    <row r="39" spans="1:9">
      <c r="A39" s="1"/>
      <c r="B39" s="172" t="s">
        <v>32</v>
      </c>
      <c r="C39" s="317" t="s">
        <v>203</v>
      </c>
      <c r="D39" s="330"/>
      <c r="E39" s="330"/>
      <c r="F39" s="330"/>
      <c r="G39" s="148"/>
      <c r="H39" s="148"/>
      <c r="I39" s="173"/>
    </row>
    <row r="40" spans="1:9">
      <c r="A40" s="1"/>
      <c r="B40" s="153" t="s">
        <v>34</v>
      </c>
      <c r="C40" s="318" t="s">
        <v>204</v>
      </c>
      <c r="D40" s="318"/>
      <c r="E40" s="318"/>
      <c r="F40" s="318"/>
      <c r="G40" s="151"/>
      <c r="H40" s="151"/>
      <c r="I40" s="160"/>
    </row>
    <row r="41" spans="1:9">
      <c r="A41" s="1"/>
      <c r="B41" s="153" t="s">
        <v>36</v>
      </c>
      <c r="C41" s="318" t="s">
        <v>356</v>
      </c>
      <c r="D41" s="318"/>
      <c r="E41" s="318"/>
      <c r="F41" s="318"/>
      <c r="G41" s="151">
        <v>28495</v>
      </c>
      <c r="H41" s="151"/>
      <c r="I41" s="152">
        <v>28495</v>
      </c>
    </row>
    <row r="42" spans="1:9">
      <c r="A42" s="1"/>
      <c r="B42" s="153" t="s">
        <v>38</v>
      </c>
      <c r="C42" s="338" t="s">
        <v>205</v>
      </c>
      <c r="D42" s="339"/>
      <c r="E42" s="339"/>
      <c r="F42" s="340"/>
      <c r="G42" s="151"/>
      <c r="H42" s="151"/>
      <c r="I42" s="152"/>
    </row>
    <row r="43" spans="1:9">
      <c r="A43" s="1"/>
      <c r="B43" s="153" t="s">
        <v>40</v>
      </c>
      <c r="C43" s="329" t="s">
        <v>151</v>
      </c>
      <c r="D43" s="329"/>
      <c r="E43" s="329"/>
      <c r="F43" s="329"/>
      <c r="G43" s="151">
        <v>913</v>
      </c>
      <c r="H43" s="151">
        <v>913</v>
      </c>
      <c r="I43" s="152"/>
    </row>
    <row r="44" spans="1:9">
      <c r="A44" s="1"/>
      <c r="B44" s="169"/>
      <c r="C44" s="316" t="s">
        <v>206</v>
      </c>
      <c r="D44" s="316"/>
      <c r="E44" s="316"/>
      <c r="F44" s="316"/>
      <c r="G44" s="170">
        <f>SUM(G45:G46)</f>
        <v>16141</v>
      </c>
      <c r="H44" s="170">
        <f>SUM(H45:H46)</f>
        <v>8911</v>
      </c>
      <c r="I44" s="174">
        <f>SUM(I45:I46)</f>
        <v>7230</v>
      </c>
    </row>
    <row r="45" spans="1:9">
      <c r="A45" s="1"/>
      <c r="B45" s="169" t="s">
        <v>42</v>
      </c>
      <c r="C45" s="333" t="s">
        <v>237</v>
      </c>
      <c r="D45" s="333"/>
      <c r="E45" s="333"/>
      <c r="F45" s="333"/>
      <c r="G45" s="148">
        <v>16141</v>
      </c>
      <c r="H45" s="148">
        <v>8911</v>
      </c>
      <c r="I45" s="173">
        <v>7230</v>
      </c>
    </row>
    <row r="46" spans="1:9">
      <c r="A46" s="1"/>
      <c r="B46" s="169" t="s">
        <v>44</v>
      </c>
      <c r="C46" s="333" t="s">
        <v>172</v>
      </c>
      <c r="D46" s="333"/>
      <c r="E46" s="333"/>
      <c r="F46" s="333"/>
      <c r="G46" s="148"/>
      <c r="H46" s="148"/>
      <c r="I46" s="173"/>
    </row>
    <row r="47" spans="1:9">
      <c r="A47" s="1"/>
      <c r="B47" s="159"/>
      <c r="C47" s="330" t="s">
        <v>207</v>
      </c>
      <c r="D47" s="330"/>
      <c r="E47" s="330"/>
      <c r="F47" s="330"/>
      <c r="G47" s="161">
        <f>SUM(G44+G38+G37)</f>
        <v>96300</v>
      </c>
      <c r="H47" s="161">
        <f>SUM(H44+H38+H37)</f>
        <v>60575</v>
      </c>
      <c r="I47" s="162">
        <f>SUM(I44+I38+I37)</f>
        <v>35725</v>
      </c>
    </row>
    <row r="48" spans="1:9" ht="15.75" thickBot="1">
      <c r="A48" s="1"/>
      <c r="B48" s="175"/>
      <c r="C48" s="341" t="s">
        <v>208</v>
      </c>
      <c r="D48" s="341"/>
      <c r="E48" s="341"/>
      <c r="F48" s="341"/>
      <c r="G48" s="176"/>
      <c r="H48" s="176"/>
      <c r="I48" s="177"/>
    </row>
    <row r="49" spans="1:9" ht="15.75" thickTop="1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41"/>
      <c r="C51" s="319" t="s">
        <v>209</v>
      </c>
      <c r="D51" s="319"/>
      <c r="E51" s="319"/>
      <c r="F51" s="319"/>
      <c r="G51" s="319"/>
      <c r="H51" s="319"/>
      <c r="I51" s="319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 ht="15.75" thickBot="1">
      <c r="A53" s="1"/>
      <c r="B53" s="141"/>
      <c r="C53" s="141"/>
      <c r="D53" s="141"/>
      <c r="E53" s="141"/>
      <c r="F53" s="141"/>
      <c r="G53" s="141"/>
      <c r="H53" s="141"/>
      <c r="I53" s="284" t="s">
        <v>334</v>
      </c>
    </row>
    <row r="54" spans="1:9" ht="16.5" thickTop="1" thickBot="1">
      <c r="A54" s="1"/>
      <c r="B54" s="321" t="s">
        <v>185</v>
      </c>
      <c r="C54" s="322" t="s">
        <v>105</v>
      </c>
      <c r="D54" s="322"/>
      <c r="E54" s="322"/>
      <c r="F54" s="322"/>
      <c r="G54" s="323" t="s">
        <v>394</v>
      </c>
      <c r="H54" s="323" t="s">
        <v>186</v>
      </c>
      <c r="I54" s="325" t="s">
        <v>187</v>
      </c>
    </row>
    <row r="55" spans="1:9" ht="33" customHeight="1" thickTop="1">
      <c r="A55" s="1"/>
      <c r="B55" s="321"/>
      <c r="C55" s="322"/>
      <c r="D55" s="322"/>
      <c r="E55" s="322"/>
      <c r="F55" s="322"/>
      <c r="G55" s="324"/>
      <c r="H55" s="324"/>
      <c r="I55" s="325"/>
    </row>
    <row r="56" spans="1:9">
      <c r="A56" s="1"/>
      <c r="B56" s="178"/>
      <c r="C56" s="344" t="s">
        <v>210</v>
      </c>
      <c r="D56" s="344"/>
      <c r="E56" s="344"/>
      <c r="F56" s="344"/>
      <c r="G56" s="143"/>
      <c r="H56" s="143"/>
      <c r="I56" s="179"/>
    </row>
    <row r="57" spans="1:9">
      <c r="A57" s="1"/>
      <c r="B57" s="180"/>
      <c r="C57" s="316" t="s">
        <v>211</v>
      </c>
      <c r="D57" s="316"/>
      <c r="E57" s="316"/>
      <c r="F57" s="316"/>
      <c r="G57" s="145">
        <f>SUM(G68,G67,G63,G62,G61,G59,G58)</f>
        <v>33244</v>
      </c>
      <c r="H57" s="145">
        <f>SUM(H68,H67,H63,H62,H61,H59,H58)</f>
        <v>32519</v>
      </c>
      <c r="I57" s="146">
        <f>SUM(I68,I67,I63,I62,I61,I59,I58)</f>
        <v>725</v>
      </c>
    </row>
    <row r="58" spans="1:9">
      <c r="A58" s="1"/>
      <c r="B58" s="181" t="s">
        <v>47</v>
      </c>
      <c r="C58" s="317" t="s">
        <v>212</v>
      </c>
      <c r="D58" s="317"/>
      <c r="E58" s="317"/>
      <c r="F58" s="317"/>
      <c r="G58" s="182">
        <v>11902</v>
      </c>
      <c r="H58" s="182">
        <v>11806</v>
      </c>
      <c r="I58" s="183">
        <v>96</v>
      </c>
    </row>
    <row r="59" spans="1:9">
      <c r="A59" s="1"/>
      <c r="B59" s="184" t="s">
        <v>50</v>
      </c>
      <c r="C59" s="345" t="s">
        <v>213</v>
      </c>
      <c r="D59" s="346"/>
      <c r="E59" s="346"/>
      <c r="F59" s="347"/>
      <c r="G59" s="349">
        <v>2443</v>
      </c>
      <c r="H59" s="349">
        <v>2424</v>
      </c>
      <c r="I59" s="348">
        <v>19</v>
      </c>
    </row>
    <row r="60" spans="1:9">
      <c r="A60" s="1"/>
      <c r="B60" s="184"/>
      <c r="C60" s="345" t="s">
        <v>214</v>
      </c>
      <c r="D60" s="346"/>
      <c r="E60" s="346"/>
      <c r="F60" s="347"/>
      <c r="G60" s="349"/>
      <c r="H60" s="349"/>
      <c r="I60" s="348"/>
    </row>
    <row r="61" spans="1:9">
      <c r="A61" s="1"/>
      <c r="B61" s="150" t="s">
        <v>51</v>
      </c>
      <c r="C61" s="318" t="s">
        <v>143</v>
      </c>
      <c r="D61" s="318"/>
      <c r="E61" s="318"/>
      <c r="F61" s="318"/>
      <c r="G61" s="185">
        <v>12430</v>
      </c>
      <c r="H61" s="185">
        <v>12430</v>
      </c>
      <c r="I61" s="186"/>
    </row>
    <row r="62" spans="1:9">
      <c r="A62" s="1"/>
      <c r="B62" s="150" t="s">
        <v>53</v>
      </c>
      <c r="C62" s="318" t="s">
        <v>215</v>
      </c>
      <c r="D62" s="318"/>
      <c r="E62" s="318"/>
      <c r="F62" s="318"/>
      <c r="G62" s="185">
        <v>1515</v>
      </c>
      <c r="H62" s="185">
        <v>1515</v>
      </c>
      <c r="I62" s="186"/>
    </row>
    <row r="63" spans="1:9">
      <c r="A63" s="1"/>
      <c r="B63" s="150" t="s">
        <v>55</v>
      </c>
      <c r="C63" s="339" t="s">
        <v>216</v>
      </c>
      <c r="D63" s="339"/>
      <c r="E63" s="339"/>
      <c r="F63" s="339"/>
      <c r="G63" s="187">
        <f>SUM(G64:G68)</f>
        <v>4954</v>
      </c>
      <c r="H63" s="187">
        <f>SUM(H64:H68)</f>
        <v>4344</v>
      </c>
      <c r="I63" s="186">
        <f>SUM(I64:I68)</f>
        <v>610</v>
      </c>
    </row>
    <row r="64" spans="1:9">
      <c r="A64" s="1"/>
      <c r="B64" s="150"/>
      <c r="C64" s="342" t="s">
        <v>217</v>
      </c>
      <c r="D64" s="327"/>
      <c r="E64" s="327"/>
      <c r="F64" s="343"/>
      <c r="G64" s="205">
        <v>856</v>
      </c>
      <c r="H64" s="206">
        <v>856</v>
      </c>
      <c r="I64" s="207"/>
    </row>
    <row r="65" spans="1:9">
      <c r="A65" s="1"/>
      <c r="B65" s="150"/>
      <c r="C65" s="342" t="s">
        <v>248</v>
      </c>
      <c r="D65" s="327"/>
      <c r="E65" s="327"/>
      <c r="F65" s="343"/>
      <c r="G65" s="205">
        <v>888</v>
      </c>
      <c r="H65" s="206">
        <v>888</v>
      </c>
      <c r="I65" s="208"/>
    </row>
    <row r="66" spans="1:9">
      <c r="A66" s="1"/>
      <c r="B66" s="150"/>
      <c r="C66" s="342" t="s">
        <v>249</v>
      </c>
      <c r="D66" s="327"/>
      <c r="E66" s="327"/>
      <c r="F66" s="343"/>
      <c r="G66" s="205">
        <v>3210</v>
      </c>
      <c r="H66" s="206">
        <v>2600</v>
      </c>
      <c r="I66" s="208">
        <v>610</v>
      </c>
    </row>
    <row r="67" spans="1:9">
      <c r="A67" s="1"/>
      <c r="B67" s="188"/>
      <c r="C67" s="342" t="s">
        <v>218</v>
      </c>
      <c r="D67" s="327"/>
      <c r="E67" s="327"/>
      <c r="F67" s="343"/>
      <c r="G67" s="209"/>
      <c r="H67" s="209"/>
      <c r="I67" s="208"/>
    </row>
    <row r="68" spans="1:9">
      <c r="A68" s="1"/>
      <c r="B68" s="150"/>
      <c r="C68" s="342" t="s">
        <v>94</v>
      </c>
      <c r="D68" s="327"/>
      <c r="E68" s="327"/>
      <c r="F68" s="343"/>
      <c r="G68" s="210"/>
      <c r="H68" s="211"/>
      <c r="I68" s="212"/>
    </row>
    <row r="69" spans="1:9">
      <c r="A69" s="1"/>
      <c r="B69" s="189"/>
      <c r="C69" s="316" t="s">
        <v>219</v>
      </c>
      <c r="D69" s="316"/>
      <c r="E69" s="316"/>
      <c r="F69" s="316"/>
      <c r="G69" s="145">
        <f>SUM(G70:G76)</f>
        <v>10104</v>
      </c>
      <c r="H69" s="145">
        <f>SUM(H70:H76)</f>
        <v>10104</v>
      </c>
      <c r="I69" s="146">
        <f>SUM(I70:I76)</f>
        <v>0</v>
      </c>
    </row>
    <row r="70" spans="1:9">
      <c r="A70" s="1"/>
      <c r="B70" s="184" t="s">
        <v>57</v>
      </c>
      <c r="C70" s="317" t="s">
        <v>96</v>
      </c>
      <c r="D70" s="317"/>
      <c r="E70" s="317"/>
      <c r="F70" s="317"/>
      <c r="G70" s="182">
        <v>10104</v>
      </c>
      <c r="H70" s="182">
        <v>10104</v>
      </c>
      <c r="I70" s="183"/>
    </row>
    <row r="71" spans="1:9">
      <c r="A71" s="1"/>
      <c r="B71" s="184" t="s">
        <v>58</v>
      </c>
      <c r="C71" s="318" t="s">
        <v>221</v>
      </c>
      <c r="D71" s="318"/>
      <c r="E71" s="318"/>
      <c r="F71" s="318"/>
      <c r="G71" s="185"/>
      <c r="H71" s="185"/>
      <c r="I71" s="190"/>
    </row>
    <row r="72" spans="1:9">
      <c r="A72" s="1"/>
      <c r="B72" s="184" t="s">
        <v>59</v>
      </c>
      <c r="C72" s="338" t="s">
        <v>222</v>
      </c>
      <c r="D72" s="339"/>
      <c r="E72" s="339"/>
      <c r="F72" s="340"/>
      <c r="G72" s="185"/>
      <c r="H72" s="185"/>
      <c r="I72" s="190"/>
    </row>
    <row r="73" spans="1:9">
      <c r="A73" s="1"/>
      <c r="B73" s="184" t="s">
        <v>61</v>
      </c>
      <c r="C73" s="338" t="s">
        <v>223</v>
      </c>
      <c r="D73" s="339"/>
      <c r="E73" s="339"/>
      <c r="F73" s="340"/>
      <c r="G73" s="185"/>
      <c r="H73" s="185"/>
      <c r="I73" s="190"/>
    </row>
    <row r="74" spans="1:9">
      <c r="A74" s="1"/>
      <c r="B74" s="184" t="s">
        <v>124</v>
      </c>
      <c r="C74" s="318" t="s">
        <v>224</v>
      </c>
      <c r="D74" s="318"/>
      <c r="E74" s="318"/>
      <c r="F74" s="318"/>
      <c r="G74" s="185"/>
      <c r="H74" s="185"/>
      <c r="I74" s="190"/>
    </row>
    <row r="75" spans="1:9">
      <c r="A75" s="1"/>
      <c r="B75" s="184"/>
      <c r="C75" s="326" t="s">
        <v>225</v>
      </c>
      <c r="D75" s="326"/>
      <c r="E75" s="326"/>
      <c r="F75" s="326"/>
      <c r="G75" s="185"/>
      <c r="H75" s="185"/>
      <c r="I75" s="190"/>
    </row>
    <row r="76" spans="1:9">
      <c r="A76" s="1"/>
      <c r="B76" s="184"/>
      <c r="C76" s="326" t="s">
        <v>226</v>
      </c>
      <c r="D76" s="326"/>
      <c r="E76" s="326"/>
      <c r="F76" s="326"/>
      <c r="G76" s="185"/>
      <c r="H76" s="185"/>
      <c r="I76" s="190"/>
    </row>
    <row r="77" spans="1:9">
      <c r="A77" s="1"/>
      <c r="B77" s="191"/>
      <c r="C77" s="316" t="s">
        <v>227</v>
      </c>
      <c r="D77" s="316"/>
      <c r="E77" s="316"/>
      <c r="F77" s="316"/>
      <c r="G77" s="145">
        <f>SUM(G69+G57)</f>
        <v>43348</v>
      </c>
      <c r="H77" s="145">
        <f>SUM(H69+H57)</f>
        <v>42623</v>
      </c>
      <c r="I77" s="146">
        <f>SUM(I69+I57)</f>
        <v>725</v>
      </c>
    </row>
    <row r="78" spans="1:9">
      <c r="A78" s="1"/>
      <c r="B78" s="191"/>
      <c r="C78" s="334" t="s">
        <v>228</v>
      </c>
      <c r="D78" s="335"/>
      <c r="E78" s="335"/>
      <c r="F78" s="336"/>
      <c r="G78" s="145">
        <f>SUM(G79:G83)</f>
        <v>37296</v>
      </c>
      <c r="H78" s="145">
        <f>SUM(H79:H83)</f>
        <v>2296</v>
      </c>
      <c r="I78" s="146">
        <f>SUM(I79:I83)</f>
        <v>35000</v>
      </c>
    </row>
    <row r="79" spans="1:9">
      <c r="A79" s="1"/>
      <c r="B79" s="184" t="s">
        <v>125</v>
      </c>
      <c r="C79" s="318" t="s">
        <v>250</v>
      </c>
      <c r="D79" s="318"/>
      <c r="E79" s="318"/>
      <c r="F79" s="318"/>
      <c r="G79" s="185"/>
      <c r="H79" s="185"/>
      <c r="I79" s="186"/>
    </row>
    <row r="80" spans="1:9">
      <c r="A80" s="1"/>
      <c r="B80" s="184" t="s">
        <v>126</v>
      </c>
      <c r="C80" s="318" t="s">
        <v>229</v>
      </c>
      <c r="D80" s="318"/>
      <c r="E80" s="318"/>
      <c r="F80" s="318"/>
      <c r="G80" s="185"/>
      <c r="H80" s="185"/>
      <c r="I80" s="186"/>
    </row>
    <row r="81" spans="1:9">
      <c r="A81" s="1"/>
      <c r="B81" s="184" t="s">
        <v>62</v>
      </c>
      <c r="C81" s="318" t="s">
        <v>230</v>
      </c>
      <c r="D81" s="318"/>
      <c r="E81" s="318"/>
      <c r="F81" s="318"/>
      <c r="G81" s="185"/>
      <c r="H81" s="185"/>
      <c r="I81" s="186"/>
    </row>
    <row r="82" spans="1:9">
      <c r="A82" s="1"/>
      <c r="B82" s="184" t="s">
        <v>64</v>
      </c>
      <c r="C82" s="338" t="s">
        <v>179</v>
      </c>
      <c r="D82" s="339"/>
      <c r="E82" s="339"/>
      <c r="F82" s="340"/>
      <c r="G82" s="185">
        <v>35000</v>
      </c>
      <c r="H82" s="185"/>
      <c r="I82" s="186">
        <v>35000</v>
      </c>
    </row>
    <row r="83" spans="1:9">
      <c r="A83" s="1"/>
      <c r="B83" s="184" t="s">
        <v>251</v>
      </c>
      <c r="C83" s="338" t="s">
        <v>231</v>
      </c>
      <c r="D83" s="339"/>
      <c r="E83" s="339"/>
      <c r="F83" s="340"/>
      <c r="G83" s="185">
        <v>2296</v>
      </c>
      <c r="H83" s="185">
        <v>2296</v>
      </c>
      <c r="I83" s="186"/>
    </row>
    <row r="84" spans="1:9">
      <c r="A84" s="1"/>
      <c r="B84" s="191"/>
      <c r="C84" s="334" t="s">
        <v>232</v>
      </c>
      <c r="D84" s="335"/>
      <c r="E84" s="335"/>
      <c r="F84" s="336"/>
      <c r="G84" s="192">
        <f>SUM(G85:G86)</f>
        <v>15656</v>
      </c>
      <c r="H84" s="192">
        <f>SUM(H85:H86)</f>
        <v>15656</v>
      </c>
      <c r="I84" s="193">
        <f>SUM(I85:I86)</f>
        <v>0</v>
      </c>
    </row>
    <row r="85" spans="1:9">
      <c r="A85" s="1"/>
      <c r="B85" s="184" t="s">
        <v>252</v>
      </c>
      <c r="C85" s="351" t="s">
        <v>233</v>
      </c>
      <c r="D85" s="352"/>
      <c r="E85" s="352"/>
      <c r="F85" s="353"/>
      <c r="G85" s="185">
        <v>15656</v>
      </c>
      <c r="H85" s="185">
        <v>15656</v>
      </c>
      <c r="I85" s="186"/>
    </row>
    <row r="86" spans="1:9">
      <c r="A86" s="1"/>
      <c r="B86" s="184" t="s">
        <v>253</v>
      </c>
      <c r="C86" s="354" t="s">
        <v>234</v>
      </c>
      <c r="D86" s="331"/>
      <c r="E86" s="331"/>
      <c r="F86" s="355"/>
      <c r="G86" s="185"/>
      <c r="H86" s="185"/>
      <c r="I86" s="186"/>
    </row>
    <row r="87" spans="1:9">
      <c r="A87" s="1"/>
      <c r="B87" s="191"/>
      <c r="C87" s="316" t="s">
        <v>235</v>
      </c>
      <c r="D87" s="316"/>
      <c r="E87" s="316"/>
      <c r="F87" s="316"/>
      <c r="G87" s="145">
        <f>SUM(G84+G78+G77)</f>
        <v>96300</v>
      </c>
      <c r="H87" s="145">
        <f>SUM(H84+H78+H77)</f>
        <v>60575</v>
      </c>
      <c r="I87" s="146">
        <f>SUM(I84+I78+I77)</f>
        <v>35725</v>
      </c>
    </row>
    <row r="88" spans="1:9" ht="15.75" thickBot="1">
      <c r="A88" s="1"/>
      <c r="B88" s="194"/>
      <c r="C88" s="350" t="s">
        <v>236</v>
      </c>
      <c r="D88" s="350"/>
      <c r="E88" s="350"/>
      <c r="F88" s="350"/>
      <c r="G88" s="195">
        <v>8</v>
      </c>
      <c r="H88" s="195"/>
      <c r="I88" s="196"/>
    </row>
    <row r="89" spans="1:9" ht="15.75" thickTop="1">
      <c r="A89" s="1"/>
      <c r="B89" s="1"/>
      <c r="C89" s="1"/>
      <c r="D89" s="1"/>
      <c r="E89" s="1"/>
      <c r="F89" s="1"/>
      <c r="G89" s="1"/>
      <c r="H89" s="1"/>
      <c r="I89" s="1"/>
    </row>
  </sheetData>
  <mergeCells count="89">
    <mergeCell ref="C88:F88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76:F76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I59:I60"/>
    <mergeCell ref="C60:F60"/>
    <mergeCell ref="C61:F61"/>
    <mergeCell ref="C62:F62"/>
    <mergeCell ref="C63:F63"/>
    <mergeCell ref="G59:G60"/>
    <mergeCell ref="H59:H60"/>
    <mergeCell ref="C64:F64"/>
    <mergeCell ref="C56:F56"/>
    <mergeCell ref="C57:F57"/>
    <mergeCell ref="C58:F58"/>
    <mergeCell ref="C59:F59"/>
    <mergeCell ref="C47:F47"/>
    <mergeCell ref="C48:F48"/>
    <mergeCell ref="C51:I51"/>
    <mergeCell ref="B54:B55"/>
    <mergeCell ref="C54:F55"/>
    <mergeCell ref="G54:G55"/>
    <mergeCell ref="H54:H55"/>
    <mergeCell ref="I54:I55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30:F30"/>
    <mergeCell ref="C31:F31"/>
    <mergeCell ref="C32:F32"/>
    <mergeCell ref="C33:F33"/>
    <mergeCell ref="C34:F34"/>
    <mergeCell ref="C25:F25"/>
    <mergeCell ref="C26:F26"/>
    <mergeCell ref="C27:F27"/>
    <mergeCell ref="C28:F28"/>
    <mergeCell ref="C29:F29"/>
    <mergeCell ref="C24:F24"/>
    <mergeCell ref="C12:F12"/>
    <mergeCell ref="D13:F13"/>
    <mergeCell ref="D14:F14"/>
    <mergeCell ref="C16:F16"/>
    <mergeCell ref="D17:F17"/>
    <mergeCell ref="C18:F18"/>
    <mergeCell ref="C21:F21"/>
    <mergeCell ref="C22:F22"/>
    <mergeCell ref="C23:F23"/>
    <mergeCell ref="D20:F20"/>
    <mergeCell ref="C8:F8"/>
    <mergeCell ref="C9:F9"/>
    <mergeCell ref="C10:F10"/>
    <mergeCell ref="C11:F11"/>
    <mergeCell ref="H1:I1"/>
    <mergeCell ref="B2:I2"/>
    <mergeCell ref="B3:I3"/>
    <mergeCell ref="B6:B7"/>
    <mergeCell ref="C6:F7"/>
    <mergeCell ref="G6:G7"/>
    <mergeCell ref="H6:H7"/>
    <mergeCell ref="I6:I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25" workbookViewId="0">
      <selection activeCell="F37" sqref="F37"/>
    </sheetView>
  </sheetViews>
  <sheetFormatPr defaultRowHeight="15"/>
  <cols>
    <col min="1" max="1" width="3.5703125" bestFit="1" customWidth="1"/>
    <col min="5" max="5" width="36.85546875" customWidth="1"/>
    <col min="6" max="6" width="18.140625" customWidth="1"/>
    <col min="8" max="8" width="11.140625" customWidth="1"/>
  </cols>
  <sheetData>
    <row r="1" spans="1:6">
      <c r="A1" s="1"/>
      <c r="B1" s="1"/>
      <c r="C1" s="1"/>
      <c r="D1" s="1"/>
      <c r="E1" s="1"/>
      <c r="F1" s="2" t="s">
        <v>0</v>
      </c>
    </row>
    <row r="2" spans="1:6" ht="15.75">
      <c r="A2" s="356" t="s">
        <v>410</v>
      </c>
      <c r="B2" s="356"/>
      <c r="C2" s="356"/>
      <c r="D2" s="356"/>
      <c r="E2" s="356"/>
      <c r="F2" s="356"/>
    </row>
    <row r="3" spans="1:6" ht="15.75">
      <c r="A3" s="356" t="s">
        <v>1</v>
      </c>
      <c r="B3" s="356"/>
      <c r="C3" s="356"/>
      <c r="D3" s="356"/>
      <c r="E3" s="356"/>
      <c r="F3" s="356"/>
    </row>
    <row r="4" spans="1:6" ht="15.75">
      <c r="A4" s="356" t="s">
        <v>351</v>
      </c>
      <c r="B4" s="356"/>
      <c r="C4" s="356"/>
      <c r="D4" s="356"/>
      <c r="E4" s="356"/>
      <c r="F4" s="356"/>
    </row>
    <row r="5" spans="1:6">
      <c r="A5" s="3"/>
      <c r="B5" s="357" t="s">
        <v>2</v>
      </c>
      <c r="C5" s="357"/>
      <c r="D5" s="357"/>
      <c r="E5" s="357"/>
      <c r="F5" s="4" t="s">
        <v>3</v>
      </c>
    </row>
    <row r="6" spans="1:6">
      <c r="A6" s="3"/>
      <c r="B6" s="358" t="s">
        <v>4</v>
      </c>
      <c r="C6" s="359"/>
      <c r="D6" s="359"/>
      <c r="E6" s="360"/>
      <c r="F6" s="5" t="s">
        <v>5</v>
      </c>
    </row>
    <row r="7" spans="1:6" ht="15.75">
      <c r="A7" s="12" t="s">
        <v>6</v>
      </c>
      <c r="B7" s="361" t="s">
        <v>31</v>
      </c>
      <c r="C7" s="362"/>
      <c r="D7" s="362"/>
      <c r="E7" s="363"/>
      <c r="F7" s="10">
        <f>F8+F17+F21+F22</f>
        <v>25612831</v>
      </c>
    </row>
    <row r="8" spans="1:6">
      <c r="A8" s="12" t="s">
        <v>8</v>
      </c>
      <c r="B8" s="364" t="s">
        <v>33</v>
      </c>
      <c r="C8" s="365"/>
      <c r="D8" s="365"/>
      <c r="E8" s="366"/>
      <c r="F8" s="11">
        <f>SUM(F9:F16)</f>
        <v>16430589</v>
      </c>
    </row>
    <row r="9" spans="1:6" ht="12.95" customHeight="1">
      <c r="A9" s="12" t="s">
        <v>10</v>
      </c>
      <c r="B9" s="13"/>
      <c r="C9" s="14"/>
      <c r="D9" s="14"/>
      <c r="E9" s="15" t="s">
        <v>35</v>
      </c>
      <c r="F9" s="8">
        <v>2568960</v>
      </c>
    </row>
    <row r="10" spans="1:6" ht="12.95" customHeight="1">
      <c r="A10" s="12" t="s">
        <v>11</v>
      </c>
      <c r="B10" s="13"/>
      <c r="C10" s="14"/>
      <c r="D10" s="14"/>
      <c r="E10" s="15" t="s">
        <v>37</v>
      </c>
      <c r="F10" s="8">
        <v>2304000</v>
      </c>
    </row>
    <row r="11" spans="1:6" ht="12.95" customHeight="1">
      <c r="A11" s="12" t="s">
        <v>13</v>
      </c>
      <c r="B11" s="13"/>
      <c r="C11" s="14"/>
      <c r="D11" s="14"/>
      <c r="E11" s="15" t="s">
        <v>39</v>
      </c>
      <c r="F11" s="8">
        <v>643770</v>
      </c>
    </row>
    <row r="12" spans="1:6" ht="12.95" customHeight="1">
      <c r="A12" s="12" t="s">
        <v>14</v>
      </c>
      <c r="B12" s="13"/>
      <c r="C12" s="14"/>
      <c r="D12" s="14"/>
      <c r="E12" s="15" t="s">
        <v>41</v>
      </c>
      <c r="F12" s="8">
        <v>1259850</v>
      </c>
    </row>
    <row r="13" spans="1:6" ht="12.95" customHeight="1">
      <c r="A13" s="12" t="s">
        <v>16</v>
      </c>
      <c r="B13" s="290"/>
      <c r="C13" s="291"/>
      <c r="D13" s="291"/>
      <c r="E13" s="15" t="s">
        <v>43</v>
      </c>
      <c r="F13" s="16">
        <v>844750</v>
      </c>
    </row>
    <row r="14" spans="1:6" ht="12.95" customHeight="1">
      <c r="A14" s="12" t="s">
        <v>18</v>
      </c>
      <c r="B14" s="17" t="s">
        <v>45</v>
      </c>
      <c r="C14" s="18" t="s">
        <v>46</v>
      </c>
      <c r="D14" s="18"/>
      <c r="E14" s="19"/>
      <c r="F14" s="20">
        <v>5000000</v>
      </c>
    </row>
    <row r="15" spans="1:6" ht="12.95" customHeight="1">
      <c r="A15" s="12" t="s">
        <v>20</v>
      </c>
      <c r="B15" s="17" t="s">
        <v>48</v>
      </c>
      <c r="C15" s="18" t="s">
        <v>49</v>
      </c>
      <c r="D15" s="18"/>
      <c r="E15" s="19"/>
      <c r="F15" s="20">
        <v>3786399</v>
      </c>
    </row>
    <row r="16" spans="1:6" ht="12.95" customHeight="1">
      <c r="A16" s="12" t="s">
        <v>22</v>
      </c>
      <c r="B16" s="17"/>
      <c r="C16" s="18" t="s">
        <v>336</v>
      </c>
      <c r="D16" s="18"/>
      <c r="E16" s="19"/>
      <c r="F16" s="20">
        <v>22860</v>
      </c>
    </row>
    <row r="17" spans="1:6">
      <c r="A17" s="12" t="s">
        <v>24</v>
      </c>
      <c r="B17" s="367" t="s">
        <v>52</v>
      </c>
      <c r="C17" s="367"/>
      <c r="D17" s="367"/>
      <c r="E17" s="367"/>
      <c r="F17" s="11">
        <f>SUM(F18:F20)</f>
        <v>4127804</v>
      </c>
    </row>
    <row r="18" spans="1:6" ht="12.95" customHeight="1">
      <c r="A18" s="12" t="s">
        <v>26</v>
      </c>
      <c r="B18" s="13"/>
      <c r="C18" s="14"/>
      <c r="D18" s="14"/>
      <c r="E18" s="15" t="s">
        <v>54</v>
      </c>
      <c r="F18" s="16">
        <v>1539130</v>
      </c>
    </row>
    <row r="19" spans="1:6" ht="12.95" customHeight="1">
      <c r="A19" s="12" t="s">
        <v>28</v>
      </c>
      <c r="B19" s="13"/>
      <c r="C19" s="14"/>
      <c r="D19" s="14"/>
      <c r="E19" s="15" t="s">
        <v>56</v>
      </c>
      <c r="F19" s="16">
        <v>2500000</v>
      </c>
    </row>
    <row r="20" spans="1:6" ht="12.95" customHeight="1">
      <c r="A20" s="12" t="s">
        <v>29</v>
      </c>
      <c r="B20" s="13"/>
      <c r="C20" s="14"/>
      <c r="D20" s="14"/>
      <c r="E20" s="15" t="s">
        <v>342</v>
      </c>
      <c r="F20" s="16">
        <v>88674</v>
      </c>
    </row>
    <row r="21" spans="1:6">
      <c r="A21" s="12" t="s">
        <v>30</v>
      </c>
      <c r="B21" s="290" t="s">
        <v>60</v>
      </c>
      <c r="C21" s="291"/>
      <c r="D21" s="291"/>
      <c r="E21" s="21"/>
      <c r="F21" s="22">
        <v>1200000</v>
      </c>
    </row>
    <row r="22" spans="1:6">
      <c r="A22" s="12" t="s">
        <v>32</v>
      </c>
      <c r="B22" s="290" t="s">
        <v>343</v>
      </c>
      <c r="C22" s="291"/>
      <c r="D22" s="291"/>
      <c r="E22" s="21"/>
      <c r="F22" s="22">
        <f>SUM(F23:F26)</f>
        <v>3854438</v>
      </c>
    </row>
    <row r="23" spans="1:6" ht="12.95" customHeight="1">
      <c r="A23" s="12" t="s">
        <v>34</v>
      </c>
      <c r="B23" s="290"/>
      <c r="C23" s="291"/>
      <c r="D23" s="291"/>
      <c r="E23" s="15" t="s">
        <v>344</v>
      </c>
      <c r="F23" s="16">
        <v>65278</v>
      </c>
    </row>
    <row r="24" spans="1:6" ht="12.95" customHeight="1">
      <c r="A24" s="12" t="s">
        <v>36</v>
      </c>
      <c r="B24" s="285"/>
      <c r="C24" s="286"/>
      <c r="D24" s="286"/>
      <c r="E24" s="15" t="s">
        <v>345</v>
      </c>
      <c r="F24" s="16">
        <v>620000</v>
      </c>
    </row>
    <row r="25" spans="1:6" ht="12.95" customHeight="1">
      <c r="A25" s="12" t="s">
        <v>38</v>
      </c>
      <c r="B25" s="285"/>
      <c r="C25" s="286"/>
      <c r="D25" s="286"/>
      <c r="E25" s="15" t="s">
        <v>359</v>
      </c>
      <c r="F25" s="16">
        <v>2600200</v>
      </c>
    </row>
    <row r="26" spans="1:6" ht="12.95" customHeight="1">
      <c r="A26" s="12" t="s">
        <v>40</v>
      </c>
      <c r="B26" s="285"/>
      <c r="C26" s="286"/>
      <c r="D26" s="286"/>
      <c r="E26" s="15" t="s">
        <v>395</v>
      </c>
      <c r="F26" s="16">
        <v>568960</v>
      </c>
    </row>
    <row r="27" spans="1:6" ht="15.75">
      <c r="A27" s="12" t="s">
        <v>42</v>
      </c>
      <c r="B27" s="368" t="s">
        <v>63</v>
      </c>
      <c r="C27" s="368"/>
      <c r="D27" s="368"/>
      <c r="E27" s="368"/>
      <c r="F27" s="10">
        <f>SUM(F28:F33)</f>
        <v>11096780</v>
      </c>
    </row>
    <row r="28" spans="1:6">
      <c r="A28" s="12" t="s">
        <v>44</v>
      </c>
      <c r="B28" s="369" t="s">
        <v>65</v>
      </c>
      <c r="C28" s="369"/>
      <c r="D28" s="369"/>
      <c r="E28" s="369"/>
      <c r="F28" s="7">
        <v>300000</v>
      </c>
    </row>
    <row r="29" spans="1:6">
      <c r="A29" s="12" t="s">
        <v>47</v>
      </c>
      <c r="B29" s="370" t="s">
        <v>66</v>
      </c>
      <c r="C29" s="370"/>
      <c r="D29" s="370"/>
      <c r="E29" s="370"/>
      <c r="F29" s="7">
        <v>1801928</v>
      </c>
    </row>
    <row r="30" spans="1:6">
      <c r="A30" s="12" t="s">
        <v>50</v>
      </c>
      <c r="B30" s="370" t="s">
        <v>361</v>
      </c>
      <c r="C30" s="370"/>
      <c r="D30" s="370"/>
      <c r="E30" s="370"/>
      <c r="F30" s="7">
        <v>6234812</v>
      </c>
    </row>
    <row r="31" spans="1:6">
      <c r="A31" s="12" t="s">
        <v>51</v>
      </c>
      <c r="B31" s="370" t="s">
        <v>123</v>
      </c>
      <c r="C31" s="370"/>
      <c r="D31" s="370"/>
      <c r="E31" s="370"/>
      <c r="F31" s="7">
        <v>36040</v>
      </c>
    </row>
    <row r="32" spans="1:6">
      <c r="A32" s="12" t="s">
        <v>53</v>
      </c>
      <c r="B32" s="370" t="s">
        <v>67</v>
      </c>
      <c r="C32" s="370"/>
      <c r="D32" s="370"/>
      <c r="E32" s="370"/>
      <c r="F32" s="7">
        <v>724000</v>
      </c>
    </row>
    <row r="33" spans="1:6">
      <c r="A33" s="12" t="s">
        <v>55</v>
      </c>
      <c r="B33" s="370" t="s">
        <v>404</v>
      </c>
      <c r="C33" s="370"/>
      <c r="D33" s="370"/>
      <c r="E33" s="370"/>
      <c r="F33" s="7">
        <v>2000000</v>
      </c>
    </row>
    <row r="34" spans="1:6" ht="15.75">
      <c r="A34" s="12" t="s">
        <v>57</v>
      </c>
      <c r="B34" s="371" t="s">
        <v>396</v>
      </c>
      <c r="C34" s="371"/>
      <c r="D34" s="371"/>
      <c r="E34" s="371"/>
      <c r="F34" s="25">
        <f>SUM(F35:F36)</f>
        <v>3082093</v>
      </c>
    </row>
    <row r="35" spans="1:6" ht="12.95" customHeight="1">
      <c r="A35" s="12" t="s">
        <v>58</v>
      </c>
      <c r="B35" s="307"/>
      <c r="C35" s="307"/>
      <c r="D35" s="307"/>
      <c r="E35" s="15" t="s">
        <v>398</v>
      </c>
      <c r="F35" s="16">
        <v>2950000</v>
      </c>
    </row>
    <row r="36" spans="1:6" ht="12.95" customHeight="1">
      <c r="A36" s="12" t="s">
        <v>59</v>
      </c>
      <c r="B36" s="307"/>
      <c r="C36" s="307"/>
      <c r="D36" s="307"/>
      <c r="E36" s="15" t="s">
        <v>397</v>
      </c>
      <c r="F36" s="16">
        <v>132093</v>
      </c>
    </row>
    <row r="37" spans="1:6" ht="15.75">
      <c r="A37" s="12" t="s">
        <v>61</v>
      </c>
      <c r="B37" s="361" t="s">
        <v>17</v>
      </c>
      <c r="C37" s="362"/>
      <c r="D37" s="362"/>
      <c r="E37" s="363"/>
      <c r="F37" s="10">
        <f>SUM(F38+F39+F43+F45+F44)</f>
        <v>5943427</v>
      </c>
    </row>
    <row r="38" spans="1:6">
      <c r="A38" s="12" t="s">
        <v>124</v>
      </c>
      <c r="B38" s="367" t="s">
        <v>19</v>
      </c>
      <c r="C38" s="367"/>
      <c r="D38" s="367"/>
      <c r="E38" s="367"/>
      <c r="F38" s="11">
        <v>845956</v>
      </c>
    </row>
    <row r="39" spans="1:6">
      <c r="A39" s="12" t="s">
        <v>125</v>
      </c>
      <c r="B39" s="367" t="s">
        <v>21</v>
      </c>
      <c r="C39" s="367"/>
      <c r="D39" s="367"/>
      <c r="E39" s="367"/>
      <c r="F39" s="11">
        <f>SUM(F40:F42)</f>
        <v>4683578</v>
      </c>
    </row>
    <row r="40" spans="1:6" ht="12.95" customHeight="1">
      <c r="A40" s="12" t="s">
        <v>126</v>
      </c>
      <c r="B40" s="372" t="s">
        <v>23</v>
      </c>
      <c r="C40" s="372"/>
      <c r="D40" s="372"/>
      <c r="E40" s="372"/>
      <c r="F40" s="310">
        <v>1054724</v>
      </c>
    </row>
    <row r="41" spans="1:6" ht="12.95" customHeight="1">
      <c r="A41" s="12" t="s">
        <v>62</v>
      </c>
      <c r="B41" s="372" t="s">
        <v>25</v>
      </c>
      <c r="C41" s="372"/>
      <c r="D41" s="372"/>
      <c r="E41" s="372"/>
      <c r="F41" s="310">
        <v>2755454</v>
      </c>
    </row>
    <row r="42" spans="1:6" ht="12.95" customHeight="1">
      <c r="A42" s="12" t="s">
        <v>64</v>
      </c>
      <c r="B42" s="372" t="s">
        <v>27</v>
      </c>
      <c r="C42" s="372"/>
      <c r="D42" s="372"/>
      <c r="E42" s="372"/>
      <c r="F42" s="310">
        <v>873400</v>
      </c>
    </row>
    <row r="43" spans="1:6">
      <c r="A43" s="12" t="s">
        <v>251</v>
      </c>
      <c r="B43" s="367" t="s">
        <v>71</v>
      </c>
      <c r="C43" s="367"/>
      <c r="D43" s="367"/>
      <c r="E43" s="367"/>
      <c r="F43" s="11">
        <v>21352</v>
      </c>
    </row>
    <row r="44" spans="1:6">
      <c r="A44" s="12" t="s">
        <v>252</v>
      </c>
      <c r="B44" s="367" t="s">
        <v>413</v>
      </c>
      <c r="C44" s="367"/>
      <c r="D44" s="367"/>
      <c r="E44" s="367"/>
      <c r="F44" s="11">
        <v>160200</v>
      </c>
    </row>
    <row r="45" spans="1:6">
      <c r="A45" s="12" t="s">
        <v>253</v>
      </c>
      <c r="B45" s="367" t="s">
        <v>360</v>
      </c>
      <c r="C45" s="367"/>
      <c r="D45" s="367"/>
      <c r="E45" s="367"/>
      <c r="F45" s="11">
        <v>232341</v>
      </c>
    </row>
    <row r="46" spans="1:6" ht="15.75">
      <c r="A46" s="12" t="s">
        <v>346</v>
      </c>
      <c r="B46" s="373" t="s">
        <v>7</v>
      </c>
      <c r="C46" s="373"/>
      <c r="D46" s="373"/>
      <c r="E46" s="373"/>
      <c r="F46" s="6">
        <f>F47+F49+F50+F51+F52+F53</f>
        <v>4512477</v>
      </c>
    </row>
    <row r="47" spans="1:6">
      <c r="A47" s="12" t="s">
        <v>347</v>
      </c>
      <c r="B47" s="374" t="s">
        <v>9</v>
      </c>
      <c r="C47" s="369"/>
      <c r="D47" s="369"/>
      <c r="E47" s="369"/>
      <c r="F47" s="7">
        <v>1545500</v>
      </c>
    </row>
    <row r="48" spans="1:6">
      <c r="A48" s="12" t="s">
        <v>348</v>
      </c>
      <c r="B48" s="375" t="s">
        <v>70</v>
      </c>
      <c r="C48" s="375"/>
      <c r="D48" s="375"/>
      <c r="E48" s="375"/>
      <c r="F48" s="8">
        <v>1515500</v>
      </c>
    </row>
    <row r="49" spans="1:6">
      <c r="A49" s="12" t="s">
        <v>354</v>
      </c>
      <c r="B49" s="374" t="s">
        <v>12</v>
      </c>
      <c r="C49" s="369"/>
      <c r="D49" s="369"/>
      <c r="E49" s="369"/>
      <c r="F49" s="7">
        <v>1104221</v>
      </c>
    </row>
    <row r="50" spans="1:6">
      <c r="A50" s="12" t="s">
        <v>389</v>
      </c>
      <c r="B50" s="376" t="s">
        <v>393</v>
      </c>
      <c r="C50" s="377"/>
      <c r="D50" s="377"/>
      <c r="E50" s="378"/>
      <c r="F50" s="7">
        <v>1720758</v>
      </c>
    </row>
    <row r="51" spans="1:6">
      <c r="A51" s="12" t="s">
        <v>390</v>
      </c>
      <c r="B51" s="376" t="s">
        <v>15</v>
      </c>
      <c r="C51" s="377"/>
      <c r="D51" s="377"/>
      <c r="E51" s="378"/>
      <c r="F51" s="7">
        <v>60000</v>
      </c>
    </row>
    <row r="52" spans="1:6">
      <c r="A52" s="12" t="s">
        <v>391</v>
      </c>
      <c r="B52" s="376" t="s">
        <v>358</v>
      </c>
      <c r="C52" s="377"/>
      <c r="D52" s="377"/>
      <c r="E52" s="378"/>
      <c r="F52" s="7">
        <v>81814</v>
      </c>
    </row>
    <row r="53" spans="1:6">
      <c r="A53" s="12" t="s">
        <v>392</v>
      </c>
      <c r="B53" s="376" t="s">
        <v>387</v>
      </c>
      <c r="C53" s="377"/>
      <c r="D53" s="377"/>
      <c r="E53" s="378"/>
      <c r="F53" s="7">
        <v>184</v>
      </c>
    </row>
    <row r="54" spans="1:6" ht="15.75">
      <c r="A54" s="12" t="s">
        <v>401</v>
      </c>
      <c r="B54" s="371" t="s">
        <v>388</v>
      </c>
      <c r="C54" s="371"/>
      <c r="D54" s="371"/>
      <c r="E54" s="371"/>
      <c r="F54" s="25">
        <v>503100</v>
      </c>
    </row>
    <row r="55" spans="1:6" ht="15.75">
      <c r="A55" s="12" t="s">
        <v>402</v>
      </c>
      <c r="B55" s="371" t="s">
        <v>68</v>
      </c>
      <c r="C55" s="371"/>
      <c r="D55" s="371"/>
      <c r="E55" s="371"/>
      <c r="F55" s="6">
        <v>16141456</v>
      </c>
    </row>
    <row r="56" spans="1:6" ht="15.75">
      <c r="A56" s="12" t="s">
        <v>403</v>
      </c>
      <c r="B56" s="292" t="s">
        <v>353</v>
      </c>
      <c r="C56" s="292"/>
      <c r="D56" s="292"/>
      <c r="E56" s="292"/>
      <c r="F56" s="6">
        <v>28495000</v>
      </c>
    </row>
    <row r="57" spans="1:6" ht="15.75">
      <c r="A57" s="12" t="s">
        <v>405</v>
      </c>
      <c r="B57" s="308" t="s">
        <v>407</v>
      </c>
      <c r="C57" s="308"/>
      <c r="D57" s="308"/>
      <c r="E57" s="308"/>
      <c r="F57" s="6">
        <v>912945</v>
      </c>
    </row>
    <row r="58" spans="1:6" ht="15.75">
      <c r="A58" s="12" t="s">
        <v>406</v>
      </c>
      <c r="B58" s="373" t="s">
        <v>69</v>
      </c>
      <c r="C58" s="373"/>
      <c r="D58" s="373"/>
      <c r="E58" s="373"/>
      <c r="F58" s="6">
        <f>F56+F55+F54+F46+F37+F34+F27+F7+F57</f>
        <v>96300109</v>
      </c>
    </row>
  </sheetData>
  <mergeCells count="36">
    <mergeCell ref="B55:E55"/>
    <mergeCell ref="B58:E58"/>
    <mergeCell ref="B46:E46"/>
    <mergeCell ref="B47:E47"/>
    <mergeCell ref="B48:E48"/>
    <mergeCell ref="B49:E49"/>
    <mergeCell ref="B50:E50"/>
    <mergeCell ref="B51:E51"/>
    <mergeCell ref="B52:E52"/>
    <mergeCell ref="B53:E53"/>
    <mergeCell ref="B42:E42"/>
    <mergeCell ref="B43:E43"/>
    <mergeCell ref="B45:E45"/>
    <mergeCell ref="B54:E54"/>
    <mergeCell ref="B44:E44"/>
    <mergeCell ref="B37:E37"/>
    <mergeCell ref="B38:E38"/>
    <mergeCell ref="B39:E39"/>
    <mergeCell ref="B40:E40"/>
    <mergeCell ref="B41:E41"/>
    <mergeCell ref="B29:E29"/>
    <mergeCell ref="B30:E30"/>
    <mergeCell ref="B31:E31"/>
    <mergeCell ref="B32:E32"/>
    <mergeCell ref="B34:E34"/>
    <mergeCell ref="B33:E33"/>
    <mergeCell ref="B7:E7"/>
    <mergeCell ref="B8:E8"/>
    <mergeCell ref="B17:E17"/>
    <mergeCell ref="B27:E27"/>
    <mergeCell ref="B28:E28"/>
    <mergeCell ref="A2:F2"/>
    <mergeCell ref="A3:F3"/>
    <mergeCell ref="A4:F4"/>
    <mergeCell ref="B5:E5"/>
    <mergeCell ref="B6:E6"/>
  </mergeCells>
  <pageMargins left="0.9055118110236221" right="0.51181102362204722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topLeftCell="A7" workbookViewId="0">
      <selection activeCell="A3" sqref="A3:F3"/>
    </sheetView>
  </sheetViews>
  <sheetFormatPr defaultRowHeight="15"/>
  <cols>
    <col min="1" max="1" width="3.5703125" bestFit="1" customWidth="1"/>
    <col min="5" max="5" width="25.140625" customWidth="1"/>
    <col min="6" max="6" width="19.5703125" customWidth="1"/>
  </cols>
  <sheetData>
    <row r="1" spans="1:6">
      <c r="A1" s="1"/>
      <c r="B1" s="1"/>
      <c r="C1" s="1"/>
      <c r="D1" s="1"/>
      <c r="E1" s="1"/>
      <c r="F1" s="2" t="s">
        <v>72</v>
      </c>
    </row>
    <row r="2" spans="1:6">
      <c r="A2" s="1"/>
      <c r="B2" s="1"/>
      <c r="C2" s="1"/>
      <c r="D2" s="1"/>
      <c r="E2" s="1"/>
      <c r="F2" s="1"/>
    </row>
    <row r="3" spans="1:6" ht="15.75">
      <c r="A3" s="356" t="s">
        <v>410</v>
      </c>
      <c r="B3" s="356"/>
      <c r="C3" s="356"/>
      <c r="D3" s="356"/>
      <c r="E3" s="356"/>
      <c r="F3" s="356"/>
    </row>
    <row r="4" spans="1:6" ht="15.75">
      <c r="A4" s="356" t="s">
        <v>73</v>
      </c>
      <c r="B4" s="356"/>
      <c r="C4" s="356"/>
      <c r="D4" s="356"/>
      <c r="E4" s="356"/>
      <c r="F4" s="356"/>
    </row>
    <row r="5" spans="1:6" ht="15.75">
      <c r="A5" s="356" t="s">
        <v>99</v>
      </c>
      <c r="B5" s="356"/>
      <c r="C5" s="356"/>
      <c r="D5" s="356"/>
      <c r="E5" s="356"/>
      <c r="F5" s="356"/>
    </row>
    <row r="6" spans="1:6" ht="15.75">
      <c r="A6" s="57"/>
      <c r="B6" s="57"/>
      <c r="C6" s="57"/>
      <c r="D6" s="57"/>
      <c r="E6" s="57"/>
      <c r="F6" s="1"/>
    </row>
    <row r="7" spans="1:6">
      <c r="A7" s="3"/>
      <c r="B7" s="357" t="s">
        <v>2</v>
      </c>
      <c r="C7" s="357"/>
      <c r="D7" s="357"/>
      <c r="E7" s="357"/>
      <c r="F7" s="4" t="s">
        <v>3</v>
      </c>
    </row>
    <row r="8" spans="1:6">
      <c r="A8" s="3"/>
      <c r="B8" s="386" t="s">
        <v>74</v>
      </c>
      <c r="C8" s="386"/>
      <c r="D8" s="386"/>
      <c r="E8" s="386"/>
      <c r="F8" s="5" t="s">
        <v>5</v>
      </c>
    </row>
    <row r="9" spans="1:6" ht="15.75">
      <c r="A9" s="3" t="s">
        <v>6</v>
      </c>
      <c r="B9" s="373" t="s">
        <v>75</v>
      </c>
      <c r="C9" s="373"/>
      <c r="D9" s="373"/>
      <c r="E9" s="373"/>
      <c r="F9" s="6">
        <f>SUM(F10+F13+F16)</f>
        <v>11902193</v>
      </c>
    </row>
    <row r="10" spans="1:6">
      <c r="A10" s="3" t="s">
        <v>8</v>
      </c>
      <c r="B10" s="369" t="s">
        <v>76</v>
      </c>
      <c r="C10" s="369"/>
      <c r="D10" s="369"/>
      <c r="E10" s="369"/>
      <c r="F10" s="7">
        <f>SUM(F11:F12)</f>
        <v>7319583</v>
      </c>
    </row>
    <row r="11" spans="1:6">
      <c r="A11" s="3" t="s">
        <v>10</v>
      </c>
      <c r="B11" s="383" t="s">
        <v>77</v>
      </c>
      <c r="C11" s="384"/>
      <c r="D11" s="384"/>
      <c r="E11" s="385"/>
      <c r="F11" s="26">
        <v>1533742</v>
      </c>
    </row>
    <row r="12" spans="1:6">
      <c r="A12" s="3" t="s">
        <v>11</v>
      </c>
      <c r="B12" s="383" t="s">
        <v>78</v>
      </c>
      <c r="C12" s="384"/>
      <c r="D12" s="384"/>
      <c r="E12" s="385"/>
      <c r="F12" s="26">
        <v>5785841</v>
      </c>
    </row>
    <row r="13" spans="1:6">
      <c r="A13" s="3" t="s">
        <v>13</v>
      </c>
      <c r="B13" s="369" t="s">
        <v>79</v>
      </c>
      <c r="C13" s="369"/>
      <c r="D13" s="369"/>
      <c r="E13" s="369"/>
      <c r="F13" s="7">
        <f>SUM(F14:F15)</f>
        <v>303200</v>
      </c>
    </row>
    <row r="14" spans="1:6">
      <c r="A14" s="3" t="s">
        <v>14</v>
      </c>
      <c r="B14" s="383" t="s">
        <v>80</v>
      </c>
      <c r="C14" s="384"/>
      <c r="D14" s="384"/>
      <c r="E14" s="385"/>
      <c r="F14" s="26">
        <v>103200</v>
      </c>
    </row>
    <row r="15" spans="1:6">
      <c r="A15" s="3" t="s">
        <v>16</v>
      </c>
      <c r="B15" s="383" t="s">
        <v>81</v>
      </c>
      <c r="C15" s="384"/>
      <c r="D15" s="384"/>
      <c r="E15" s="385"/>
      <c r="F15" s="306">
        <v>200000</v>
      </c>
    </row>
    <row r="16" spans="1:6">
      <c r="A16" s="3" t="s">
        <v>18</v>
      </c>
      <c r="B16" s="369" t="s">
        <v>82</v>
      </c>
      <c r="C16" s="369"/>
      <c r="D16" s="369"/>
      <c r="E16" s="369"/>
      <c r="F16" s="7">
        <f>SUM(F17:F21)</f>
        <v>4279410</v>
      </c>
    </row>
    <row r="17" spans="1:6">
      <c r="A17" s="3" t="s">
        <v>20</v>
      </c>
      <c r="B17" s="383" t="s">
        <v>83</v>
      </c>
      <c r="C17" s="384"/>
      <c r="D17" s="384"/>
      <c r="E17" s="385"/>
      <c r="F17" s="26">
        <v>2750100</v>
      </c>
    </row>
    <row r="18" spans="1:6">
      <c r="A18" s="3" t="s">
        <v>22</v>
      </c>
      <c r="B18" s="383" t="s">
        <v>100</v>
      </c>
      <c r="C18" s="384"/>
      <c r="D18" s="384"/>
      <c r="E18" s="385"/>
      <c r="F18" s="26">
        <v>223300</v>
      </c>
    </row>
    <row r="19" spans="1:6">
      <c r="A19" s="3" t="s">
        <v>24</v>
      </c>
      <c r="B19" s="383" t="s">
        <v>84</v>
      </c>
      <c r="C19" s="384"/>
      <c r="D19" s="384"/>
      <c r="E19" s="385"/>
      <c r="F19" s="26">
        <v>702540</v>
      </c>
    </row>
    <row r="20" spans="1:6">
      <c r="A20" s="3" t="s">
        <v>26</v>
      </c>
      <c r="B20" s="383" t="s">
        <v>335</v>
      </c>
      <c r="C20" s="384"/>
      <c r="D20" s="384"/>
      <c r="E20" s="385"/>
      <c r="F20" s="26">
        <v>313470</v>
      </c>
    </row>
    <row r="21" spans="1:6">
      <c r="A21" s="3" t="s">
        <v>28</v>
      </c>
      <c r="B21" s="383" t="s">
        <v>341</v>
      </c>
      <c r="C21" s="384"/>
      <c r="D21" s="384"/>
      <c r="E21" s="385"/>
      <c r="F21" s="26">
        <v>290000</v>
      </c>
    </row>
    <row r="22" spans="1:6">
      <c r="A22" s="3"/>
      <c r="B22" s="380"/>
      <c r="C22" s="381"/>
      <c r="D22" s="381"/>
      <c r="E22" s="382"/>
      <c r="F22" s="9"/>
    </row>
    <row r="23" spans="1:6" ht="15.75">
      <c r="A23" s="12" t="s">
        <v>29</v>
      </c>
      <c r="B23" s="361" t="s">
        <v>85</v>
      </c>
      <c r="C23" s="362"/>
      <c r="D23" s="362"/>
      <c r="E23" s="363"/>
      <c r="F23" s="10">
        <f>SUM(F24:F27)</f>
        <v>2442616</v>
      </c>
    </row>
    <row r="24" spans="1:6">
      <c r="A24" s="12" t="s">
        <v>30</v>
      </c>
      <c r="B24" s="379" t="s">
        <v>86</v>
      </c>
      <c r="C24" s="379"/>
      <c r="D24" s="379"/>
      <c r="E24" s="379"/>
      <c r="F24" s="7">
        <v>2005567</v>
      </c>
    </row>
    <row r="25" spans="1:6">
      <c r="A25" s="12" t="s">
        <v>32</v>
      </c>
      <c r="B25" s="379" t="s">
        <v>87</v>
      </c>
      <c r="C25" s="379"/>
      <c r="D25" s="379"/>
      <c r="E25" s="379"/>
      <c r="F25" s="7">
        <v>249948</v>
      </c>
    </row>
    <row r="26" spans="1:6">
      <c r="A26" s="12" t="s">
        <v>34</v>
      </c>
      <c r="B26" s="374" t="s">
        <v>101</v>
      </c>
      <c r="C26" s="379"/>
      <c r="D26" s="379"/>
      <c r="E26" s="379"/>
      <c r="F26" s="7">
        <v>30063</v>
      </c>
    </row>
    <row r="27" spans="1:6">
      <c r="A27" s="12" t="s">
        <v>36</v>
      </c>
      <c r="B27" s="374" t="s">
        <v>88</v>
      </c>
      <c r="C27" s="379"/>
      <c r="D27" s="379"/>
      <c r="E27" s="379"/>
      <c r="F27" s="7">
        <v>157038</v>
      </c>
    </row>
    <row r="28" spans="1:6">
      <c r="A28" s="3"/>
      <c r="B28" s="369"/>
      <c r="C28" s="369"/>
      <c r="D28" s="369"/>
      <c r="E28" s="369"/>
      <c r="F28" s="7"/>
    </row>
    <row r="29" spans="1:6" ht="15.75">
      <c r="A29" s="12" t="s">
        <v>38</v>
      </c>
      <c r="B29" s="361" t="s">
        <v>89</v>
      </c>
      <c r="C29" s="362"/>
      <c r="D29" s="362"/>
      <c r="E29" s="363"/>
      <c r="F29" s="10">
        <v>12430178</v>
      </c>
    </row>
    <row r="30" spans="1:6">
      <c r="A30" s="3"/>
      <c r="B30" s="380"/>
      <c r="C30" s="381"/>
      <c r="D30" s="381"/>
      <c r="E30" s="382"/>
      <c r="F30" s="9"/>
    </row>
    <row r="31" spans="1:6" ht="15.75">
      <c r="A31" s="12" t="s">
        <v>40</v>
      </c>
      <c r="B31" s="361" t="s">
        <v>90</v>
      </c>
      <c r="C31" s="362"/>
      <c r="D31" s="362"/>
      <c r="E31" s="363"/>
      <c r="F31" s="10">
        <v>1515100</v>
      </c>
    </row>
    <row r="32" spans="1:6">
      <c r="A32" s="3"/>
      <c r="B32" s="379"/>
      <c r="C32" s="379"/>
      <c r="D32" s="379"/>
      <c r="E32" s="379"/>
      <c r="F32" s="11"/>
    </row>
    <row r="33" spans="1:6" ht="15.75">
      <c r="A33" s="12" t="s">
        <v>42</v>
      </c>
      <c r="B33" s="361" t="s">
        <v>91</v>
      </c>
      <c r="C33" s="362"/>
      <c r="D33" s="362"/>
      <c r="E33" s="363"/>
      <c r="F33" s="10">
        <f>SUM(F34:F36)</f>
        <v>20610464</v>
      </c>
    </row>
    <row r="34" spans="1:6" ht="15.75">
      <c r="A34" s="12" t="s">
        <v>44</v>
      </c>
      <c r="B34" s="30" t="s">
        <v>400</v>
      </c>
      <c r="C34" s="54"/>
      <c r="D34" s="54"/>
      <c r="E34" s="55"/>
      <c r="F34" s="7">
        <v>856240</v>
      </c>
    </row>
    <row r="35" spans="1:6" ht="15.75">
      <c r="A35" s="12" t="s">
        <v>47</v>
      </c>
      <c r="B35" s="27" t="s">
        <v>93</v>
      </c>
      <c r="C35" s="54"/>
      <c r="D35" s="54"/>
      <c r="E35" s="55"/>
      <c r="F35" s="7">
        <v>4098250</v>
      </c>
    </row>
    <row r="36" spans="1:6" ht="15.75">
      <c r="A36" s="12" t="s">
        <v>50</v>
      </c>
      <c r="B36" s="27" t="s">
        <v>94</v>
      </c>
      <c r="C36" s="54"/>
      <c r="D36" s="54"/>
      <c r="E36" s="55"/>
      <c r="F36" s="7">
        <v>15655974</v>
      </c>
    </row>
    <row r="37" spans="1:6">
      <c r="A37" s="3"/>
      <c r="B37" s="56"/>
      <c r="C37" s="28"/>
      <c r="D37" s="28"/>
      <c r="E37" s="29"/>
      <c r="F37" s="11"/>
    </row>
    <row r="38" spans="1:6" ht="15.75">
      <c r="A38" s="12" t="s">
        <v>51</v>
      </c>
      <c r="B38" s="361" t="s">
        <v>95</v>
      </c>
      <c r="C38" s="362"/>
      <c r="D38" s="362"/>
      <c r="E38" s="363"/>
      <c r="F38" s="10">
        <f>SUM(F39:F39)</f>
        <v>10103459</v>
      </c>
    </row>
    <row r="39" spans="1:6" ht="15.75">
      <c r="A39" s="12" t="s">
        <v>53</v>
      </c>
      <c r="B39" s="30" t="s">
        <v>96</v>
      </c>
      <c r="C39" s="54"/>
      <c r="D39" s="54"/>
      <c r="E39" s="55"/>
      <c r="F39" s="7">
        <v>10103459</v>
      </c>
    </row>
    <row r="40" spans="1:6">
      <c r="A40" s="12"/>
      <c r="B40" s="13"/>
      <c r="C40" s="14"/>
      <c r="D40" s="14"/>
      <c r="E40" s="31"/>
      <c r="F40" s="7"/>
    </row>
    <row r="41" spans="1:6" ht="15.75">
      <c r="A41" s="12" t="s">
        <v>55</v>
      </c>
      <c r="B41" s="32" t="s">
        <v>97</v>
      </c>
      <c r="C41" s="33"/>
      <c r="D41" s="33"/>
      <c r="E41" s="34"/>
      <c r="F41" s="10">
        <f>SUM(F42:F43)</f>
        <v>37296099</v>
      </c>
    </row>
    <row r="42" spans="1:6" ht="15.75">
      <c r="A42" s="12" t="s">
        <v>57</v>
      </c>
      <c r="B42" s="30" t="s">
        <v>355</v>
      </c>
      <c r="C42" s="287"/>
      <c r="D42" s="287"/>
      <c r="E42" s="288"/>
      <c r="F42" s="7">
        <v>35000000</v>
      </c>
    </row>
    <row r="43" spans="1:6" ht="15.75">
      <c r="A43" s="12" t="s">
        <v>58</v>
      </c>
      <c r="B43" s="30" t="s">
        <v>152</v>
      </c>
      <c r="C43" s="287"/>
      <c r="D43" s="287"/>
      <c r="E43" s="288"/>
      <c r="F43" s="7">
        <v>2296099</v>
      </c>
    </row>
    <row r="44" spans="1:6">
      <c r="A44" s="24"/>
      <c r="B44" s="1"/>
      <c r="C44" s="1"/>
      <c r="D44" s="1"/>
      <c r="E44" s="1"/>
      <c r="F44" s="7"/>
    </row>
    <row r="45" spans="1:6" ht="15.75">
      <c r="A45" s="12" t="s">
        <v>59</v>
      </c>
      <c r="B45" s="373" t="s">
        <v>98</v>
      </c>
      <c r="C45" s="373"/>
      <c r="D45" s="373"/>
      <c r="E45" s="373"/>
      <c r="F45" s="6">
        <f>SUM(F38+F33+F31+F29+F23+F9+F41)</f>
        <v>96300109</v>
      </c>
    </row>
  </sheetData>
  <mergeCells count="32">
    <mergeCell ref="B9:E9"/>
    <mergeCell ref="A3:F3"/>
    <mergeCell ref="A4:F4"/>
    <mergeCell ref="A5:F5"/>
    <mergeCell ref="B7:E7"/>
    <mergeCell ref="B8:E8"/>
    <mergeCell ref="B23:E23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2:E22"/>
    <mergeCell ref="B20:E20"/>
    <mergeCell ref="B21:E21"/>
    <mergeCell ref="B45:E45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8:E38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6" sqref="A6:E6"/>
    </sheetView>
  </sheetViews>
  <sheetFormatPr defaultRowHeight="15"/>
  <cols>
    <col min="1" max="1" width="5.7109375" customWidth="1"/>
    <col min="4" max="4" width="42.5703125" customWidth="1"/>
    <col min="5" max="5" width="18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36" t="s">
        <v>102</v>
      </c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 ht="15.75">
      <c r="A6" s="356" t="s">
        <v>410</v>
      </c>
      <c r="B6" s="356"/>
      <c r="C6" s="356"/>
      <c r="D6" s="356"/>
      <c r="E6" s="356"/>
    </row>
    <row r="7" spans="1:5" ht="15.75">
      <c r="A7" s="57"/>
      <c r="B7" s="57"/>
      <c r="C7" s="57"/>
      <c r="D7" s="57"/>
      <c r="E7" s="1"/>
    </row>
    <row r="8" spans="1:5" ht="15.75">
      <c r="A8" s="396" t="s">
        <v>103</v>
      </c>
      <c r="B8" s="396"/>
      <c r="C8" s="396"/>
      <c r="D8" s="396"/>
      <c r="E8" s="396"/>
    </row>
    <row r="9" spans="1:5" ht="15.75">
      <c r="A9" s="396" t="s">
        <v>340</v>
      </c>
      <c r="B9" s="396"/>
      <c r="C9" s="396"/>
      <c r="D9" s="396"/>
      <c r="E9" s="396"/>
    </row>
    <row r="10" spans="1:5" ht="15.75">
      <c r="A10" s="396" t="s">
        <v>104</v>
      </c>
      <c r="B10" s="396"/>
      <c r="C10" s="396"/>
      <c r="D10" s="396"/>
      <c r="E10" s="396"/>
    </row>
    <row r="11" spans="1:5">
      <c r="A11" s="1"/>
      <c r="B11" s="1"/>
      <c r="C11" s="1"/>
      <c r="D11" s="1"/>
      <c r="E11" s="1"/>
    </row>
    <row r="12" spans="1:5">
      <c r="A12" s="23"/>
      <c r="B12" s="390" t="s">
        <v>2</v>
      </c>
      <c r="C12" s="390"/>
      <c r="D12" s="390"/>
      <c r="E12" s="60" t="s">
        <v>3</v>
      </c>
    </row>
    <row r="13" spans="1:5">
      <c r="A13" s="23"/>
      <c r="B13" s="390" t="s">
        <v>105</v>
      </c>
      <c r="C13" s="390"/>
      <c r="D13" s="390"/>
      <c r="E13" s="60" t="s">
        <v>5</v>
      </c>
    </row>
    <row r="14" spans="1:5">
      <c r="A14" s="23"/>
      <c r="B14" s="391"/>
      <c r="C14" s="392"/>
      <c r="D14" s="393"/>
      <c r="E14" s="23"/>
    </row>
    <row r="15" spans="1:5">
      <c r="A15" s="37" t="s">
        <v>6</v>
      </c>
      <c r="B15" s="38" t="s">
        <v>106</v>
      </c>
      <c r="C15" s="58"/>
      <c r="D15" s="59"/>
      <c r="E15" s="39">
        <f>SUM(E16:E23)</f>
        <v>888050</v>
      </c>
    </row>
    <row r="16" spans="1:5">
      <c r="A16" s="37" t="s">
        <v>8</v>
      </c>
      <c r="B16" s="394" t="s">
        <v>107</v>
      </c>
      <c r="C16" s="394"/>
      <c r="D16" s="394"/>
      <c r="E16" s="40">
        <v>26030</v>
      </c>
    </row>
    <row r="17" spans="1:5">
      <c r="A17" s="37" t="s">
        <v>10</v>
      </c>
      <c r="B17" s="394" t="s">
        <v>108</v>
      </c>
      <c r="C17" s="394"/>
      <c r="D17" s="394"/>
      <c r="E17" s="40">
        <v>174000</v>
      </c>
    </row>
    <row r="18" spans="1:5">
      <c r="A18" s="37" t="s">
        <v>11</v>
      </c>
      <c r="B18" s="41" t="s">
        <v>109</v>
      </c>
      <c r="C18" s="42"/>
      <c r="D18" s="42"/>
      <c r="E18" s="40">
        <v>228800</v>
      </c>
    </row>
    <row r="19" spans="1:5">
      <c r="A19" s="37" t="s">
        <v>13</v>
      </c>
      <c r="B19" s="41" t="s">
        <v>127</v>
      </c>
      <c r="C19" s="42"/>
      <c r="D19" s="42"/>
      <c r="E19" s="40">
        <v>175032</v>
      </c>
    </row>
    <row r="20" spans="1:5">
      <c r="A20" s="37" t="s">
        <v>14</v>
      </c>
      <c r="B20" s="41" t="s">
        <v>110</v>
      </c>
      <c r="C20" s="42"/>
      <c r="D20" s="42"/>
      <c r="E20" s="40">
        <v>61855</v>
      </c>
    </row>
    <row r="21" spans="1:5">
      <c r="A21" s="37" t="s">
        <v>16</v>
      </c>
      <c r="B21" s="395" t="s">
        <v>111</v>
      </c>
      <c r="C21" s="394"/>
      <c r="D21" s="394"/>
      <c r="E21" s="40">
        <v>58145</v>
      </c>
    </row>
    <row r="22" spans="1:5">
      <c r="A22" s="37" t="s">
        <v>18</v>
      </c>
      <c r="B22" s="395" t="s">
        <v>128</v>
      </c>
      <c r="C22" s="394"/>
      <c r="D22" s="394"/>
      <c r="E22" s="40">
        <v>48050</v>
      </c>
    </row>
    <row r="23" spans="1:5">
      <c r="A23" s="37" t="s">
        <v>20</v>
      </c>
      <c r="B23" s="395" t="s">
        <v>364</v>
      </c>
      <c r="C23" s="394"/>
      <c r="D23" s="394"/>
      <c r="E23" s="40">
        <v>116138</v>
      </c>
    </row>
    <row r="24" spans="1:5">
      <c r="A24" s="23"/>
      <c r="B24" s="44"/>
      <c r="C24" s="42"/>
      <c r="D24" s="42"/>
      <c r="E24" s="40"/>
    </row>
    <row r="25" spans="1:5">
      <c r="A25" s="37" t="s">
        <v>22</v>
      </c>
      <c r="B25" s="38" t="s">
        <v>112</v>
      </c>
      <c r="C25" s="42"/>
      <c r="D25" s="42"/>
      <c r="E25" s="45">
        <f>SUM(E26:E28)</f>
        <v>3210200</v>
      </c>
    </row>
    <row r="26" spans="1:5">
      <c r="A26" s="37" t="s">
        <v>24</v>
      </c>
      <c r="B26" s="395" t="s">
        <v>362</v>
      </c>
      <c r="C26" s="394"/>
      <c r="D26" s="394"/>
      <c r="E26" s="40">
        <v>10000</v>
      </c>
    </row>
    <row r="27" spans="1:5">
      <c r="A27" s="37" t="s">
        <v>26</v>
      </c>
      <c r="B27" s="394" t="s">
        <v>113</v>
      </c>
      <c r="C27" s="394"/>
      <c r="D27" s="394"/>
      <c r="E27" s="40">
        <v>600000</v>
      </c>
    </row>
    <row r="28" spans="1:5">
      <c r="A28" s="37" t="s">
        <v>28</v>
      </c>
      <c r="B28" s="395" t="s">
        <v>363</v>
      </c>
      <c r="C28" s="394"/>
      <c r="D28" s="394"/>
      <c r="E28" s="40">
        <v>2600200</v>
      </c>
    </row>
    <row r="29" spans="1:5" ht="18.75">
      <c r="A29" s="37" t="s">
        <v>29</v>
      </c>
      <c r="B29" s="387" t="s">
        <v>114</v>
      </c>
      <c r="C29" s="388"/>
      <c r="D29" s="389"/>
      <c r="E29" s="46">
        <f>SUM(E15+E25)</f>
        <v>4098250</v>
      </c>
    </row>
    <row r="30" spans="1:5" ht="18.75">
      <c r="A30" s="47"/>
      <c r="B30" s="48"/>
      <c r="C30" s="48"/>
      <c r="D30" s="48"/>
      <c r="E30" s="1"/>
    </row>
  </sheetData>
  <mergeCells count="16">
    <mergeCell ref="A6:E6"/>
    <mergeCell ref="A8:E8"/>
    <mergeCell ref="A9:E9"/>
    <mergeCell ref="A10:E10"/>
    <mergeCell ref="B21:D21"/>
    <mergeCell ref="B29:D29"/>
    <mergeCell ref="B12:D12"/>
    <mergeCell ref="B13:D13"/>
    <mergeCell ref="B14:D14"/>
    <mergeCell ref="B16:D16"/>
    <mergeCell ref="B17:D17"/>
    <mergeCell ref="B22:D22"/>
    <mergeCell ref="B27:D27"/>
    <mergeCell ref="B28:D28"/>
    <mergeCell ref="B23:D23"/>
    <mergeCell ref="B26:D2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B6" sqref="B6:F6"/>
    </sheetView>
  </sheetViews>
  <sheetFormatPr defaultRowHeight="15"/>
  <cols>
    <col min="2" max="2" width="5.28515625" customWidth="1"/>
    <col min="3" max="3" width="4.85546875" customWidth="1"/>
    <col min="4" max="4" width="4.5703125" customWidth="1"/>
    <col min="5" max="5" width="36.85546875" customWidth="1"/>
    <col min="6" max="6" width="17.710937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36" t="s">
        <v>332</v>
      </c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 ht="15.75">
      <c r="A6" s="1"/>
      <c r="B6" s="356" t="s">
        <v>410</v>
      </c>
      <c r="C6" s="356"/>
      <c r="D6" s="356"/>
      <c r="E6" s="356"/>
      <c r="F6" s="356"/>
    </row>
    <row r="7" spans="1:6" ht="15.75">
      <c r="A7" s="1"/>
      <c r="B7" s="57"/>
      <c r="C7" s="57"/>
      <c r="D7" s="57"/>
      <c r="E7" s="57"/>
      <c r="F7" s="57"/>
    </row>
    <row r="8" spans="1:6" ht="15.75" customHeight="1">
      <c r="A8" s="1"/>
      <c r="B8" s="396" t="s">
        <v>255</v>
      </c>
      <c r="C8" s="396"/>
      <c r="D8" s="396"/>
      <c r="E8" s="396"/>
      <c r="F8" s="396"/>
    </row>
    <row r="9" spans="1:6" ht="15.75" customHeight="1">
      <c r="A9" s="1"/>
      <c r="B9" s="396" t="s">
        <v>349</v>
      </c>
      <c r="C9" s="396"/>
      <c r="D9" s="396"/>
      <c r="E9" s="396"/>
      <c r="F9" s="396"/>
    </row>
    <row r="10" spans="1:6" ht="15.75" customHeight="1">
      <c r="A10" s="1"/>
      <c r="B10" s="396"/>
      <c r="C10" s="396"/>
      <c r="D10" s="396"/>
      <c r="E10" s="396"/>
      <c r="F10" s="396"/>
    </row>
    <row r="11" spans="1:6">
      <c r="A11" s="1"/>
      <c r="B11" s="1"/>
      <c r="C11" s="1"/>
      <c r="D11" s="1"/>
      <c r="E11" s="1"/>
      <c r="F11" s="1"/>
    </row>
    <row r="12" spans="1:6">
      <c r="A12" s="1"/>
      <c r="B12" s="23"/>
      <c r="C12" s="397" t="s">
        <v>2</v>
      </c>
      <c r="D12" s="397"/>
      <c r="E12" s="397"/>
      <c r="F12" s="213" t="s">
        <v>3</v>
      </c>
    </row>
    <row r="13" spans="1:6">
      <c r="A13" s="1"/>
      <c r="B13" s="23"/>
      <c r="C13" s="397" t="s">
        <v>105</v>
      </c>
      <c r="D13" s="397"/>
      <c r="E13" s="397"/>
      <c r="F13" s="213" t="s">
        <v>5</v>
      </c>
    </row>
    <row r="14" spans="1:6">
      <c r="A14" s="1"/>
      <c r="B14" s="23"/>
      <c r="C14" s="391"/>
      <c r="D14" s="392"/>
      <c r="E14" s="393"/>
      <c r="F14" s="23"/>
    </row>
    <row r="15" spans="1:6" ht="15.75">
      <c r="A15" s="1"/>
      <c r="B15" s="37" t="s">
        <v>6</v>
      </c>
      <c r="C15" s="299" t="s">
        <v>257</v>
      </c>
      <c r="D15" s="300"/>
      <c r="E15" s="301"/>
      <c r="F15" s="302">
        <f>SUM(F34+F18+F16)</f>
        <v>10103459</v>
      </c>
    </row>
    <row r="16" spans="1:6">
      <c r="A16" s="1"/>
      <c r="B16" s="37" t="s">
        <v>8</v>
      </c>
      <c r="C16" s="38" t="s">
        <v>365</v>
      </c>
      <c r="D16" s="296"/>
      <c r="E16" s="297"/>
      <c r="F16" s="39">
        <v>19500</v>
      </c>
    </row>
    <row r="17" spans="1:6">
      <c r="A17" s="1"/>
      <c r="B17" s="37"/>
      <c r="C17" s="41"/>
      <c r="D17" s="295" t="s">
        <v>367</v>
      </c>
      <c r="E17" s="294"/>
      <c r="F17" s="52">
        <v>19500</v>
      </c>
    </row>
    <row r="18" spans="1:6">
      <c r="A18" s="1"/>
      <c r="B18" s="37" t="s">
        <v>10</v>
      </c>
      <c r="C18" s="38" t="s">
        <v>366</v>
      </c>
      <c r="D18" s="296"/>
      <c r="E18" s="297"/>
      <c r="F18" s="39">
        <v>2306919</v>
      </c>
    </row>
    <row r="19" spans="1:6">
      <c r="A19" s="1"/>
      <c r="B19" s="37"/>
      <c r="C19" s="41"/>
      <c r="D19" s="295" t="s">
        <v>368</v>
      </c>
      <c r="E19" s="294"/>
      <c r="F19" s="52">
        <v>247650</v>
      </c>
    </row>
    <row r="20" spans="1:6">
      <c r="A20" s="1"/>
      <c r="B20" s="37"/>
      <c r="C20" s="41"/>
      <c r="D20" s="295" t="s">
        <v>369</v>
      </c>
      <c r="E20" s="294"/>
      <c r="F20" s="52">
        <v>24801</v>
      </c>
    </row>
    <row r="21" spans="1:6">
      <c r="A21" s="1"/>
      <c r="B21" s="37"/>
      <c r="C21" s="41"/>
      <c r="D21" s="295" t="s">
        <v>370</v>
      </c>
      <c r="E21" s="294"/>
      <c r="F21" s="52">
        <v>30400</v>
      </c>
    </row>
    <row r="22" spans="1:6">
      <c r="A22" s="1"/>
      <c r="B22" s="37"/>
      <c r="C22" s="41"/>
      <c r="D22" s="295" t="s">
        <v>371</v>
      </c>
      <c r="E22" s="294"/>
      <c r="F22" s="52">
        <v>165980</v>
      </c>
    </row>
    <row r="23" spans="1:6">
      <c r="A23" s="1"/>
      <c r="B23" s="37"/>
      <c r="C23" s="41"/>
      <c r="D23" s="295" t="s">
        <v>372</v>
      </c>
      <c r="E23" s="294"/>
      <c r="F23" s="52">
        <f>SUM(F24:F30)</f>
        <v>914600</v>
      </c>
    </row>
    <row r="24" spans="1:6">
      <c r="A24" s="1"/>
      <c r="B24" s="37"/>
      <c r="C24" s="41"/>
      <c r="D24" s="293"/>
      <c r="E24" s="298" t="s">
        <v>373</v>
      </c>
      <c r="F24" s="303">
        <v>80000</v>
      </c>
    </row>
    <row r="25" spans="1:6">
      <c r="A25" s="1"/>
      <c r="B25" s="37"/>
      <c r="C25" s="41"/>
      <c r="D25" s="293"/>
      <c r="E25" s="298" t="s">
        <v>374</v>
      </c>
      <c r="F25" s="303">
        <v>101600</v>
      </c>
    </row>
    <row r="26" spans="1:6">
      <c r="A26" s="1"/>
      <c r="B26" s="37"/>
      <c r="C26" s="41"/>
      <c r="D26" s="293"/>
      <c r="E26" s="298" t="s">
        <v>375</v>
      </c>
      <c r="F26" s="303">
        <v>200000</v>
      </c>
    </row>
    <row r="27" spans="1:6">
      <c r="A27" s="1"/>
      <c r="B27" s="37"/>
      <c r="C27" s="41"/>
      <c r="D27" s="293"/>
      <c r="E27" s="298" t="s">
        <v>376</v>
      </c>
      <c r="F27" s="303">
        <v>63000</v>
      </c>
    </row>
    <row r="28" spans="1:6">
      <c r="A28" s="1"/>
      <c r="B28" s="37"/>
      <c r="C28" s="41"/>
      <c r="D28" s="293"/>
      <c r="E28" s="298" t="s">
        <v>377</v>
      </c>
      <c r="F28" s="303">
        <v>120000</v>
      </c>
    </row>
    <row r="29" spans="1:6">
      <c r="A29" s="1"/>
      <c r="B29" s="37"/>
      <c r="C29" s="41"/>
      <c r="D29" s="293"/>
      <c r="E29" s="298" t="s">
        <v>373</v>
      </c>
      <c r="F29" s="303">
        <v>200000</v>
      </c>
    </row>
    <row r="30" spans="1:6">
      <c r="A30" s="1"/>
      <c r="B30" s="37"/>
      <c r="C30" s="41"/>
      <c r="D30" s="293"/>
      <c r="E30" s="298" t="s">
        <v>378</v>
      </c>
      <c r="F30" s="303">
        <v>150000</v>
      </c>
    </row>
    <row r="31" spans="1:6">
      <c r="A31" s="1"/>
      <c r="B31" s="214"/>
      <c r="C31" s="61"/>
      <c r="D31" s="295" t="s">
        <v>381</v>
      </c>
      <c r="E31" s="43"/>
      <c r="F31" s="51">
        <v>782500</v>
      </c>
    </row>
    <row r="32" spans="1:6">
      <c r="A32" s="1"/>
      <c r="B32" s="214"/>
      <c r="C32" s="293"/>
      <c r="D32" s="295" t="s">
        <v>386</v>
      </c>
      <c r="E32" s="43"/>
      <c r="F32" s="51">
        <v>120000</v>
      </c>
    </row>
    <row r="33" spans="1:6">
      <c r="A33" s="1"/>
      <c r="B33" s="214"/>
      <c r="C33" s="309"/>
      <c r="D33" s="295" t="s">
        <v>408</v>
      </c>
      <c r="E33" s="43"/>
      <c r="F33" s="51">
        <v>21990</v>
      </c>
    </row>
    <row r="34" spans="1:6">
      <c r="A34" s="1"/>
      <c r="B34" s="37" t="s">
        <v>11</v>
      </c>
      <c r="C34" s="296" t="s">
        <v>384</v>
      </c>
      <c r="D34" s="296"/>
      <c r="E34" s="297"/>
      <c r="F34" s="39">
        <v>7777040</v>
      </c>
    </row>
    <row r="35" spans="1:6">
      <c r="A35" s="1"/>
      <c r="B35" s="214"/>
      <c r="C35" s="295"/>
      <c r="D35" s="295" t="s">
        <v>379</v>
      </c>
      <c r="E35" s="43"/>
      <c r="F35" s="51">
        <v>806502</v>
      </c>
    </row>
    <row r="36" spans="1:6">
      <c r="A36" s="1"/>
      <c r="B36" s="214"/>
      <c r="C36" s="295"/>
      <c r="D36" s="295" t="s">
        <v>380</v>
      </c>
      <c r="E36" s="43"/>
      <c r="F36" s="51">
        <v>518160</v>
      </c>
    </row>
    <row r="37" spans="1:6">
      <c r="A37" s="1"/>
      <c r="B37" s="214"/>
      <c r="C37" s="295"/>
      <c r="D37" s="295" t="s">
        <v>382</v>
      </c>
      <c r="E37" s="43"/>
      <c r="F37" s="51">
        <v>509376</v>
      </c>
    </row>
    <row r="38" spans="1:6">
      <c r="A38" s="1"/>
      <c r="B38" s="214"/>
      <c r="C38" s="295"/>
      <c r="D38" s="295" t="s">
        <v>383</v>
      </c>
      <c r="E38" s="43"/>
      <c r="F38" s="51">
        <v>4953000</v>
      </c>
    </row>
    <row r="39" spans="1:6">
      <c r="A39" s="1"/>
      <c r="B39" s="214"/>
      <c r="C39" s="304"/>
      <c r="D39" s="295" t="s">
        <v>385</v>
      </c>
      <c r="E39" s="43"/>
      <c r="F39" s="51">
        <v>990000</v>
      </c>
    </row>
    <row r="40" spans="1:6">
      <c r="A40" s="1"/>
      <c r="B40" s="214"/>
      <c r="C40" s="304"/>
      <c r="D40" s="295"/>
      <c r="E40" s="43"/>
      <c r="F40" s="51"/>
    </row>
    <row r="41" spans="1:6">
      <c r="A41" s="1"/>
      <c r="B41" s="37" t="s">
        <v>13</v>
      </c>
      <c r="C41" s="38" t="s">
        <v>256</v>
      </c>
      <c r="D41" s="42"/>
      <c r="E41" s="43"/>
      <c r="F41" s="39">
        <v>0</v>
      </c>
    </row>
    <row r="42" spans="1:6">
      <c r="A42" s="1"/>
      <c r="B42" s="37"/>
      <c r="C42" s="38"/>
      <c r="D42" s="42"/>
      <c r="E42" s="43"/>
      <c r="F42" s="39"/>
    </row>
    <row r="43" spans="1:6" ht="18.75">
      <c r="A43" s="1"/>
      <c r="B43" s="37" t="s">
        <v>14</v>
      </c>
      <c r="C43" s="387" t="s">
        <v>114</v>
      </c>
      <c r="D43" s="388"/>
      <c r="E43" s="389"/>
      <c r="F43" s="305">
        <f>F15+F41</f>
        <v>10103459</v>
      </c>
    </row>
    <row r="44" spans="1:6" ht="18.75">
      <c r="A44" s="1"/>
      <c r="B44" s="47"/>
      <c r="C44" s="48"/>
      <c r="D44" s="48"/>
      <c r="E44" s="48"/>
      <c r="F44" s="53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</sheetData>
  <mergeCells count="8">
    <mergeCell ref="C14:E14"/>
    <mergeCell ref="C43:E43"/>
    <mergeCell ref="B6:F6"/>
    <mergeCell ref="B8:F8"/>
    <mergeCell ref="B9:F9"/>
    <mergeCell ref="B10:F10"/>
    <mergeCell ref="C12:E12"/>
    <mergeCell ref="C13:E1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B3" sqref="B3:F3"/>
    </sheetView>
  </sheetViews>
  <sheetFormatPr defaultRowHeight="15"/>
  <cols>
    <col min="1" max="1" width="6.28515625" customWidth="1"/>
    <col min="2" max="2" width="5" customWidth="1"/>
    <col min="5" max="5" width="36.85546875" customWidth="1"/>
    <col min="6" max="6" width="16.28515625" customWidth="1"/>
  </cols>
  <sheetData>
    <row r="1" spans="1:6">
      <c r="A1" s="1"/>
      <c r="B1" s="1"/>
      <c r="C1" s="1"/>
      <c r="D1" s="1"/>
      <c r="E1" s="1"/>
      <c r="F1" s="36" t="s">
        <v>254</v>
      </c>
    </row>
    <row r="2" spans="1:6">
      <c r="A2" s="1"/>
      <c r="B2" s="1"/>
      <c r="C2" s="1"/>
      <c r="D2" s="1"/>
      <c r="E2" s="1"/>
      <c r="F2" s="1"/>
    </row>
    <row r="3" spans="1:6" ht="15.75">
      <c r="A3" s="1"/>
      <c r="B3" s="356" t="s">
        <v>410</v>
      </c>
      <c r="C3" s="356"/>
      <c r="D3" s="356"/>
      <c r="E3" s="356"/>
      <c r="F3" s="356"/>
    </row>
    <row r="4" spans="1:6" ht="15.75">
      <c r="A4" s="1"/>
      <c r="B4" s="35"/>
      <c r="C4" s="35"/>
      <c r="D4" s="35"/>
      <c r="E4" s="35"/>
      <c r="F4" s="35"/>
    </row>
    <row r="5" spans="1:6" ht="15.75">
      <c r="A5" s="1"/>
      <c r="B5" s="396" t="s">
        <v>115</v>
      </c>
      <c r="C5" s="396"/>
      <c r="D5" s="396"/>
      <c r="E5" s="396"/>
      <c r="F5" s="396"/>
    </row>
    <row r="6" spans="1:6" ht="15.75">
      <c r="A6" s="1"/>
      <c r="B6" s="396" t="s">
        <v>116</v>
      </c>
      <c r="C6" s="396"/>
      <c r="D6" s="396"/>
      <c r="E6" s="396"/>
      <c r="F6" s="396"/>
    </row>
    <row r="7" spans="1:6">
      <c r="A7" s="1"/>
      <c r="B7" s="1"/>
      <c r="C7" s="1"/>
      <c r="D7" s="1"/>
      <c r="E7" s="1"/>
      <c r="F7" s="1"/>
    </row>
    <row r="8" spans="1:6">
      <c r="A8" s="1"/>
      <c r="B8" s="23"/>
      <c r="C8" s="406" t="s">
        <v>2</v>
      </c>
      <c r="D8" s="406"/>
      <c r="E8" s="406"/>
      <c r="F8" s="49" t="s">
        <v>3</v>
      </c>
    </row>
    <row r="9" spans="1:6">
      <c r="A9" s="1"/>
      <c r="B9" s="23"/>
      <c r="C9" s="406" t="s">
        <v>105</v>
      </c>
      <c r="D9" s="406"/>
      <c r="E9" s="406"/>
      <c r="F9" s="50" t="s">
        <v>5</v>
      </c>
    </row>
    <row r="10" spans="1:6">
      <c r="A10" s="1"/>
      <c r="B10" s="23"/>
      <c r="C10" s="391"/>
      <c r="D10" s="392"/>
      <c r="E10" s="393"/>
      <c r="F10" s="23"/>
    </row>
    <row r="11" spans="1:6">
      <c r="A11" s="1"/>
      <c r="B11" s="37" t="s">
        <v>6</v>
      </c>
      <c r="C11" s="401" t="s">
        <v>117</v>
      </c>
      <c r="D11" s="401"/>
      <c r="E11" s="401"/>
      <c r="F11" s="39">
        <f>SUM(F12:F17)</f>
        <v>1515100</v>
      </c>
    </row>
    <row r="12" spans="1:6">
      <c r="A12" s="1"/>
      <c r="B12" s="37" t="s">
        <v>8</v>
      </c>
      <c r="C12" s="395" t="s">
        <v>118</v>
      </c>
      <c r="D12" s="394"/>
      <c r="E12" s="394"/>
      <c r="F12" s="51">
        <v>60000</v>
      </c>
    </row>
    <row r="13" spans="1:6">
      <c r="A13" s="1"/>
      <c r="B13" s="37" t="s">
        <v>10</v>
      </c>
      <c r="C13" s="395" t="s">
        <v>119</v>
      </c>
      <c r="D13" s="394"/>
      <c r="E13" s="394"/>
      <c r="F13" s="51">
        <v>60000</v>
      </c>
    </row>
    <row r="14" spans="1:6">
      <c r="A14" s="1"/>
      <c r="B14" s="37" t="s">
        <v>11</v>
      </c>
      <c r="C14" s="395" t="s">
        <v>120</v>
      </c>
      <c r="D14" s="394"/>
      <c r="E14" s="394"/>
      <c r="F14" s="52">
        <v>373000</v>
      </c>
    </row>
    <row r="15" spans="1:6">
      <c r="A15" s="1"/>
      <c r="B15" s="37" t="s">
        <v>13</v>
      </c>
      <c r="C15" s="402" t="s">
        <v>121</v>
      </c>
      <c r="D15" s="403"/>
      <c r="E15" s="404"/>
      <c r="F15" s="52">
        <v>315000</v>
      </c>
    </row>
    <row r="16" spans="1:6">
      <c r="A16" s="1"/>
      <c r="B16" s="37" t="s">
        <v>14</v>
      </c>
      <c r="C16" s="405" t="s">
        <v>399</v>
      </c>
      <c r="D16" s="403"/>
      <c r="E16" s="404"/>
      <c r="F16" s="52">
        <v>609600</v>
      </c>
    </row>
    <row r="17" spans="1:6">
      <c r="A17" s="1"/>
      <c r="B17" s="37" t="s">
        <v>16</v>
      </c>
      <c r="C17" s="405" t="s">
        <v>409</v>
      </c>
      <c r="D17" s="403"/>
      <c r="E17" s="404"/>
      <c r="F17" s="52">
        <v>97500</v>
      </c>
    </row>
    <row r="18" spans="1:6">
      <c r="A18" s="1"/>
      <c r="B18" s="23"/>
      <c r="C18" s="394"/>
      <c r="D18" s="394"/>
      <c r="E18" s="394"/>
      <c r="F18" s="51"/>
    </row>
    <row r="19" spans="1:6" ht="15.75">
      <c r="A19" s="1"/>
      <c r="B19" s="37" t="s">
        <v>18</v>
      </c>
      <c r="C19" s="398" t="s">
        <v>122</v>
      </c>
      <c r="D19" s="399"/>
      <c r="E19" s="400"/>
      <c r="F19" s="46">
        <f>SUM(F11)</f>
        <v>1515100</v>
      </c>
    </row>
    <row r="20" spans="1:6" ht="18.75">
      <c r="A20" s="1"/>
      <c r="B20" s="47"/>
      <c r="C20" s="48"/>
      <c r="D20" s="48"/>
      <c r="E20" s="48"/>
      <c r="F20" s="53"/>
    </row>
    <row r="21" spans="1:6">
      <c r="A21" s="1"/>
      <c r="B21" s="1"/>
      <c r="C21" s="1"/>
      <c r="D21" s="1"/>
      <c r="E21" s="1"/>
      <c r="F21" s="1"/>
    </row>
  </sheetData>
  <mergeCells count="15">
    <mergeCell ref="C10:E10"/>
    <mergeCell ref="B3:F3"/>
    <mergeCell ref="B5:F5"/>
    <mergeCell ref="B6:F6"/>
    <mergeCell ref="C8:E8"/>
    <mergeCell ref="C9:E9"/>
    <mergeCell ref="C19:E19"/>
    <mergeCell ref="C11:E11"/>
    <mergeCell ref="C12:E12"/>
    <mergeCell ref="C13:E13"/>
    <mergeCell ref="C14:E14"/>
    <mergeCell ref="C15:E15"/>
    <mergeCell ref="C18:E18"/>
    <mergeCell ref="C16:E16"/>
    <mergeCell ref="C17:E17"/>
  </mergeCells>
  <pageMargins left="0.70866141732283472" right="0.70866141732283472" top="1.7322834645669292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4" sqref="E4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215"/>
      <c r="B1" s="215"/>
      <c r="C1" s="215"/>
      <c r="D1" s="215"/>
      <c r="E1" s="215"/>
    </row>
    <row r="2" spans="1:5">
      <c r="A2" s="215"/>
      <c r="B2" s="215"/>
      <c r="C2" s="215"/>
      <c r="D2" s="215"/>
      <c r="E2" s="215"/>
    </row>
    <row r="3" spans="1:5">
      <c r="A3" s="215"/>
      <c r="B3" s="215"/>
      <c r="C3" s="215"/>
      <c r="D3" s="215"/>
      <c r="E3" s="215"/>
    </row>
    <row r="4" spans="1:5">
      <c r="A4" s="215"/>
      <c r="B4" s="215"/>
      <c r="C4" s="215"/>
      <c r="D4" s="215"/>
      <c r="E4" s="216" t="s">
        <v>254</v>
      </c>
    </row>
    <row r="5" spans="1:5">
      <c r="A5" s="215"/>
      <c r="B5" s="215"/>
      <c r="C5" s="215"/>
      <c r="D5" s="215"/>
      <c r="E5" s="216"/>
    </row>
    <row r="6" spans="1:5">
      <c r="A6" s="215"/>
      <c r="B6" s="215"/>
      <c r="C6" s="215"/>
      <c r="D6" s="215"/>
      <c r="E6" s="216"/>
    </row>
    <row r="7" spans="1:5">
      <c r="A7" s="215"/>
      <c r="B7" s="215"/>
      <c r="C7" s="215"/>
      <c r="D7" s="215"/>
      <c r="E7" s="215"/>
    </row>
    <row r="8" spans="1:5" ht="15.75">
      <c r="A8" s="356" t="s">
        <v>337</v>
      </c>
      <c r="B8" s="356"/>
      <c r="C8" s="356"/>
      <c r="D8" s="356"/>
      <c r="E8" s="356"/>
    </row>
    <row r="9" spans="1:5" ht="15.75">
      <c r="A9" s="356" t="s">
        <v>1</v>
      </c>
      <c r="B9" s="356"/>
      <c r="C9" s="356"/>
      <c r="D9" s="356"/>
      <c r="E9" s="356"/>
    </row>
    <row r="10" spans="1:5" ht="15.75">
      <c r="A10" s="356" t="s">
        <v>338</v>
      </c>
      <c r="B10" s="356"/>
      <c r="C10" s="356"/>
      <c r="D10" s="356"/>
      <c r="E10" s="356"/>
    </row>
    <row r="11" spans="1:5">
      <c r="A11" s="215"/>
      <c r="B11" s="215"/>
      <c r="C11" s="215"/>
      <c r="D11" s="215"/>
      <c r="E11" s="215"/>
    </row>
    <row r="12" spans="1:5">
      <c r="A12" s="215"/>
      <c r="B12" s="215"/>
      <c r="C12" s="215"/>
      <c r="D12" s="215"/>
      <c r="E12" s="215"/>
    </row>
    <row r="13" spans="1:5">
      <c r="A13" s="215"/>
      <c r="B13" s="217" t="s">
        <v>2</v>
      </c>
      <c r="C13" s="217" t="s">
        <v>3</v>
      </c>
      <c r="D13" s="217" t="s">
        <v>134</v>
      </c>
      <c r="E13" s="217" t="s">
        <v>135</v>
      </c>
    </row>
    <row r="14" spans="1:5">
      <c r="A14" s="218" t="s">
        <v>258</v>
      </c>
      <c r="B14" s="218" t="s">
        <v>105</v>
      </c>
      <c r="C14" s="218" t="s">
        <v>259</v>
      </c>
      <c r="D14" s="218" t="s">
        <v>260</v>
      </c>
      <c r="E14" s="218" t="s">
        <v>261</v>
      </c>
    </row>
    <row r="15" spans="1:5">
      <c r="A15" s="219" t="s">
        <v>6</v>
      </c>
      <c r="B15" s="220" t="s">
        <v>262</v>
      </c>
      <c r="C15" s="219" t="s">
        <v>263</v>
      </c>
      <c r="D15" s="219" t="s">
        <v>263</v>
      </c>
      <c r="E15" s="221">
        <f>SUM(C15:D15)</f>
        <v>0</v>
      </c>
    </row>
    <row r="16" spans="1:5">
      <c r="A16" s="219" t="s">
        <v>8</v>
      </c>
      <c r="B16" s="220" t="s">
        <v>264</v>
      </c>
      <c r="C16" s="221">
        <v>1</v>
      </c>
      <c r="D16" s="219" t="s">
        <v>263</v>
      </c>
      <c r="E16" s="221">
        <f t="shared" ref="E16:E20" si="0">SUM(C16:D16)</f>
        <v>1</v>
      </c>
    </row>
    <row r="17" spans="1:5">
      <c r="A17" s="219" t="s">
        <v>10</v>
      </c>
      <c r="B17" s="220" t="s">
        <v>265</v>
      </c>
      <c r="C17" s="219" t="s">
        <v>263</v>
      </c>
      <c r="D17" s="219" t="s">
        <v>263</v>
      </c>
      <c r="E17" s="221">
        <f t="shared" si="0"/>
        <v>0</v>
      </c>
    </row>
    <row r="18" spans="1:5">
      <c r="A18" s="219" t="s">
        <v>11</v>
      </c>
      <c r="B18" s="220" t="s">
        <v>266</v>
      </c>
      <c r="C18" s="221">
        <v>6</v>
      </c>
      <c r="D18" s="219" t="s">
        <v>263</v>
      </c>
      <c r="E18" s="221">
        <f t="shared" si="0"/>
        <v>6</v>
      </c>
    </row>
    <row r="19" spans="1:5">
      <c r="A19" s="219" t="s">
        <v>13</v>
      </c>
      <c r="B19" s="220" t="s">
        <v>267</v>
      </c>
      <c r="C19" s="221">
        <v>1</v>
      </c>
      <c r="D19" s="219" t="s">
        <v>263</v>
      </c>
      <c r="E19" s="221">
        <f t="shared" si="0"/>
        <v>1</v>
      </c>
    </row>
    <row r="20" spans="1:5">
      <c r="A20" s="219" t="s">
        <v>14</v>
      </c>
      <c r="B20" s="220" t="s">
        <v>268</v>
      </c>
      <c r="C20" s="219" t="s">
        <v>263</v>
      </c>
      <c r="D20" s="219" t="s">
        <v>263</v>
      </c>
      <c r="E20" s="221">
        <f t="shared" si="0"/>
        <v>0</v>
      </c>
    </row>
    <row r="21" spans="1:5">
      <c r="A21" s="215"/>
      <c r="B21" s="222"/>
      <c r="C21" s="215"/>
      <c r="D21" s="215"/>
      <c r="E21" s="215"/>
    </row>
    <row r="22" spans="1:5">
      <c r="A22" s="215"/>
      <c r="B22" s="222" t="s">
        <v>339</v>
      </c>
      <c r="C22" s="215"/>
      <c r="D22" s="215"/>
      <c r="E22" s="215"/>
    </row>
    <row r="23" spans="1:5">
      <c r="A23" s="215"/>
      <c r="B23" s="215"/>
      <c r="C23" s="215"/>
      <c r="D23" s="215"/>
      <c r="E23" s="215"/>
    </row>
    <row r="24" spans="1:5">
      <c r="A24" s="215"/>
      <c r="B24" s="215"/>
      <c r="C24" s="215"/>
      <c r="D24" s="215"/>
      <c r="E24" s="215"/>
    </row>
  </sheetData>
  <mergeCells count="3">
    <mergeCell ref="A8:E8"/>
    <mergeCell ref="A9:E9"/>
    <mergeCell ref="A10:E10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topLeftCell="A7" workbookViewId="0">
      <selection activeCell="B24" sqref="B24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223"/>
      <c r="B1" s="224"/>
      <c r="C1" s="225"/>
      <c r="D1" s="289" t="s">
        <v>357</v>
      </c>
      <c r="E1" s="241"/>
      <c r="F1" s="241"/>
    </row>
    <row r="2" spans="1:6" ht="15.75">
      <c r="A2" s="415" t="s">
        <v>410</v>
      </c>
      <c r="B2" s="415"/>
      <c r="C2" s="415"/>
      <c r="D2" s="415"/>
      <c r="E2" s="226"/>
      <c r="F2" s="224"/>
    </row>
    <row r="3" spans="1:6" ht="15.75">
      <c r="A3" s="410" t="s">
        <v>269</v>
      </c>
      <c r="B3" s="410"/>
      <c r="C3" s="410"/>
      <c r="D3" s="410"/>
      <c r="E3" s="224"/>
      <c r="F3" s="224"/>
    </row>
    <row r="4" spans="1:6" ht="15.75" customHeight="1">
      <c r="A4" s="411" t="s">
        <v>270</v>
      </c>
      <c r="B4" s="411"/>
      <c r="C4" s="411"/>
      <c r="D4" s="411"/>
      <c r="E4" s="238"/>
      <c r="F4" s="238"/>
    </row>
    <row r="5" spans="1:6" ht="15.75" customHeight="1">
      <c r="A5" s="412" t="s">
        <v>271</v>
      </c>
      <c r="B5" s="412"/>
      <c r="C5" s="412"/>
      <c r="D5" s="412"/>
      <c r="E5" s="239"/>
      <c r="F5" s="239"/>
    </row>
    <row r="6" spans="1:6" ht="15.75" customHeight="1">
      <c r="A6" s="413" t="s">
        <v>272</v>
      </c>
      <c r="B6" s="413"/>
      <c r="C6" s="413"/>
      <c r="D6" s="413"/>
      <c r="E6" s="240"/>
      <c r="F6" s="240"/>
    </row>
    <row r="7" spans="1:6" ht="15.75" customHeight="1">
      <c r="A7" s="413"/>
      <c r="B7" s="413"/>
      <c r="C7" s="413"/>
      <c r="D7" s="413"/>
      <c r="E7" s="240"/>
      <c r="F7" s="240"/>
    </row>
    <row r="8" spans="1:6" ht="15.75">
      <c r="A8" s="223"/>
      <c r="B8" s="224"/>
      <c r="C8" s="224"/>
      <c r="D8" s="228" t="s">
        <v>273</v>
      </c>
      <c r="E8" s="224"/>
      <c r="F8" s="224"/>
    </row>
    <row r="9" spans="1:6" ht="15.75">
      <c r="A9" s="416" t="s">
        <v>258</v>
      </c>
      <c r="B9" s="418" t="s">
        <v>105</v>
      </c>
      <c r="C9" s="420" t="s">
        <v>285</v>
      </c>
      <c r="D9" s="421"/>
      <c r="E9" s="224"/>
      <c r="F9" s="224"/>
    </row>
    <row r="10" spans="1:6" ht="15.75">
      <c r="A10" s="417"/>
      <c r="B10" s="419"/>
      <c r="C10" s="420" t="s">
        <v>274</v>
      </c>
      <c r="D10" s="421"/>
      <c r="E10" s="224"/>
      <c r="F10" s="224"/>
    </row>
    <row r="11" spans="1:6" ht="15.75">
      <c r="A11" s="230" t="s">
        <v>6</v>
      </c>
      <c r="B11" s="231" t="s">
        <v>275</v>
      </c>
      <c r="C11" s="422">
        <v>0</v>
      </c>
      <c r="D11" s="423"/>
      <c r="E11" s="224"/>
      <c r="F11" s="224"/>
    </row>
    <row r="12" spans="1:6" ht="15.75">
      <c r="A12" s="230" t="s">
        <v>8</v>
      </c>
      <c r="B12" s="231" t="s">
        <v>21</v>
      </c>
      <c r="C12" s="407">
        <v>4844</v>
      </c>
      <c r="D12" s="408"/>
      <c r="E12" s="224"/>
      <c r="F12" s="224"/>
    </row>
    <row r="13" spans="1:6" ht="15.75">
      <c r="A13" s="230" t="s">
        <v>10</v>
      </c>
      <c r="B13" s="231" t="s">
        <v>19</v>
      </c>
      <c r="C13" s="407">
        <v>846</v>
      </c>
      <c r="D13" s="408"/>
      <c r="E13" s="224"/>
      <c r="F13" s="224"/>
    </row>
    <row r="14" spans="1:6" ht="15.75">
      <c r="A14" s="230" t="s">
        <v>11</v>
      </c>
      <c r="B14" s="231" t="s">
        <v>15</v>
      </c>
      <c r="C14" s="407">
        <v>60</v>
      </c>
      <c r="D14" s="408"/>
      <c r="E14" s="224"/>
      <c r="F14" s="224"/>
    </row>
    <row r="15" spans="1:6" ht="15.75">
      <c r="A15" s="230" t="s">
        <v>13</v>
      </c>
      <c r="B15" s="231" t="s">
        <v>276</v>
      </c>
      <c r="C15" s="407">
        <v>254</v>
      </c>
      <c r="D15" s="408"/>
      <c r="E15" s="224"/>
      <c r="F15" s="224"/>
    </row>
    <row r="16" spans="1:6" ht="15.75">
      <c r="A16" s="230" t="s">
        <v>14</v>
      </c>
      <c r="B16" s="231" t="s">
        <v>286</v>
      </c>
      <c r="C16" s="407">
        <v>0</v>
      </c>
      <c r="D16" s="408"/>
      <c r="E16" s="224"/>
      <c r="F16" s="224"/>
    </row>
    <row r="17" spans="1:6" ht="15.75">
      <c r="A17" s="230" t="s">
        <v>16</v>
      </c>
      <c r="B17" s="231" t="s">
        <v>277</v>
      </c>
      <c r="C17" s="407">
        <v>3266</v>
      </c>
      <c r="D17" s="408"/>
      <c r="E17" s="224"/>
      <c r="F17" s="224"/>
    </row>
    <row r="18" spans="1:6" ht="15.75">
      <c r="A18" s="230" t="s">
        <v>18</v>
      </c>
      <c r="B18" s="232" t="s">
        <v>278</v>
      </c>
      <c r="C18" s="407">
        <v>1186</v>
      </c>
      <c r="D18" s="408"/>
      <c r="E18" s="224"/>
      <c r="F18" s="224"/>
    </row>
    <row r="19" spans="1:6" ht="15.75">
      <c r="A19" s="233" t="s">
        <v>20</v>
      </c>
      <c r="B19" s="234" t="s">
        <v>279</v>
      </c>
      <c r="C19" s="409">
        <f>SUM(C11:D18)</f>
        <v>10456</v>
      </c>
      <c r="D19" s="408"/>
      <c r="E19" s="223"/>
      <c r="F19" s="223"/>
    </row>
    <row r="20" spans="1:6" ht="15.75">
      <c r="A20" s="233" t="s">
        <v>280</v>
      </c>
      <c r="B20" s="234" t="s">
        <v>281</v>
      </c>
      <c r="C20" s="409">
        <f>C19/2</f>
        <v>5228</v>
      </c>
      <c r="D20" s="409"/>
      <c r="E20" s="223"/>
      <c r="F20" s="223"/>
    </row>
    <row r="21" spans="1:6" ht="15.75">
      <c r="A21" s="229"/>
      <c r="B21" s="235"/>
      <c r="C21" s="414"/>
      <c r="D21" s="414"/>
      <c r="E21" s="227"/>
      <c r="F21" s="227"/>
    </row>
    <row r="22" spans="1:6" ht="15.75">
      <c r="A22" s="230" t="s">
        <v>22</v>
      </c>
      <c r="B22" s="231" t="s">
        <v>282</v>
      </c>
      <c r="C22" s="407">
        <v>0</v>
      </c>
      <c r="D22" s="408"/>
      <c r="E22" s="224"/>
      <c r="F22" s="224"/>
    </row>
    <row r="23" spans="1:6" ht="15.75">
      <c r="A23" s="230" t="s">
        <v>24</v>
      </c>
      <c r="B23" s="231"/>
      <c r="C23" s="407">
        <v>0</v>
      </c>
      <c r="D23" s="408"/>
      <c r="E23" s="224"/>
      <c r="F23" s="224"/>
    </row>
    <row r="24" spans="1:6" ht="15.75">
      <c r="A24" s="230" t="s">
        <v>26</v>
      </c>
      <c r="B24" s="231"/>
      <c r="C24" s="407">
        <v>0</v>
      </c>
      <c r="D24" s="408"/>
      <c r="E24" s="224"/>
      <c r="F24" s="224"/>
    </row>
    <row r="25" spans="1:6" ht="15.75">
      <c r="A25" s="230" t="s">
        <v>28</v>
      </c>
      <c r="B25" s="231"/>
      <c r="C25" s="407">
        <v>0</v>
      </c>
      <c r="D25" s="408"/>
      <c r="E25" s="224"/>
      <c r="F25" s="224"/>
    </row>
    <row r="26" spans="1:6" ht="15.75">
      <c r="A26" s="230" t="s">
        <v>29</v>
      </c>
      <c r="B26" s="231"/>
      <c r="C26" s="407">
        <v>0</v>
      </c>
      <c r="D26" s="408"/>
      <c r="E26" s="224"/>
      <c r="F26" s="224"/>
    </row>
    <row r="27" spans="1:6" ht="15.75">
      <c r="A27" s="230" t="s">
        <v>30</v>
      </c>
      <c r="B27" s="231"/>
      <c r="C27" s="407">
        <v>0</v>
      </c>
      <c r="D27" s="408"/>
      <c r="E27" s="224"/>
      <c r="F27" s="224"/>
    </row>
    <row r="28" spans="1:6" ht="21" customHeight="1">
      <c r="A28" s="236" t="s">
        <v>283</v>
      </c>
      <c r="B28" s="237" t="s">
        <v>284</v>
      </c>
      <c r="C28" s="409">
        <f>SUM(C22:C27)</f>
        <v>0</v>
      </c>
      <c r="D28" s="408"/>
      <c r="E28" s="224"/>
      <c r="F28" s="224"/>
    </row>
  </sheetData>
  <mergeCells count="27">
    <mergeCell ref="A2:D2"/>
    <mergeCell ref="C15:D15"/>
    <mergeCell ref="C16:D16"/>
    <mergeCell ref="C17:D17"/>
    <mergeCell ref="C18:D18"/>
    <mergeCell ref="A9:A10"/>
    <mergeCell ref="B9:B10"/>
    <mergeCell ref="C9:D9"/>
    <mergeCell ref="C10:D10"/>
    <mergeCell ref="C11:D11"/>
    <mergeCell ref="C12:D12"/>
    <mergeCell ref="C25:D25"/>
    <mergeCell ref="C26:D26"/>
    <mergeCell ref="C27:D27"/>
    <mergeCell ref="C28:D28"/>
    <mergeCell ref="A3:D3"/>
    <mergeCell ref="A4:D4"/>
    <mergeCell ref="A5:D5"/>
    <mergeCell ref="A6:D7"/>
    <mergeCell ref="C19:D19"/>
    <mergeCell ref="C20:D20"/>
    <mergeCell ref="C21:D21"/>
    <mergeCell ref="C22:D22"/>
    <mergeCell ref="C23:D23"/>
    <mergeCell ref="C24:D24"/>
    <mergeCell ref="C13:D13"/>
    <mergeCell ref="C14:D1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1.mérleg</vt:lpstr>
      <vt:lpstr>2.bev-kiad</vt:lpstr>
      <vt:lpstr>3.bevétel</vt:lpstr>
      <vt:lpstr>4.kiadás</vt:lpstr>
      <vt:lpstr>5.pe átadás</vt:lpstr>
      <vt:lpstr>6.felhalm</vt:lpstr>
      <vt:lpstr>7.ellátottak</vt:lpstr>
      <vt:lpstr>8.létszám</vt:lpstr>
      <vt:lpstr>9.stabil</vt:lpstr>
      <vt:lpstr>Munka10</vt:lpstr>
      <vt:lpstr>Munka11</vt:lpstr>
      <vt:lpstr>Munka12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Windows-felhasználó</cp:lastModifiedBy>
  <cp:lastPrinted>2017-03-09T09:21:34Z</cp:lastPrinted>
  <dcterms:created xsi:type="dcterms:W3CDTF">2016-01-25T07:57:44Z</dcterms:created>
  <dcterms:modified xsi:type="dcterms:W3CDTF">2017-03-09T09:23:47Z</dcterms:modified>
</cp:coreProperties>
</file>