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9 költségvetés\2019 évi ei módosítás és teljesítés 2019.08.29\"/>
    </mc:Choice>
  </mc:AlternateContent>
  <xr:revisionPtr revIDLastSave="0" documentId="13_ncr:1_{9962C33F-CA0D-4024-8B61-2B505C11ADF2}" xr6:coauthVersionLast="43" xr6:coauthVersionMax="43" xr10:uidLastSave="{00000000-0000-0000-0000-000000000000}"/>
  <bookViews>
    <workbookView xWindow="2625" yWindow="2625" windowWidth="21795" windowHeight="13485" xr2:uid="{00000000-000D-0000-FFFF-FFFF00000000}"/>
  </bookViews>
  <sheets>
    <sheet name="Munka1" sheetId="1" r:id="rId1"/>
    <sheet name="Munka2" sheetId="2" r:id="rId2"/>
  </sheets>
  <definedNames>
    <definedName name="_xlnm.Print_Area" localSheetId="0">Munka1!$A$1:$N$26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J25" i="1"/>
  <c r="K25" i="1"/>
  <c r="L25" i="1"/>
  <c r="M25" i="1"/>
  <c r="B25" i="1"/>
  <c r="C21" i="1"/>
  <c r="D21" i="1"/>
  <c r="E21" i="1"/>
  <c r="F21" i="1"/>
  <c r="G21" i="1"/>
  <c r="H21" i="1"/>
  <c r="I21" i="1"/>
  <c r="J21" i="1"/>
  <c r="K21" i="1"/>
  <c r="L21" i="1"/>
  <c r="M21" i="1"/>
  <c r="B21" i="1"/>
  <c r="C24" i="1"/>
  <c r="D24" i="1"/>
  <c r="E24" i="1"/>
  <c r="F24" i="1"/>
  <c r="G24" i="1"/>
  <c r="H24" i="1"/>
  <c r="I24" i="1"/>
  <c r="J24" i="1"/>
  <c r="K24" i="1"/>
  <c r="L24" i="1"/>
  <c r="M24" i="1"/>
  <c r="B24" i="1"/>
  <c r="C22" i="1"/>
  <c r="D22" i="1"/>
  <c r="E22" i="1"/>
  <c r="F22" i="1"/>
  <c r="G22" i="1"/>
  <c r="H22" i="1"/>
  <c r="I22" i="1"/>
  <c r="J22" i="1"/>
  <c r="K22" i="1"/>
  <c r="L22" i="1"/>
  <c r="M22" i="1"/>
  <c r="B22" i="1"/>
  <c r="C20" i="1"/>
  <c r="D20" i="1"/>
  <c r="E20" i="1"/>
  <c r="F20" i="1"/>
  <c r="G20" i="1"/>
  <c r="H20" i="1"/>
  <c r="I20" i="1"/>
  <c r="J20" i="1"/>
  <c r="K20" i="1"/>
  <c r="L20" i="1"/>
  <c r="M20" i="1"/>
  <c r="B20" i="1"/>
  <c r="N20" i="1" s="1"/>
  <c r="C19" i="1"/>
  <c r="D19" i="1"/>
  <c r="E19" i="1"/>
  <c r="F19" i="1"/>
  <c r="G19" i="1"/>
  <c r="H19" i="1"/>
  <c r="I19" i="1"/>
  <c r="J19" i="1"/>
  <c r="K19" i="1"/>
  <c r="L19" i="1"/>
  <c r="M19" i="1"/>
  <c r="B19" i="1"/>
  <c r="C18" i="1"/>
  <c r="D18" i="1"/>
  <c r="E18" i="1"/>
  <c r="F18" i="1"/>
  <c r="G18" i="1"/>
  <c r="H18" i="1"/>
  <c r="I18" i="1"/>
  <c r="J18" i="1"/>
  <c r="K18" i="1"/>
  <c r="L18" i="1"/>
  <c r="M18" i="1"/>
  <c r="B18" i="1"/>
  <c r="C10" i="1"/>
  <c r="D10" i="1"/>
  <c r="E10" i="1"/>
  <c r="F10" i="1"/>
  <c r="G10" i="1"/>
  <c r="H10" i="1"/>
  <c r="I10" i="1"/>
  <c r="J10" i="1"/>
  <c r="K10" i="1"/>
  <c r="L10" i="1"/>
  <c r="M10" i="1"/>
  <c r="B10" i="1"/>
  <c r="N10" i="1" s="1"/>
  <c r="C11" i="1"/>
  <c r="D11" i="1"/>
  <c r="E11" i="1"/>
  <c r="F11" i="1"/>
  <c r="G11" i="1"/>
  <c r="H11" i="1"/>
  <c r="I11" i="1"/>
  <c r="J11" i="1"/>
  <c r="K11" i="1"/>
  <c r="L11" i="1"/>
  <c r="M11" i="1"/>
  <c r="B11" i="1"/>
  <c r="C15" i="1"/>
  <c r="D15" i="1"/>
  <c r="D16" i="1" s="1"/>
  <c r="E15" i="1"/>
  <c r="F15" i="1"/>
  <c r="G15" i="1"/>
  <c r="H15" i="1"/>
  <c r="I15" i="1"/>
  <c r="J15" i="1"/>
  <c r="K15" i="1"/>
  <c r="L15" i="1"/>
  <c r="M15" i="1"/>
  <c r="B15" i="1"/>
  <c r="C13" i="1"/>
  <c r="D13" i="1"/>
  <c r="E13" i="1"/>
  <c r="F13" i="1"/>
  <c r="G13" i="1"/>
  <c r="H13" i="1"/>
  <c r="I13" i="1"/>
  <c r="J13" i="1"/>
  <c r="K13" i="1"/>
  <c r="L13" i="1"/>
  <c r="L16" i="1" s="1"/>
  <c r="M13" i="1"/>
  <c r="B13" i="1"/>
  <c r="C8" i="1"/>
  <c r="D8" i="1"/>
  <c r="E8" i="1"/>
  <c r="F8" i="1"/>
  <c r="G8" i="1"/>
  <c r="H8" i="1"/>
  <c r="H16" i="1" s="1"/>
  <c r="I8" i="1"/>
  <c r="J8" i="1"/>
  <c r="K8" i="1"/>
  <c r="L8" i="1"/>
  <c r="M8" i="1"/>
  <c r="B8" i="1"/>
  <c r="C7" i="1"/>
  <c r="D7" i="1"/>
  <c r="E7" i="1"/>
  <c r="F7" i="1"/>
  <c r="G7" i="1"/>
  <c r="G16" i="1" s="1"/>
  <c r="H7" i="1"/>
  <c r="I7" i="1"/>
  <c r="J7" i="1"/>
  <c r="K7" i="1"/>
  <c r="L7" i="1"/>
  <c r="M7" i="1"/>
  <c r="B7" i="1"/>
  <c r="N21" i="1"/>
  <c r="N14" i="1"/>
  <c r="N22" i="1"/>
  <c r="D26" i="1"/>
  <c r="C9" i="1"/>
  <c r="D9" i="1"/>
  <c r="E9" i="1"/>
  <c r="F9" i="1"/>
  <c r="G9" i="1"/>
  <c r="H9" i="1"/>
  <c r="I9" i="1"/>
  <c r="J9" i="1"/>
  <c r="K9" i="1"/>
  <c r="L9" i="1"/>
  <c r="M9" i="1"/>
  <c r="B9" i="1"/>
  <c r="N9" i="1" s="1"/>
  <c r="N11" i="1"/>
  <c r="N12" i="1"/>
  <c r="N23" i="1"/>
  <c r="N25" i="1"/>
  <c r="J16" i="1" l="1"/>
  <c r="F16" i="1"/>
  <c r="N15" i="1"/>
  <c r="L26" i="1"/>
  <c r="K16" i="1"/>
  <c r="C16" i="1"/>
  <c r="N19" i="1"/>
  <c r="G26" i="1"/>
  <c r="J26" i="1"/>
  <c r="H26" i="1"/>
  <c r="F26" i="1"/>
  <c r="C26" i="1"/>
  <c r="N18" i="1"/>
  <c r="M26" i="1"/>
  <c r="B26" i="1"/>
  <c r="E16" i="1"/>
  <c r="M16" i="1"/>
  <c r="N8" i="1"/>
  <c r="B16" i="1"/>
  <c r="N13" i="1"/>
  <c r="I16" i="1"/>
  <c r="K26" i="1"/>
  <c r="I26" i="1"/>
  <c r="E26" i="1"/>
  <c r="N24" i="1"/>
  <c r="N7" i="1"/>
  <c r="N16" i="1" l="1"/>
  <c r="N26" i="1"/>
</calcChain>
</file>

<file path=xl/sharedStrings.xml><?xml version="1.0" encoding="utf-8"?>
<sst xmlns="http://schemas.openxmlformats.org/spreadsheetml/2006/main" count="37" uniqueCount="37">
  <si>
    <t>Megnevezés</t>
  </si>
  <si>
    <t>I. hó</t>
  </si>
  <si>
    <t>II. hó</t>
  </si>
  <si>
    <t>III. hó</t>
  </si>
  <si>
    <t xml:space="preserve">IV.hó </t>
  </si>
  <si>
    <t>V. hó</t>
  </si>
  <si>
    <t>VII.hó</t>
  </si>
  <si>
    <t>VI. hó</t>
  </si>
  <si>
    <t>IX. hó</t>
  </si>
  <si>
    <t>X. hó</t>
  </si>
  <si>
    <t>XI.hó</t>
  </si>
  <si>
    <t>XII.hó</t>
  </si>
  <si>
    <t>VIII. hó</t>
  </si>
  <si>
    <t>Bevételek</t>
  </si>
  <si>
    <t>Int. műk.bevétel</t>
  </si>
  <si>
    <t>Állami hozzájárulás</t>
  </si>
  <si>
    <t>Átvett pénzeszköz</t>
  </si>
  <si>
    <t>Bevétel összesen</t>
  </si>
  <si>
    <t>Kiadások</t>
  </si>
  <si>
    <t>Személyi juttatás</t>
  </si>
  <si>
    <t>Munkadókat t. jár.</t>
  </si>
  <si>
    <t>Dologi kiadások</t>
  </si>
  <si>
    <t>Pénzeszköz átadás</t>
  </si>
  <si>
    <t>Pénzforg.nélk.kiad.</t>
  </si>
  <si>
    <t>Kiadások összesen</t>
  </si>
  <si>
    <t>Összesen</t>
  </si>
  <si>
    <t>Ezer forintban</t>
  </si>
  <si>
    <t>Felhalmoz. kiadás</t>
  </si>
  <si>
    <t>Helyi adó/egyéb saj.</t>
  </si>
  <si>
    <t>Felhalmozási bev.</t>
  </si>
  <si>
    <t>Pénzforg.nélk.bev.  (pénzmaradvány)</t>
  </si>
  <si>
    <t>Intézmény finanszírozás</t>
  </si>
  <si>
    <t>Folyószámla hitel</t>
  </si>
  <si>
    <t>Kiegyenlítő, függő, átfutó bevételek</t>
  </si>
  <si>
    <t>Folyószámlahitel</t>
  </si>
  <si>
    <t>2019. évi megelőlegezés</t>
  </si>
  <si>
    <t xml:space="preserve">Előirányzat-felhasználási  ütemterv 2019. évre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</si>
</sst>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3" fontId="0" fillId="0" borderId="0" xfId="0" applyNumberFormat="1" applyBorder="1"/>
    <xf numFmtId="1" fontId="0" fillId="0" borderId="1" xfId="0" applyNumberFormat="1" applyBorder="1"/>
    <xf numFmtId="1" fontId="3" fillId="0" borderId="1" xfId="0" applyNumberFormat="1" applyFont="1" applyBorder="1"/>
    <xf numFmtId="1" fontId="0" fillId="0" borderId="2" xfId="0" applyNumberFormat="1" applyBorder="1"/>
    <xf numFmtId="1" fontId="3" fillId="0" borderId="5" xfId="0" applyNumberFormat="1" applyFont="1" applyBorder="1"/>
    <xf numFmtId="1" fontId="1" fillId="0" borderId="6" xfId="0" applyNumberFormat="1" applyFont="1" applyBorder="1"/>
    <xf numFmtId="1" fontId="4" fillId="0" borderId="7" xfId="0" applyNumberFormat="1" applyFont="1" applyBorder="1"/>
    <xf numFmtId="1" fontId="0" fillId="0" borderId="4" xfId="0" applyNumberFormat="1" applyBorder="1"/>
    <xf numFmtId="1" fontId="0" fillId="0" borderId="0" xfId="0" applyNumberFormat="1"/>
    <xf numFmtId="0" fontId="0" fillId="0" borderId="1" xfId="0" applyBorder="1" applyAlignment="1">
      <alignment wrapText="1"/>
    </xf>
    <xf numFmtId="1" fontId="3" fillId="0" borderId="1" xfId="0" applyNumberFormat="1" applyFont="1" applyFill="1" applyBorder="1"/>
    <xf numFmtId="1" fontId="0" fillId="0" borderId="8" xfId="0" applyNumberFormat="1" applyFill="1" applyBorder="1"/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/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view="pageBreakPreview" zoomScaleSheetLayoutView="100" workbookViewId="0">
      <selection activeCell="A3" sqref="A3:N3"/>
    </sheetView>
  </sheetViews>
  <sheetFormatPr defaultRowHeight="12.75" x14ac:dyDescent="0.2"/>
  <cols>
    <col min="1" max="1" width="20.85546875" customWidth="1"/>
    <col min="2" max="13" width="9.28515625" bestFit="1" customWidth="1"/>
    <col min="14" max="14" width="10.140625" bestFit="1" customWidth="1"/>
  </cols>
  <sheetData>
    <row r="1" spans="1:17" ht="25.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7" ht="15.75" x14ac:dyDescent="0.25">
      <c r="A3" s="21" t="s">
        <v>36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7" ht="42" customHeight="1" x14ac:dyDescent="0.2">
      <c r="M4" s="23" t="s">
        <v>26</v>
      </c>
      <c r="N4" s="23"/>
    </row>
    <row r="5" spans="1:17" ht="27" customHeight="1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7</v>
      </c>
      <c r="H5" s="4" t="s">
        <v>6</v>
      </c>
      <c r="I5" s="4" t="s">
        <v>12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25</v>
      </c>
    </row>
    <row r="6" spans="1:17" ht="22.5" customHeight="1" x14ac:dyDescent="0.2">
      <c r="A6" s="3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7" ht="14.1" customHeight="1" x14ac:dyDescent="0.2">
      <c r="A7" s="2" t="s">
        <v>14</v>
      </c>
      <c r="B7" s="9">
        <f>70479/12</f>
        <v>5873.25</v>
      </c>
      <c r="C7" s="9">
        <f t="shared" ref="C7:M7" si="0">70479/12</f>
        <v>5873.25</v>
      </c>
      <c r="D7" s="9">
        <f t="shared" si="0"/>
        <v>5873.25</v>
      </c>
      <c r="E7" s="9">
        <f t="shared" si="0"/>
        <v>5873.25</v>
      </c>
      <c r="F7" s="9">
        <f t="shared" si="0"/>
        <v>5873.25</v>
      </c>
      <c r="G7" s="9">
        <f t="shared" si="0"/>
        <v>5873.25</v>
      </c>
      <c r="H7" s="9">
        <f t="shared" si="0"/>
        <v>5873.25</v>
      </c>
      <c r="I7" s="9">
        <f t="shared" si="0"/>
        <v>5873.25</v>
      </c>
      <c r="J7" s="9">
        <f t="shared" si="0"/>
        <v>5873.25</v>
      </c>
      <c r="K7" s="9">
        <f t="shared" si="0"/>
        <v>5873.25</v>
      </c>
      <c r="L7" s="9">
        <f t="shared" si="0"/>
        <v>5873.25</v>
      </c>
      <c r="M7" s="9">
        <f t="shared" si="0"/>
        <v>5873.25</v>
      </c>
      <c r="N7" s="18">
        <f t="shared" ref="N7:N12" si="1">SUM(B7:M7)</f>
        <v>70479</v>
      </c>
      <c r="Q7" s="16"/>
    </row>
    <row r="8" spans="1:17" ht="14.1" customHeight="1" x14ac:dyDescent="0.2">
      <c r="A8" s="2" t="s">
        <v>15</v>
      </c>
      <c r="B8" s="9">
        <f>163901/12</f>
        <v>13658.416666666666</v>
      </c>
      <c r="C8" s="9">
        <f t="shared" ref="C8:M8" si="2">163901/12</f>
        <v>13658.416666666666</v>
      </c>
      <c r="D8" s="9">
        <f t="shared" si="2"/>
        <v>13658.416666666666</v>
      </c>
      <c r="E8" s="9">
        <f t="shared" si="2"/>
        <v>13658.416666666666</v>
      </c>
      <c r="F8" s="9">
        <f t="shared" si="2"/>
        <v>13658.416666666666</v>
      </c>
      <c r="G8" s="9">
        <f t="shared" si="2"/>
        <v>13658.416666666666</v>
      </c>
      <c r="H8" s="9">
        <f t="shared" si="2"/>
        <v>13658.416666666666</v>
      </c>
      <c r="I8" s="9">
        <f t="shared" si="2"/>
        <v>13658.416666666666</v>
      </c>
      <c r="J8" s="9">
        <f t="shared" si="2"/>
        <v>13658.416666666666</v>
      </c>
      <c r="K8" s="9">
        <f t="shared" si="2"/>
        <v>13658.416666666666</v>
      </c>
      <c r="L8" s="9">
        <f t="shared" si="2"/>
        <v>13658.416666666666</v>
      </c>
      <c r="M8" s="9">
        <f t="shared" si="2"/>
        <v>13658.416666666666</v>
      </c>
      <c r="N8" s="10">
        <f t="shared" si="1"/>
        <v>163901</v>
      </c>
      <c r="Q8" s="16"/>
    </row>
    <row r="9" spans="1:17" ht="14.1" customHeight="1" x14ac:dyDescent="0.2">
      <c r="A9" s="2" t="s">
        <v>28</v>
      </c>
      <c r="B9" s="9">
        <f>23605/12</f>
        <v>1967.0833333333333</v>
      </c>
      <c r="C9" s="9">
        <f t="shared" ref="C9:M9" si="3">23605/12</f>
        <v>1967.0833333333333</v>
      </c>
      <c r="D9" s="9">
        <f t="shared" si="3"/>
        <v>1967.0833333333333</v>
      </c>
      <c r="E9" s="9">
        <f t="shared" si="3"/>
        <v>1967.0833333333333</v>
      </c>
      <c r="F9" s="9">
        <f t="shared" si="3"/>
        <v>1967.0833333333333</v>
      </c>
      <c r="G9" s="9">
        <f t="shared" si="3"/>
        <v>1967.0833333333333</v>
      </c>
      <c r="H9" s="9">
        <f t="shared" si="3"/>
        <v>1967.0833333333333</v>
      </c>
      <c r="I9" s="9">
        <f t="shared" si="3"/>
        <v>1967.0833333333333</v>
      </c>
      <c r="J9" s="9">
        <f t="shared" si="3"/>
        <v>1967.0833333333333</v>
      </c>
      <c r="K9" s="9">
        <f t="shared" si="3"/>
        <v>1967.0833333333333</v>
      </c>
      <c r="L9" s="9">
        <f t="shared" si="3"/>
        <v>1967.0833333333333</v>
      </c>
      <c r="M9" s="9">
        <f t="shared" si="3"/>
        <v>1967.0833333333333</v>
      </c>
      <c r="N9" s="10">
        <f t="shared" si="1"/>
        <v>23604.999999999996</v>
      </c>
      <c r="Q9" s="16"/>
    </row>
    <row r="10" spans="1:17" ht="14.1" customHeight="1" x14ac:dyDescent="0.2">
      <c r="A10" s="2" t="s">
        <v>16</v>
      </c>
      <c r="B10" s="9">
        <f>68623/12</f>
        <v>5718.583333333333</v>
      </c>
      <c r="C10" s="9">
        <f t="shared" ref="C10:M10" si="4">68623/12</f>
        <v>5718.583333333333</v>
      </c>
      <c r="D10" s="9">
        <f t="shared" si="4"/>
        <v>5718.583333333333</v>
      </c>
      <c r="E10" s="9">
        <f t="shared" si="4"/>
        <v>5718.583333333333</v>
      </c>
      <c r="F10" s="9">
        <f t="shared" si="4"/>
        <v>5718.583333333333</v>
      </c>
      <c r="G10" s="9">
        <f t="shared" si="4"/>
        <v>5718.583333333333</v>
      </c>
      <c r="H10" s="9">
        <f t="shared" si="4"/>
        <v>5718.583333333333</v>
      </c>
      <c r="I10" s="9">
        <f t="shared" si="4"/>
        <v>5718.583333333333</v>
      </c>
      <c r="J10" s="9">
        <f t="shared" si="4"/>
        <v>5718.583333333333</v>
      </c>
      <c r="K10" s="9">
        <f t="shared" si="4"/>
        <v>5718.583333333333</v>
      </c>
      <c r="L10" s="9">
        <f t="shared" si="4"/>
        <v>5718.583333333333</v>
      </c>
      <c r="M10" s="9">
        <f t="shared" si="4"/>
        <v>5718.583333333333</v>
      </c>
      <c r="N10" s="10">
        <f t="shared" si="1"/>
        <v>68623.000000000015</v>
      </c>
      <c r="Q10" s="16"/>
    </row>
    <row r="11" spans="1:17" ht="14.1" customHeight="1" x14ac:dyDescent="0.2">
      <c r="A11" s="2" t="s">
        <v>29</v>
      </c>
      <c r="B11" s="9">
        <f>50558/12</f>
        <v>4213.166666666667</v>
      </c>
      <c r="C11" s="9">
        <f t="shared" ref="C11:M11" si="5">50558/12</f>
        <v>4213.166666666667</v>
      </c>
      <c r="D11" s="9">
        <f t="shared" si="5"/>
        <v>4213.166666666667</v>
      </c>
      <c r="E11" s="9">
        <f t="shared" si="5"/>
        <v>4213.166666666667</v>
      </c>
      <c r="F11" s="9">
        <f t="shared" si="5"/>
        <v>4213.166666666667</v>
      </c>
      <c r="G11" s="9">
        <f t="shared" si="5"/>
        <v>4213.166666666667</v>
      </c>
      <c r="H11" s="9">
        <f t="shared" si="5"/>
        <v>4213.166666666667</v>
      </c>
      <c r="I11" s="9">
        <f t="shared" si="5"/>
        <v>4213.166666666667</v>
      </c>
      <c r="J11" s="9">
        <f t="shared" si="5"/>
        <v>4213.166666666667</v>
      </c>
      <c r="K11" s="9">
        <f t="shared" si="5"/>
        <v>4213.166666666667</v>
      </c>
      <c r="L11" s="9">
        <f t="shared" si="5"/>
        <v>4213.166666666667</v>
      </c>
      <c r="M11" s="9">
        <f t="shared" si="5"/>
        <v>4213.166666666667</v>
      </c>
      <c r="N11" s="10">
        <f t="shared" si="1"/>
        <v>50557.999999999993</v>
      </c>
      <c r="Q11" s="16"/>
    </row>
    <row r="12" spans="1:17" ht="14.1" customHeight="1" x14ac:dyDescent="0.2">
      <c r="A12" s="2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1"/>
        <v>0</v>
      </c>
      <c r="Q12" s="16"/>
    </row>
    <row r="13" spans="1:17" ht="26.25" customHeight="1" x14ac:dyDescent="0.2">
      <c r="A13" s="17" t="s">
        <v>30</v>
      </c>
      <c r="B13" s="9">
        <f>168168/12</f>
        <v>14014</v>
      </c>
      <c r="C13" s="9">
        <f t="shared" ref="C13:M13" si="6">168168/12</f>
        <v>14014</v>
      </c>
      <c r="D13" s="9">
        <f t="shared" si="6"/>
        <v>14014</v>
      </c>
      <c r="E13" s="9">
        <f t="shared" si="6"/>
        <v>14014</v>
      </c>
      <c r="F13" s="9">
        <f t="shared" si="6"/>
        <v>14014</v>
      </c>
      <c r="G13" s="9">
        <f t="shared" si="6"/>
        <v>14014</v>
      </c>
      <c r="H13" s="9">
        <f t="shared" si="6"/>
        <v>14014</v>
      </c>
      <c r="I13" s="9">
        <f t="shared" si="6"/>
        <v>14014</v>
      </c>
      <c r="J13" s="9">
        <f t="shared" si="6"/>
        <v>14014</v>
      </c>
      <c r="K13" s="9">
        <f t="shared" si="6"/>
        <v>14014</v>
      </c>
      <c r="L13" s="9">
        <f t="shared" si="6"/>
        <v>14014</v>
      </c>
      <c r="M13" s="9">
        <f t="shared" si="6"/>
        <v>14014</v>
      </c>
      <c r="N13" s="10">
        <f>SUM(B13:M13)</f>
        <v>168168</v>
      </c>
      <c r="Q13" s="16"/>
    </row>
    <row r="14" spans="1:17" ht="26.25" customHeight="1" x14ac:dyDescent="0.2">
      <c r="A14" s="20" t="s">
        <v>33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0">
        <f>SUM(B14:M14)</f>
        <v>0</v>
      </c>
      <c r="Q14" s="16"/>
    </row>
    <row r="15" spans="1:17" ht="14.1" customHeight="1" thickBot="1" x14ac:dyDescent="0.25">
      <c r="A15" s="5" t="s">
        <v>32</v>
      </c>
      <c r="B15" s="11">
        <f>70000/12</f>
        <v>5833.333333333333</v>
      </c>
      <c r="C15" s="11">
        <f t="shared" ref="C15:M15" si="7">70000/12</f>
        <v>5833.333333333333</v>
      </c>
      <c r="D15" s="11">
        <f t="shared" si="7"/>
        <v>5833.333333333333</v>
      </c>
      <c r="E15" s="11">
        <f t="shared" si="7"/>
        <v>5833.333333333333</v>
      </c>
      <c r="F15" s="11">
        <f t="shared" si="7"/>
        <v>5833.333333333333</v>
      </c>
      <c r="G15" s="11">
        <f t="shared" si="7"/>
        <v>5833.333333333333</v>
      </c>
      <c r="H15" s="11">
        <f t="shared" si="7"/>
        <v>5833.333333333333</v>
      </c>
      <c r="I15" s="11">
        <f t="shared" si="7"/>
        <v>5833.333333333333</v>
      </c>
      <c r="J15" s="11">
        <f t="shared" si="7"/>
        <v>5833.333333333333</v>
      </c>
      <c r="K15" s="11">
        <f t="shared" si="7"/>
        <v>5833.333333333333</v>
      </c>
      <c r="L15" s="11">
        <f t="shared" si="7"/>
        <v>5833.333333333333</v>
      </c>
      <c r="M15" s="11">
        <f t="shared" si="7"/>
        <v>5833.333333333333</v>
      </c>
      <c r="N15" s="12">
        <f>SUM(B15:M15)</f>
        <v>70000.000000000015</v>
      </c>
      <c r="O15" s="8"/>
      <c r="Q15" s="16"/>
    </row>
    <row r="16" spans="1:17" ht="19.5" customHeight="1" thickBot="1" x14ac:dyDescent="0.25">
      <c r="A16" s="6" t="s">
        <v>17</v>
      </c>
      <c r="B16" s="13">
        <f>B7+B8+B9+B10+B11+B13+B12</f>
        <v>45444.5</v>
      </c>
      <c r="C16" s="13">
        <f>SUM(C7:C15)</f>
        <v>51277.833333333336</v>
      </c>
      <c r="D16" s="13">
        <f>SUM(D7:D15)</f>
        <v>51277.833333333336</v>
      </c>
      <c r="E16" s="13">
        <f>SUM(E7:E15)</f>
        <v>51277.833333333336</v>
      </c>
      <c r="F16" s="13">
        <f>SUM(F7:F15)</f>
        <v>51277.833333333336</v>
      </c>
      <c r="G16" s="13">
        <f>SUM(G7:G15)</f>
        <v>51277.833333333336</v>
      </c>
      <c r="H16" s="13">
        <f t="shared" ref="H16:M16" si="8">SUM(H7:H15)</f>
        <v>51277.833333333336</v>
      </c>
      <c r="I16" s="13">
        <f t="shared" si="8"/>
        <v>51277.833333333336</v>
      </c>
      <c r="J16" s="13">
        <f t="shared" si="8"/>
        <v>51277.833333333336</v>
      </c>
      <c r="K16" s="13">
        <f t="shared" si="8"/>
        <v>51277.833333333336</v>
      </c>
      <c r="L16" s="13">
        <f t="shared" si="8"/>
        <v>51277.833333333336</v>
      </c>
      <c r="M16" s="13">
        <f t="shared" si="8"/>
        <v>51277.833333333336</v>
      </c>
      <c r="N16" s="14">
        <f>N7+N8+N9+N10+N11+N13+N15+N12+N14</f>
        <v>615334</v>
      </c>
      <c r="Q16" s="16"/>
    </row>
    <row r="17" spans="1:17" ht="24" customHeight="1" x14ac:dyDescent="0.2">
      <c r="A17" s="7" t="s">
        <v>18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7" ht="14.1" customHeight="1" x14ac:dyDescent="0.2">
      <c r="A18" s="2" t="s">
        <v>19</v>
      </c>
      <c r="B18" s="9">
        <f>155788/12</f>
        <v>12982.333333333334</v>
      </c>
      <c r="C18" s="9">
        <f t="shared" ref="C18:M18" si="9">155788/12</f>
        <v>12982.333333333334</v>
      </c>
      <c r="D18" s="9">
        <f t="shared" si="9"/>
        <v>12982.333333333334</v>
      </c>
      <c r="E18" s="9">
        <f t="shared" si="9"/>
        <v>12982.333333333334</v>
      </c>
      <c r="F18" s="9">
        <f t="shared" si="9"/>
        <v>12982.333333333334</v>
      </c>
      <c r="G18" s="9">
        <f t="shared" si="9"/>
        <v>12982.333333333334</v>
      </c>
      <c r="H18" s="9">
        <f t="shared" si="9"/>
        <v>12982.333333333334</v>
      </c>
      <c r="I18" s="9">
        <f t="shared" si="9"/>
        <v>12982.333333333334</v>
      </c>
      <c r="J18" s="9">
        <f t="shared" si="9"/>
        <v>12982.333333333334</v>
      </c>
      <c r="K18" s="9">
        <f t="shared" si="9"/>
        <v>12982.333333333334</v>
      </c>
      <c r="L18" s="9">
        <f t="shared" si="9"/>
        <v>12982.333333333334</v>
      </c>
      <c r="M18" s="9">
        <f t="shared" si="9"/>
        <v>12982.333333333334</v>
      </c>
      <c r="N18" s="9">
        <f t="shared" ref="N18:N25" si="10">SUM(B18:M18)</f>
        <v>155788</v>
      </c>
      <c r="Q18" s="16"/>
    </row>
    <row r="19" spans="1:17" ht="14.1" customHeight="1" x14ac:dyDescent="0.2">
      <c r="A19" s="2" t="s">
        <v>20</v>
      </c>
      <c r="B19" s="9">
        <f>27266/12</f>
        <v>2272.1666666666665</v>
      </c>
      <c r="C19" s="9">
        <f t="shared" ref="C19:M19" si="11">27266/12</f>
        <v>2272.1666666666665</v>
      </c>
      <c r="D19" s="9">
        <f t="shared" si="11"/>
        <v>2272.1666666666665</v>
      </c>
      <c r="E19" s="9">
        <f t="shared" si="11"/>
        <v>2272.1666666666665</v>
      </c>
      <c r="F19" s="9">
        <f t="shared" si="11"/>
        <v>2272.1666666666665</v>
      </c>
      <c r="G19" s="9">
        <f t="shared" si="11"/>
        <v>2272.1666666666665</v>
      </c>
      <c r="H19" s="9">
        <f t="shared" si="11"/>
        <v>2272.1666666666665</v>
      </c>
      <c r="I19" s="9">
        <f t="shared" si="11"/>
        <v>2272.1666666666665</v>
      </c>
      <c r="J19" s="9">
        <f t="shared" si="11"/>
        <v>2272.1666666666665</v>
      </c>
      <c r="K19" s="9">
        <f t="shared" si="11"/>
        <v>2272.1666666666665</v>
      </c>
      <c r="L19" s="9">
        <f t="shared" si="11"/>
        <v>2272.1666666666665</v>
      </c>
      <c r="M19" s="9">
        <f t="shared" si="11"/>
        <v>2272.1666666666665</v>
      </c>
      <c r="N19" s="9">
        <f t="shared" si="10"/>
        <v>27266.000000000004</v>
      </c>
      <c r="Q19" s="16"/>
    </row>
    <row r="20" spans="1:17" ht="14.1" customHeight="1" x14ac:dyDescent="0.2">
      <c r="A20" s="2" t="s">
        <v>21</v>
      </c>
      <c r="B20" s="9">
        <f>189605/12</f>
        <v>15800.416666666666</v>
      </c>
      <c r="C20" s="9">
        <f t="shared" ref="C20:M20" si="12">189605/12</f>
        <v>15800.416666666666</v>
      </c>
      <c r="D20" s="9">
        <f t="shared" si="12"/>
        <v>15800.416666666666</v>
      </c>
      <c r="E20" s="9">
        <f t="shared" si="12"/>
        <v>15800.416666666666</v>
      </c>
      <c r="F20" s="9">
        <f t="shared" si="12"/>
        <v>15800.416666666666</v>
      </c>
      <c r="G20" s="9">
        <f t="shared" si="12"/>
        <v>15800.416666666666</v>
      </c>
      <c r="H20" s="9">
        <f t="shared" si="12"/>
        <v>15800.416666666666</v>
      </c>
      <c r="I20" s="9">
        <f t="shared" si="12"/>
        <v>15800.416666666666</v>
      </c>
      <c r="J20" s="9">
        <f t="shared" si="12"/>
        <v>15800.416666666666</v>
      </c>
      <c r="K20" s="9">
        <f t="shared" si="12"/>
        <v>15800.416666666666</v>
      </c>
      <c r="L20" s="9">
        <f t="shared" si="12"/>
        <v>15800.416666666666</v>
      </c>
      <c r="M20" s="9">
        <f t="shared" si="12"/>
        <v>15800.416666666666</v>
      </c>
      <c r="N20" s="9">
        <f t="shared" si="10"/>
        <v>189604.99999999997</v>
      </c>
      <c r="Q20" s="16"/>
    </row>
    <row r="21" spans="1:17" ht="14.1" customHeight="1" x14ac:dyDescent="0.2">
      <c r="A21" s="2" t="s">
        <v>22</v>
      </c>
      <c r="B21" s="9">
        <f>24892/12</f>
        <v>2074.3333333333335</v>
      </c>
      <c r="C21" s="9">
        <f t="shared" ref="C21:M21" si="13">24892/12</f>
        <v>2074.3333333333335</v>
      </c>
      <c r="D21" s="9">
        <f t="shared" si="13"/>
        <v>2074.3333333333335</v>
      </c>
      <c r="E21" s="9">
        <f t="shared" si="13"/>
        <v>2074.3333333333335</v>
      </c>
      <c r="F21" s="9">
        <f t="shared" si="13"/>
        <v>2074.3333333333335</v>
      </c>
      <c r="G21" s="9">
        <f t="shared" si="13"/>
        <v>2074.3333333333335</v>
      </c>
      <c r="H21" s="9">
        <f t="shared" si="13"/>
        <v>2074.3333333333335</v>
      </c>
      <c r="I21" s="9">
        <f t="shared" si="13"/>
        <v>2074.3333333333335</v>
      </c>
      <c r="J21" s="9">
        <f t="shared" si="13"/>
        <v>2074.3333333333335</v>
      </c>
      <c r="K21" s="9">
        <f t="shared" si="13"/>
        <v>2074.3333333333335</v>
      </c>
      <c r="L21" s="9">
        <f t="shared" si="13"/>
        <v>2074.3333333333335</v>
      </c>
      <c r="M21" s="9">
        <f t="shared" si="13"/>
        <v>2074.3333333333335</v>
      </c>
      <c r="N21" s="9">
        <f t="shared" si="10"/>
        <v>24891.999999999996</v>
      </c>
      <c r="Q21" s="16"/>
    </row>
    <row r="22" spans="1:17" ht="14.1" customHeight="1" x14ac:dyDescent="0.2">
      <c r="A22" s="2" t="s">
        <v>27</v>
      </c>
      <c r="B22" s="9">
        <f>114338/12</f>
        <v>9528.1666666666661</v>
      </c>
      <c r="C22" s="9">
        <f t="shared" ref="C22:M22" si="14">114338/12</f>
        <v>9528.1666666666661</v>
      </c>
      <c r="D22" s="9">
        <f t="shared" si="14"/>
        <v>9528.1666666666661</v>
      </c>
      <c r="E22" s="9">
        <f t="shared" si="14"/>
        <v>9528.1666666666661</v>
      </c>
      <c r="F22" s="9">
        <f t="shared" si="14"/>
        <v>9528.1666666666661</v>
      </c>
      <c r="G22" s="9">
        <f t="shared" si="14"/>
        <v>9528.1666666666661</v>
      </c>
      <c r="H22" s="9">
        <f t="shared" si="14"/>
        <v>9528.1666666666661</v>
      </c>
      <c r="I22" s="9">
        <f t="shared" si="14"/>
        <v>9528.1666666666661</v>
      </c>
      <c r="J22" s="9">
        <f t="shared" si="14"/>
        <v>9528.1666666666661</v>
      </c>
      <c r="K22" s="9">
        <f t="shared" si="14"/>
        <v>9528.1666666666661</v>
      </c>
      <c r="L22" s="9">
        <f t="shared" si="14"/>
        <v>9528.1666666666661</v>
      </c>
      <c r="M22" s="9">
        <f t="shared" si="14"/>
        <v>9528.1666666666661</v>
      </c>
      <c r="N22" s="9">
        <f t="shared" si="10"/>
        <v>114338.00000000001</v>
      </c>
      <c r="O22" s="19"/>
      <c r="Q22" s="16"/>
    </row>
    <row r="23" spans="1:17" ht="14.1" customHeight="1" x14ac:dyDescent="0.2">
      <c r="A23" s="2" t="s">
        <v>35</v>
      </c>
      <c r="B23" s="9">
        <v>5993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>
        <f t="shared" si="10"/>
        <v>5993</v>
      </c>
    </row>
    <row r="24" spans="1:17" ht="14.1" customHeight="1" x14ac:dyDescent="0.2">
      <c r="A24" s="2" t="s">
        <v>34</v>
      </c>
      <c r="B24" s="9">
        <f>70000/12</f>
        <v>5833.333333333333</v>
      </c>
      <c r="C24" s="9">
        <f t="shared" ref="C24:M24" si="15">70000/12</f>
        <v>5833.333333333333</v>
      </c>
      <c r="D24" s="9">
        <f t="shared" si="15"/>
        <v>5833.333333333333</v>
      </c>
      <c r="E24" s="9">
        <f t="shared" si="15"/>
        <v>5833.333333333333</v>
      </c>
      <c r="F24" s="9">
        <f t="shared" si="15"/>
        <v>5833.333333333333</v>
      </c>
      <c r="G24" s="9">
        <f t="shared" si="15"/>
        <v>5833.333333333333</v>
      </c>
      <c r="H24" s="9">
        <f t="shared" si="15"/>
        <v>5833.333333333333</v>
      </c>
      <c r="I24" s="9">
        <f t="shared" si="15"/>
        <v>5833.333333333333</v>
      </c>
      <c r="J24" s="9">
        <f t="shared" si="15"/>
        <v>5833.333333333333</v>
      </c>
      <c r="K24" s="9">
        <f t="shared" si="15"/>
        <v>5833.333333333333</v>
      </c>
      <c r="L24" s="9">
        <f t="shared" si="15"/>
        <v>5833.333333333333</v>
      </c>
      <c r="M24" s="9">
        <f t="shared" si="15"/>
        <v>5833.333333333333</v>
      </c>
      <c r="N24" s="10">
        <f t="shared" si="10"/>
        <v>70000.000000000015</v>
      </c>
    </row>
    <row r="25" spans="1:17" ht="14.1" customHeight="1" thickBot="1" x14ac:dyDescent="0.25">
      <c r="A25" s="5" t="s">
        <v>23</v>
      </c>
      <c r="B25" s="9">
        <f>27452/12</f>
        <v>2287.6666666666665</v>
      </c>
      <c r="C25" s="9">
        <f t="shared" ref="C25:M25" si="16">27452/12</f>
        <v>2287.6666666666665</v>
      </c>
      <c r="D25" s="9">
        <f t="shared" si="16"/>
        <v>2287.6666666666665</v>
      </c>
      <c r="E25" s="9">
        <f t="shared" si="16"/>
        <v>2287.6666666666665</v>
      </c>
      <c r="F25" s="9">
        <f t="shared" si="16"/>
        <v>2287.6666666666665</v>
      </c>
      <c r="G25" s="9">
        <f t="shared" si="16"/>
        <v>2287.6666666666665</v>
      </c>
      <c r="H25" s="9">
        <f t="shared" si="16"/>
        <v>2287.6666666666665</v>
      </c>
      <c r="I25" s="9">
        <f t="shared" si="16"/>
        <v>2287.6666666666665</v>
      </c>
      <c r="J25" s="9">
        <f t="shared" si="16"/>
        <v>2287.6666666666665</v>
      </c>
      <c r="K25" s="9">
        <f t="shared" si="16"/>
        <v>2287.6666666666665</v>
      </c>
      <c r="L25" s="9">
        <f t="shared" si="16"/>
        <v>2287.6666666666665</v>
      </c>
      <c r="M25" s="9">
        <f t="shared" si="16"/>
        <v>2287.6666666666665</v>
      </c>
      <c r="N25" s="10">
        <f t="shared" si="10"/>
        <v>27452.000000000004</v>
      </c>
    </row>
    <row r="26" spans="1:17" s="1" customFormat="1" ht="22.5" customHeight="1" thickBot="1" x14ac:dyDescent="0.25">
      <c r="A26" s="6" t="s">
        <v>24</v>
      </c>
      <c r="B26" s="13">
        <f>SUM(B18:B25)</f>
        <v>56771.416666666664</v>
      </c>
      <c r="C26" s="13">
        <f>SUM(C18:C25)</f>
        <v>50778.416666666664</v>
      </c>
      <c r="D26" s="13">
        <f>SUM(D18:D25)</f>
        <v>50778.416666666664</v>
      </c>
      <c r="E26" s="13">
        <f t="shared" ref="E26:M26" si="17">SUM(E18:E25)</f>
        <v>50778.416666666664</v>
      </c>
      <c r="F26" s="13">
        <f t="shared" si="17"/>
        <v>50778.416666666664</v>
      </c>
      <c r="G26" s="13">
        <f t="shared" si="17"/>
        <v>50778.416666666664</v>
      </c>
      <c r="H26" s="13">
        <f>SUM(H18:H25)</f>
        <v>50778.416666666664</v>
      </c>
      <c r="I26" s="13">
        <f t="shared" si="17"/>
        <v>50778.416666666664</v>
      </c>
      <c r="J26" s="13">
        <f t="shared" si="17"/>
        <v>50778.416666666664</v>
      </c>
      <c r="K26" s="13">
        <f t="shared" si="17"/>
        <v>50778.416666666664</v>
      </c>
      <c r="L26" s="13">
        <f t="shared" si="17"/>
        <v>50778.416666666664</v>
      </c>
      <c r="M26" s="13">
        <f t="shared" si="17"/>
        <v>50778.416666666664</v>
      </c>
      <c r="N26" s="14">
        <f>N18+N19+N20+N21+N22+N23+N25+N24</f>
        <v>615334</v>
      </c>
    </row>
    <row r="29" spans="1:17" x14ac:dyDescent="0.2">
      <c r="I29" s="16"/>
      <c r="K29" s="16"/>
    </row>
  </sheetData>
  <mergeCells count="3">
    <mergeCell ref="A3:N3"/>
    <mergeCell ref="M4:N4"/>
    <mergeCell ref="A1:N1"/>
  </mergeCells>
  <phoneticPr fontId="0" type="noConversion"/>
  <printOptions headings="1" gridLines="1"/>
  <pageMargins left="0.39370078740157483" right="0.39370078740157483" top="0.98425196850393704" bottom="0.98425196850393704" header="0.51181102362204722" footer="0.51181102362204722"/>
  <pageSetup paperSize="9" scale="90" orientation="landscape" horizontalDpi="120" verticalDpi="144" r:id="rId1"/>
  <headerFooter alignWithMargins="0">
    <oddHeader xml:space="preserve">&amp;R9. melléklet az  1/2017. (II. 24.) Ör. rendelethez. </oddHead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6" sqref="E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Munka2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2017-12-14T08:48:25Z</cp:lastPrinted>
  <dcterms:created xsi:type="dcterms:W3CDTF">2005-02-15T11:38:41Z</dcterms:created>
  <dcterms:modified xsi:type="dcterms:W3CDTF">2019-08-22T11:02:32Z</dcterms:modified>
</cp:coreProperties>
</file>