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95" windowHeight="6165" tabRatio="577" activeTab="3"/>
  </bookViews>
  <sheets>
    <sheet name="2.sz.mell." sheetId="1" r:id="rId1"/>
    <sheet name="3.sz. mell bev." sheetId="2" r:id="rId2"/>
    <sheet name="3.sz.mell. kiad." sheetId="3" r:id="rId3"/>
    <sheet name="4.sz.mell." sheetId="4" r:id="rId4"/>
    <sheet name="5.sz.mell.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<sst xmlns="http://schemas.openxmlformats.org/spreadsheetml/2006/main" count="397" uniqueCount="279">
  <si>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</si>
  <si>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</si>
  <si>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</si>
  <si>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</si>
  <si>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</si>
  <si>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</si>
  <si>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Mecsekfalui Szabadidő Park infrastruktúra fejlesztés áthúzódó bevétel</t>
  </si>
  <si>
    <t>Védőnői szolgálat kisértékű bútor beszerzés</t>
  </si>
  <si>
    <t xml:space="preserve">Védőnői szolgálat szakmai anyag </t>
  </si>
  <si>
    <t>Iskolaegészségügy  kisértékű bútor beszerzés</t>
  </si>
  <si>
    <t>Iskolaegészségügy szakmai anyag</t>
  </si>
  <si>
    <t>c/ Komló Városi Óvoda</t>
  </si>
  <si>
    <t>d/ Közösségek Háza, Színház</t>
  </si>
  <si>
    <t>e/ József A. Könyvtár, Múzeum</t>
  </si>
  <si>
    <t>Önkormányzat nagyértékű szoftver</t>
  </si>
  <si>
    <t>Védőnői szolgálat laptop</t>
  </si>
  <si>
    <t>Microwoks rendszer nagyértékű eszközbeszerzés</t>
  </si>
  <si>
    <t>Önkormányzat kisértékű számítástechnika</t>
  </si>
  <si>
    <t>Védőnői szolgálat kisértékű informatika</t>
  </si>
  <si>
    <t>Iskolaegészségügy kisértékű informatika</t>
  </si>
  <si>
    <t>d/ kisértékű szoftverbeszerzés</t>
  </si>
  <si>
    <t>Önkormányzat kisértékű szoftverek képviselői laptopokra</t>
  </si>
  <si>
    <t>Védőnői szolgálat kisértékű szoftver</t>
  </si>
  <si>
    <t>a/ Működési célú költségvetési támogatás</t>
  </si>
  <si>
    <t>OEP teljesítmény-finanszírozás</t>
  </si>
  <si>
    <t>Működési bevételek</t>
  </si>
  <si>
    <t>Komló Városi Óvoda</t>
  </si>
  <si>
    <t>telekadó</t>
  </si>
  <si>
    <t>Tagi kölcsön visszafizetés Habilitas Kft.</t>
  </si>
  <si>
    <t>Támfal, vízelvezetés havaria</t>
  </si>
  <si>
    <t>B E R U H Á Z Á S O K:</t>
  </si>
  <si>
    <t>Bírság és pótlék bevétel</t>
  </si>
  <si>
    <t>Felhalmozási kiadások összesen:</t>
  </si>
  <si>
    <t>Fejlesztési célú pénzeszköz-átadás Komlói Bányász Horgászegyesületnek</t>
  </si>
  <si>
    <t>Helyszíni és szabálysértési bírságok</t>
  </si>
  <si>
    <t>Talajterhelési díj</t>
  </si>
  <si>
    <t>Kiegészítő támogatások egyes szociális feladatokhoz (évközi visszaigénylések rendszeres pénzbeli ellátásokhoz kapcsolódóan)</t>
  </si>
  <si>
    <t>Együtt:</t>
  </si>
  <si>
    <t>Engedélyezett létszám</t>
  </si>
  <si>
    <t>Beruházások összesen:</t>
  </si>
  <si>
    <t>Lakásmobilitás</t>
  </si>
  <si>
    <t>F E L Ú J Í T Á S:</t>
  </si>
  <si>
    <t>Felújítás összesen:</t>
  </si>
  <si>
    <t>Képviselő-testület által elfogadott, szerződéssel le nem kötött feladatok</t>
  </si>
  <si>
    <t>Egyéb igények</t>
  </si>
  <si>
    <t>Megnevezés</t>
  </si>
  <si>
    <t>Intézmény megnevezése</t>
  </si>
  <si>
    <t>Működőképesség megőrzését szolgáló rendkívüli önkormányzati támogatás (költségvetési tv.IV. sz. melléklet 1. Önkormányzati fejezeti tartalék IV. pont)</t>
  </si>
  <si>
    <t>Koncessziós díj Pannon Volán Zrt-től</t>
  </si>
  <si>
    <t xml:space="preserve">Víz- és szennyvízhálózat bérleti díja </t>
  </si>
  <si>
    <t>Önkormányzat működési bevételei</t>
  </si>
  <si>
    <t>a/ nem lakás célú ingatlanértékesítés</t>
  </si>
  <si>
    <t>Közhatalmi bevételek</t>
  </si>
  <si>
    <t>Nemzeti Összetartozás Emlékmű (218/2011. (XI.24.), 27/2012. (III.8.)</t>
  </si>
  <si>
    <t>Magyar-Horvát IPA pályázat (18/2012. (II.2.)</t>
  </si>
  <si>
    <t>Fejlesztési célú pénzeszköz-átadás Orfű-Pécsi tó Kft-nek</t>
  </si>
  <si>
    <t xml:space="preserve">Lakóházfelújítás Városgondnokságnál </t>
  </si>
  <si>
    <t>Önkormányzati tulajdonú lakások kéményfelújítása</t>
  </si>
  <si>
    <t>GESZ felújítás, karbantartási keret</t>
  </si>
  <si>
    <t>Központosított támogatás</t>
  </si>
  <si>
    <t>ÁROP-1.A.5-2013-0028 Komló Várs Önkormányzat szervezetfejlesztése</t>
  </si>
  <si>
    <t>TÁMOP-6.1.2-11/1-2012-1406 Egészségre nevelő és szemléletformáló prg-ok a Körtvélyesi Óvodában</t>
  </si>
  <si>
    <t>TÁMOP-6.1.2-11/1-2012-1406 Egészségre nevelő és szemléletformáló prg-ok a Sallai utcai Óvodában</t>
  </si>
  <si>
    <t>Pannóniai ipari öröksége (IPA)</t>
  </si>
  <si>
    <t>KEOP-4.10.0/A/12-2013-1319 KVÖ József A. Könyvtár és Múzeális Gyűjtemény napelemes rendszer telepítése</t>
  </si>
  <si>
    <t>KEOP-4.10.0/A/12-2013-1200 KVÖ Közösségek Háza, Színház- és Hangversenyterem napelemes rendszer telepítése</t>
  </si>
  <si>
    <t>KEOP-4.10.0/A/12-2013-1224 KBSK tornaterem napelemes rendszer telepítése</t>
  </si>
  <si>
    <t>KEOP-4.10.0/A/12-2013-1240 KVÖ Nagy L. Gimnázium napelemes rendszer kiépítése</t>
  </si>
  <si>
    <t>TÁMOP-2.4.5-12/3-2012-0007 Munka és magánélet összehangolását segítő helyi innovatív kezdeményezések Komlón</t>
  </si>
  <si>
    <t>DDOP-5.1.5/B-11-2001-0018 Helyi jelentőségű vízvédelmi rendszerek fejlesztése Komló város területén</t>
  </si>
  <si>
    <t>DDOP-5.1.5/B-11-2001-0018 Helyi jelentőségű vízvédelmi rendszerek fejlesztése Komló város területén EU önerő alap</t>
  </si>
  <si>
    <t>Fejlesztési célú pénzeszköz-átadás Fűtőerőmű Kft-nek</t>
  </si>
  <si>
    <t>GESZ</t>
  </si>
  <si>
    <t>Városgondnokság</t>
  </si>
  <si>
    <t>,</t>
  </si>
  <si>
    <t>Önkormányzat</t>
  </si>
  <si>
    <t>Összesen</t>
  </si>
  <si>
    <t>Különféle bírságok bevételei</t>
  </si>
  <si>
    <t>Működési bevétel összesen:</t>
  </si>
  <si>
    <t>Pályázat előkészítés tervezési kerete (9/2014. (I.23.)</t>
  </si>
  <si>
    <t>Személyi juttatások</t>
  </si>
  <si>
    <t>Dologi kiadások</t>
  </si>
  <si>
    <t>iparűzési adó</t>
  </si>
  <si>
    <t>építményadó</t>
  </si>
  <si>
    <t>magánszemélyek kommunális adója</t>
  </si>
  <si>
    <t>idegenforgalmi adó</t>
  </si>
  <si>
    <t>helyi adó összesen:</t>
  </si>
  <si>
    <t>Gépjárműadó</t>
  </si>
  <si>
    <t>Felhalmozás és tőkejellegű bevételek</t>
  </si>
  <si>
    <t>önkormányzati ingatlanértékesítés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</si>
  <si>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</si>
  <si>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</si>
  <si>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</si>
  <si>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</si>
  <si>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Előző évi pénzmaradvány</t>
  </si>
  <si>
    <t>Munkáltatói lakástámogatás (hivatal költségvetésében)</t>
  </si>
  <si>
    <t>Önkormányzati lakások felújítása keret</t>
  </si>
  <si>
    <t>Városi felújítási keret</t>
  </si>
  <si>
    <t>Vízi közmű felújítási keret</t>
  </si>
  <si>
    <t xml:space="preserve">         fejlesztési pénzmaradvány (intézmények nélkül)</t>
  </si>
  <si>
    <t>Ebből működési pénzmaradvány (intézmények nélkül)</t>
  </si>
  <si>
    <t>Ebből intézményi működési pénzmaradvány</t>
  </si>
  <si>
    <t xml:space="preserve">         intézményi fejlesztési pénzmaradvány</t>
  </si>
  <si>
    <t>Mecsekjánosi-puszta 0177 hrsz híd felújítás (184/2013. (XI.28.) tervezés</t>
  </si>
  <si>
    <t>Arany Alkony Idősek Otthona akadálymentesítése</t>
  </si>
  <si>
    <t>Hálózatfejlesztési hozzájárulás magánszemélyektől szennyvízberuházáshoz</t>
  </si>
  <si>
    <t>Képviselő-testület által elfogadott 2014. Évre szerződéssel lekötött folyamatban lévő feladatok, illetve jogszabályi kötelezettség</t>
  </si>
  <si>
    <t>KEOP-4.10.0/A/12 Nagy L. Gimnáium napelemes pályázat 16/2013.(II.14.)</t>
  </si>
  <si>
    <t>KEOP-4.10.0/A/12 KBSK napelemes pályázat (16/2013. (II.14.)</t>
  </si>
  <si>
    <t>KEOP-4.10.0/A/12 Közösségek Háza pályázat (16/2013.(II.14.) int.kv-ben</t>
  </si>
  <si>
    <t>KEOP-4.10./A/12 Városi Könyvtár pályázat (16/2013. (II.14.) int. Kv-ben</t>
  </si>
  <si>
    <t xml:space="preserve">TÁMOP-2.4.5-12/B Rugalm.növ.Helyi innovatív kezd. 93/2012. (VI.21.) </t>
  </si>
  <si>
    <t>TÁMOP-6.1.2-11/1 Egészségre nevelő program</t>
  </si>
  <si>
    <t>ÁROP-1.A.5 Komló Város Önk. Szervezetfejlesztése 123/2013. (VII.18.)</t>
  </si>
  <si>
    <t>Sikondai tó gát helyreállítása (vis maior pályázat) 87/2013. (V.30.)</t>
  </si>
  <si>
    <t>DDOP-5.1.5/B Belvízrendezési pályázat 196/2011. (X.27.), 106/2012. (VI.21.)</t>
  </si>
  <si>
    <t>Mecsekjánosi-puszta 0177 hrsz híd felújítás (184/2013. (XI.28.)</t>
  </si>
  <si>
    <t>a/ 48-as tér,KRESZ park</t>
  </si>
  <si>
    <t>b/ Egyéb közvilágítási igények: Bányász park, Patak u., Városház tér 19., Kossuth utcai 4 gyalogátkelő, Sikonda Villasor bővítés, Kazinczy u. mögötti terület, Alkotmány és Függetlenség u. közötti terület, Dávidföld, Mecsekjánosi lámpatest sűrítés, Gorkij utcai garázssor</t>
  </si>
  <si>
    <t>c/ Komló, Vértanúk u. mögötti garázssor</t>
  </si>
  <si>
    <t>Körtvélyes, Nagyrét utcai út (I. ütem) 140/2013. (IX.26.)</t>
  </si>
  <si>
    <t>Közvilágítás korszerűsítés törlesztés 2014. évi üteme (GREP Zrt.)</t>
  </si>
  <si>
    <t>Közvilágítás fejlesztési igények:</t>
  </si>
  <si>
    <t>Benyújtott, elbírálás alatt lévő pályázatok önereje (8/4. sz. melléklet)</t>
  </si>
  <si>
    <t xml:space="preserve">Lakáscélú támogatás 2014. évi </t>
  </si>
  <si>
    <t>Lakóházfelújítás (felújítási alap)</t>
  </si>
  <si>
    <t>Áthúzódó vízi közmű rekonstrukció</t>
  </si>
  <si>
    <t>Fejlesztési kamat összesen:</t>
  </si>
  <si>
    <t>Tárgyévi fejlesztési hitelek kamata</t>
  </si>
  <si>
    <t>a/ nagyértékű eszközbeszerzés</t>
  </si>
  <si>
    <t>b/ nagyértékű szoftverbeszerzés</t>
  </si>
  <si>
    <t>Körtvélyes, Nagyrét utca ivóvízvezeték építés 140/2013.(IX.26.)</t>
  </si>
  <si>
    <t>c/ kisértékű informatikai eszközbeszerzés (dologiból átcsoportosítva)</t>
  </si>
  <si>
    <t>Intézményi kisértékű eszközbeszerzések (dologiból átcsoportosítva)</t>
  </si>
  <si>
    <t>a/ Városgondnokság</t>
  </si>
  <si>
    <t>b/ GESZ</t>
  </si>
  <si>
    <t>Sybac Kft-től terület visszavásárlás</t>
  </si>
  <si>
    <t>Szabályozási terv tárgyévi módosítása</t>
  </si>
  <si>
    <t>Kistérségi Fejlesztési Program</t>
  </si>
  <si>
    <t>Önkormányzat informatikai beszerzés (képviselői laptopok)</t>
  </si>
  <si>
    <t>Közös önkormányzati hivatal informatika:</t>
  </si>
  <si>
    <t>Közös önkormányzati hivatal nagyértékű bútorbeszerzés</t>
  </si>
  <si>
    <t>Közös önkormányzati hivatal kisértékű bútor-, textília beszerzés (dologiból átcsoportosítva)</t>
  </si>
  <si>
    <t>Felhalmozási célú pénzeszköz-átadás Komló Sport Kft-nek Sportcsarnok felújításra</t>
  </si>
  <si>
    <t xml:space="preserve">Területvásárlás Sikondán kerékpárúthoz 74/2013.(V.30.) </t>
  </si>
  <si>
    <t>FELHALMOZÁSI CÉLÚ PÉNZESZKÖZ-ÁTADÁS:</t>
  </si>
  <si>
    <t>Felhalmozási célú pénzeszköz-átadás összesen:</t>
  </si>
  <si>
    <t>Önkormányzati intézmények villamosbiztonsági felülvizsgálata</t>
  </si>
  <si>
    <t>Önkormányzati egyéb helyiségek bérbeadása</t>
  </si>
  <si>
    <t>működési bevételek</t>
  </si>
  <si>
    <t>Áh-n belülről összesen:</t>
  </si>
  <si>
    <t>ÁH-n kívülről összesen:</t>
  </si>
  <si>
    <t>KEOP fejlesztési támogatás KH, Színháznál</t>
  </si>
  <si>
    <t>Hosszú távú közfoglalkoztatás támogatása Városgondnokságnál</t>
  </si>
  <si>
    <t>Start munka minta-program támgoatása Városgondnokságnál</t>
  </si>
  <si>
    <t>Feladatalapú támogatások</t>
  </si>
  <si>
    <t>Egyéb működési célú központi támogatások</t>
  </si>
  <si>
    <t>Könyvtári érdekeltségnövelő támogatás</t>
  </si>
  <si>
    <t>Vis maior</t>
  </si>
  <si>
    <t xml:space="preserve">b/ Felhalmozási célú támogatás </t>
  </si>
  <si>
    <t>Önkormányzati egészségügyi feladatok OEP teljesítményfinanszírozása</t>
  </si>
  <si>
    <t>Komlói Többcélú Kistérségi Társulás támogatásértékű működési bevétel munkaszervezeti feladatok ellátásához</t>
  </si>
  <si>
    <t>Komlói Járási Hivatal támogatásértékű működési bevétel közös feladatellátás kapcsán</t>
  </si>
  <si>
    <t>KEOP-6.1.0/B-09-11-00118 Környezettudatosság népszerűsítése Komló Város lakosai körében</t>
  </si>
  <si>
    <t>TÁMOP-5.3.6-11/1-2012-0005 KV Önkormányzatra jutó költségek</t>
  </si>
  <si>
    <t>TÁMOP-3.2.12-12/1/2012-0025 Kulturális szakemberek képzése</t>
  </si>
  <si>
    <t>ÁROP-1A.5-2013-0028 KV Önkormányzat szervezetfejlesztése</t>
  </si>
  <si>
    <t>TÁMOP-6.1.2-11/1-2012-1406 Egészségre nevelő és szemléletformáló programok a Körtvélyesi Óvodában</t>
  </si>
  <si>
    <t>TÁMOP-6.1.2-11/1-2012-1489 Egészségre nevelő és szemléletformáló programok a Sallai utcai Óvodában</t>
  </si>
  <si>
    <t>Kiegészítő gyermekvédelmi támogatás</t>
  </si>
  <si>
    <t>Bérkompenzáció 2014.05-11.hó</t>
  </si>
  <si>
    <t>Ülnöki díj térítése Hivatalnál</t>
  </si>
  <si>
    <t>2014.04.06. OGY választás Hivatalnál</t>
  </si>
  <si>
    <t>2014.05.25. EP választás Hivatalnál</t>
  </si>
  <si>
    <t>Működési célú támogatások bevétele GESZnél</t>
  </si>
  <si>
    <t>Működési célú támogatások bevétele Óvodánál</t>
  </si>
  <si>
    <t>Működési célú támogatások bevétele Könyvtárnál</t>
  </si>
  <si>
    <t>Működési célú támogatások bevétele Khnál</t>
  </si>
  <si>
    <t>Működési célú támogatások bevétele Városgondnokságnál</t>
  </si>
  <si>
    <t>Intézményi működési bevételek hivatal nélkül</t>
  </si>
  <si>
    <t>Hivatal működési bevételei</t>
  </si>
  <si>
    <t>Eredeti</t>
  </si>
  <si>
    <t>Módosított</t>
  </si>
  <si>
    <t>Egyéb működési célú kiadások</t>
  </si>
  <si>
    <t>Egyéb felhalmozási kiadások</t>
  </si>
  <si>
    <t>Munka- adókat terhelő járulékok</t>
  </si>
  <si>
    <t>Ellátottak pénzbeli juttatásai</t>
  </si>
  <si>
    <t>Működési célú tám. áh-n belülre</t>
  </si>
  <si>
    <t>Működési célú kölcsön nyújtása</t>
  </si>
  <si>
    <t>Működési célú tám. áh-n kívülre</t>
  </si>
  <si>
    <t>Tartalékok</t>
  </si>
  <si>
    <t>Felújítások</t>
  </si>
  <si>
    <t>Felhalm. célú tám. áh-n belülre</t>
  </si>
  <si>
    <t>Felhalm. célú kölcsön nyújtása</t>
  </si>
  <si>
    <t>Felhalm. célú tám. áh-n kívülre</t>
  </si>
  <si>
    <t>Hitel-, kölcsön-törlesztés áh-n kívülre</t>
  </si>
  <si>
    <t>Belföldi ÉP kiadásai</t>
  </si>
  <si>
    <t>Tárgyévi kiadások</t>
  </si>
  <si>
    <t>K.V.Óvoda</t>
  </si>
  <si>
    <t>Könyvtár</t>
  </si>
  <si>
    <t>KH, Színház</t>
  </si>
  <si>
    <t>Intézmények összesen</t>
  </si>
  <si>
    <t xml:space="preserve"> </t>
  </si>
  <si>
    <t>Hivatal</t>
  </si>
  <si>
    <t>Beruházások</t>
  </si>
  <si>
    <t>Elvonások és befizetések</t>
  </si>
  <si>
    <t>Költségvetési kiadások</t>
  </si>
  <si>
    <t>Finanszírozási kiadások</t>
  </si>
  <si>
    <t>Közfoglalkoztatottak létszáma</t>
  </si>
  <si>
    <t>Módo-sított</t>
  </si>
  <si>
    <t>Vis maior önerő</t>
  </si>
  <si>
    <t>Start munka minta-program támgoatása Vársogondnokságnál</t>
  </si>
  <si>
    <t>Komló Város Önkormányzat és intézményei</t>
  </si>
  <si>
    <t>2014. évi előirányzata</t>
  </si>
  <si>
    <t>(ezer forintban)</t>
  </si>
  <si>
    <t>2.sz.melléklet</t>
  </si>
  <si>
    <t>Előirányzat-módosítási javaslat</t>
  </si>
  <si>
    <t>3. sz. melléklet</t>
  </si>
  <si>
    <t>(bevétel, kiadás emeléssel járó)</t>
  </si>
  <si>
    <t>(ezer forint)</t>
  </si>
  <si>
    <t>Intézmény</t>
  </si>
  <si>
    <t>Önk. műk.tám.</t>
  </si>
  <si>
    <t>Műk.tám. Áh-n belülről</t>
  </si>
  <si>
    <t>Önk.felh. tám.</t>
  </si>
  <si>
    <t>Felh.tám. Áh-n belülről</t>
  </si>
  <si>
    <t>Felhalm. bevételek</t>
  </si>
  <si>
    <t>Műk.c. kölcs. térülése</t>
  </si>
  <si>
    <t>Műk.c.átvett pénzeszk.</t>
  </si>
  <si>
    <t>Felh.c. kölcs. térülése</t>
  </si>
  <si>
    <t>Felh.c.átvett pénzeszk.</t>
  </si>
  <si>
    <t>Maradvány igénybevét.</t>
  </si>
  <si>
    <t>Központi, ir.szervi tám.</t>
  </si>
  <si>
    <t>Összes bevétel</t>
  </si>
  <si>
    <t>József A. Városi Könyvt. és Muzeális Gy.</t>
  </si>
  <si>
    <t>Közösségek Háza, Színház és Hangv.terem</t>
  </si>
  <si>
    <t>Közös Önkormányzati Hivatal</t>
  </si>
  <si>
    <t>Intézmények össz.:</t>
  </si>
  <si>
    <t>Int.fin.korr.</t>
  </si>
  <si>
    <t>M.adót terh.jár.</t>
  </si>
  <si>
    <t>Ellátottak pénbeli jutt.</t>
  </si>
  <si>
    <t>Elvon. és befiz.</t>
  </si>
  <si>
    <t>Műk.c. tám. Áh-n belülre</t>
  </si>
  <si>
    <t>Műk.c. kölcsön nyújtása</t>
  </si>
  <si>
    <t>Műk.c. tám. Áh-n kívülre</t>
  </si>
  <si>
    <t>Beru-házások</t>
  </si>
  <si>
    <t>Felh.c. tám. Áh-n belülre</t>
  </si>
  <si>
    <t>Felh.c. kölcsön nyújtása</t>
  </si>
  <si>
    <t>Hitel-, kölcsön- törl.</t>
  </si>
  <si>
    <t>Központi, ir.szervi tám.foly.</t>
  </si>
  <si>
    <t>Összes kiadás</t>
  </si>
  <si>
    <t xml:space="preserve">Komló Város Önkormányzat és intézményei </t>
  </si>
  <si>
    <t>bevételei 2014. év</t>
  </si>
  <si>
    <t>4.sz. melléklet</t>
  </si>
  <si>
    <t>Önkormányzati és intézményi felhalmozási célú kiadások</t>
  </si>
  <si>
    <t>2014. év</t>
  </si>
  <si>
    <t>5.sz. melléklet</t>
  </si>
  <si>
    <t>2014. szeptember 25.</t>
  </si>
  <si>
    <t>Áh-n kívülről összesen:</t>
  </si>
  <si>
    <t>Városgazdálkodási ZRt-től hulladékszállítási díj támogatása</t>
  </si>
  <si>
    <t>Eszköz értékesítés</t>
  </si>
  <si>
    <t xml:space="preserve">ÁSZ felülvizsgálat póttámogatás </t>
  </si>
  <si>
    <t>Közbiztonság növelését szolgáló fejlesztési támogatás</t>
  </si>
  <si>
    <t>Közhatalmi bevétel a Hivatalnál</t>
  </si>
  <si>
    <t>KEOP fejlesztési támogatás Könyvtárnál</t>
  </si>
  <si>
    <t>Felhalmozási célú kölcsön térülése</t>
  </si>
  <si>
    <t>Felhalmozási célú kölcsön térülése Hivatalnál</t>
  </si>
  <si>
    <t>Kölcsönök térülése</t>
  </si>
  <si>
    <t>Közterületi térkamera (önerő) 50/2013.(IV.24.) (Közbiztonság növ. Fejl.tám.)</t>
  </si>
  <si>
    <t>Komló-Víz Kft. Üzletrész vásárlás</t>
  </si>
  <si>
    <t>Felhalmozási célú kölcsön nyújtása</t>
  </si>
  <si>
    <t>Kenderföldi Iskola, Felsőszilvási iskola felújítása</t>
  </si>
  <si>
    <t>Kenderföldi Iskola beruházás</t>
  </si>
  <si>
    <t>Komló Városi Óvoda beruházásai</t>
  </si>
  <si>
    <t>Komló Városi Óvoda felújításai</t>
  </si>
  <si>
    <t>Mohács-Víz Kft. Üzletrész vásárlás</t>
  </si>
  <si>
    <t>IPA pályázattal kapcsolatos beruházás Városgondnokságnál</t>
  </si>
  <si>
    <t>Közfoglalkoztatási program beruházása Városgondnokságnál</t>
  </si>
  <si>
    <t>TIOP-3.2.3 pályázat lakások vásárlása</t>
  </si>
  <si>
    <t>Ivóvízvezeték építése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</si>
</sst>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</numFmts>
  <fonts count="4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7"/>
      <name val="Arial CE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3" fontId="3" fillId="34" borderId="10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6" xfId="0" applyFont="1" applyBorder="1" applyAlignment="1">
      <alignment/>
    </xf>
    <xf numFmtId="0" fontId="5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0" fontId="7" fillId="0" borderId="10" xfId="0" applyFont="1" applyBorder="1" applyAlignment="1">
      <alignment/>
    </xf>
    <xf numFmtId="165" fontId="7" fillId="0" borderId="10" xfId="4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8" fillId="0" borderId="14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3" fontId="2" fillId="0" borderId="14" xfId="0" applyNumberFormat="1" applyFont="1" applyBorder="1" applyAlignment="1">
      <alignment/>
    </xf>
    <xf numFmtId="0" fontId="2" fillId="0" borderId="18" xfId="0" applyFont="1" applyBorder="1" applyAlignment="1">
      <alignment wrapText="1"/>
    </xf>
    <xf numFmtId="3" fontId="2" fillId="0" borderId="18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3" fontId="3" fillId="12" borderId="10" xfId="0" applyNumberFormat="1" applyFont="1" applyFill="1" applyBorder="1" applyAlignment="1">
      <alignment/>
    </xf>
    <xf numFmtId="3" fontId="2" fillId="12" borderId="10" xfId="0" applyNumberFormat="1" applyFont="1" applyFill="1" applyBorder="1" applyAlignment="1">
      <alignment/>
    </xf>
    <xf numFmtId="0" fontId="2" fillId="0" borderId="10" xfId="55" applyFont="1" applyBorder="1" applyAlignment="1">
      <alignment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007peu\2014\El&#337;ir&#225;nyzat\V&#225;ros%20kiad&#225;s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áros"/>
      <sheetName val="GESZ"/>
      <sheetName val="K.V.Óvoda"/>
      <sheetName val="Könyvtár"/>
      <sheetName val="KH"/>
      <sheetName val="Városgondnokság"/>
      <sheetName val="Közös Hivatal"/>
      <sheetName val="Önkormányzat"/>
    </sheetNames>
    <sheetDataSet>
      <sheetData sheetId="2">
        <row r="4">
          <cell r="M4">
            <v>0</v>
          </cell>
        </row>
      </sheetData>
      <sheetData sheetId="3">
        <row r="4">
          <cell r="M4">
            <v>0</v>
          </cell>
        </row>
        <row r="20">
          <cell r="F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</row>
      </sheetData>
      <sheetData sheetId="4">
        <row r="4">
          <cell r="M4">
            <v>0</v>
          </cell>
        </row>
      </sheetData>
      <sheetData sheetId="5"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</row>
      </sheetData>
      <sheetData sheetId="6"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  <cell r="N4">
            <v>0</v>
          </cell>
          <cell r="O4">
            <v>0</v>
          </cell>
          <cell r="R4">
            <v>0</v>
          </cell>
          <cell r="S4">
            <v>0</v>
          </cell>
        </row>
      </sheetData>
      <sheetData sheetId="7">
        <row r="4">
          <cell r="G4">
            <v>0</v>
          </cell>
          <cell r="R4">
            <v>0</v>
          </cell>
          <cell r="S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BA22"/>
  <sheetViews>
    <sheetView zoomScalePageLayoutView="0" workbookViewId="0" topLeftCell="A1">
      <selection activeCell="AU13" sqref="AU13"/>
    </sheetView>
  </sheetViews>
  <sheetFormatPr defaultColWidth="9.00390625" defaultRowHeight="12.75"/>
  <cols>
    <col min="1" max="1" width="13.375" style="25" customWidth="1"/>
    <col min="2" max="2" width="6.125" style="25" bestFit="1" customWidth="1"/>
    <col min="3" max="3" width="7.75390625" style="25" customWidth="1"/>
    <col min="4" max="4" width="6.125" style="25" bestFit="1" customWidth="1"/>
    <col min="5" max="5" width="7.75390625" style="25" customWidth="1"/>
    <col min="6" max="6" width="6.125" style="25" bestFit="1" customWidth="1"/>
    <col min="7" max="7" width="7.75390625" style="25" customWidth="1"/>
    <col min="8" max="8" width="6.125" style="25" bestFit="1" customWidth="1"/>
    <col min="9" max="9" width="7.75390625" style="25" customWidth="1"/>
    <col min="10" max="10" width="5.75390625" style="25" bestFit="1" customWidth="1"/>
    <col min="11" max="11" width="7.75390625" style="25" customWidth="1"/>
    <col min="12" max="12" width="5.75390625" style="25" bestFit="1" customWidth="1"/>
    <col min="13" max="13" width="7.75390625" style="25" customWidth="1"/>
    <col min="14" max="14" width="5.75390625" style="25" bestFit="1" customWidth="1"/>
    <col min="15" max="15" width="7.75390625" style="25" customWidth="1"/>
    <col min="16" max="16" width="6.125" style="25" bestFit="1" customWidth="1"/>
    <col min="17" max="17" width="7.75390625" style="25" customWidth="1"/>
    <col min="18" max="18" width="7.25390625" style="25" customWidth="1"/>
    <col min="19" max="19" width="7.75390625" style="25" customWidth="1"/>
    <col min="20" max="20" width="13.125" style="25" customWidth="1"/>
    <col min="21" max="21" width="6.125" style="25" bestFit="1" customWidth="1"/>
    <col min="22" max="22" width="8.00390625" style="25" customWidth="1"/>
    <col min="23" max="23" width="6.125" style="25" bestFit="1" customWidth="1"/>
    <col min="24" max="24" width="7.75390625" style="25" customWidth="1"/>
    <col min="25" max="25" width="5.625" style="25" customWidth="1"/>
    <col min="26" max="26" width="5.125" style="25" customWidth="1"/>
    <col min="27" max="27" width="5.75390625" style="25" bestFit="1" customWidth="1"/>
    <col min="28" max="28" width="6.125" style="25" customWidth="1"/>
    <col min="29" max="29" width="5.75390625" style="25" bestFit="1" customWidth="1"/>
    <col min="30" max="30" width="7.75390625" style="25" customWidth="1"/>
    <col min="31" max="31" width="8.00390625" style="42" customWidth="1"/>
    <col min="32" max="32" width="8.125" style="42" customWidth="1"/>
    <col min="33" max="33" width="5.625" style="25" customWidth="1"/>
    <col min="34" max="34" width="6.125" style="25" customWidth="1"/>
    <col min="35" max="35" width="5.625" style="25" customWidth="1"/>
    <col min="36" max="36" width="5.00390625" style="25" customWidth="1"/>
    <col min="37" max="37" width="5.75390625" style="42" bestFit="1" customWidth="1"/>
    <col min="38" max="38" width="5.25390625" style="42" customWidth="1"/>
    <col min="39" max="39" width="7.00390625" style="42" bestFit="1" customWidth="1"/>
    <col min="40" max="40" width="9.375" style="42" customWidth="1"/>
    <col min="41" max="41" width="20.75390625" style="25" customWidth="1"/>
    <col min="42" max="42" width="6.125" style="2" bestFit="1" customWidth="1"/>
    <col min="43" max="43" width="8.00390625" style="2" bestFit="1" customWidth="1"/>
    <col min="44" max="44" width="6.75390625" style="2" bestFit="1" customWidth="1"/>
    <col min="45" max="45" width="8.00390625" style="2" bestFit="1" customWidth="1"/>
    <col min="46" max="46" width="5.75390625" style="2" bestFit="1" customWidth="1"/>
    <col min="47" max="47" width="8.00390625" style="2" bestFit="1" customWidth="1"/>
    <col min="48" max="48" width="5.75390625" style="2" bestFit="1" customWidth="1"/>
    <col min="49" max="49" width="8.00390625" style="2" bestFit="1" customWidth="1"/>
    <col min="50" max="16384" width="9.125" style="25" customWidth="1"/>
  </cols>
  <sheetData>
    <row r="1" spans="3:53" ht="12.75" customHeight="1">
      <c r="C1" s="70"/>
      <c r="D1" s="70"/>
      <c r="E1" s="101" t="s">
        <v>212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0" t="s">
        <v>215</v>
      </c>
      <c r="R1" s="100"/>
      <c r="S1" s="100"/>
      <c r="X1" s="101" t="s">
        <v>212</v>
      </c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K1" s="25"/>
      <c r="AL1" s="100" t="s">
        <v>215</v>
      </c>
      <c r="AM1" s="100"/>
      <c r="AN1" s="100"/>
      <c r="AO1" s="101" t="s">
        <v>212</v>
      </c>
      <c r="AP1" s="101"/>
      <c r="AQ1" s="101"/>
      <c r="AR1" s="101"/>
      <c r="AS1" s="101"/>
      <c r="AT1" s="101"/>
      <c r="AU1" s="101"/>
      <c r="AV1" s="101"/>
      <c r="AW1" s="101"/>
      <c r="AX1" s="100" t="s">
        <v>215</v>
      </c>
      <c r="AY1" s="100"/>
      <c r="AZ1" s="100"/>
      <c r="BA1" s="70"/>
    </row>
    <row r="2" spans="5:53" ht="12.75" customHeight="1">
      <c r="E2" s="101" t="s">
        <v>213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X2" s="101" t="s">
        <v>213</v>
      </c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K2" s="25"/>
      <c r="AL2" s="25"/>
      <c r="AO2" s="101" t="s">
        <v>213</v>
      </c>
      <c r="AP2" s="101"/>
      <c r="AQ2" s="101"/>
      <c r="AR2" s="101"/>
      <c r="AS2" s="101"/>
      <c r="AT2" s="101"/>
      <c r="AU2" s="101"/>
      <c r="AV2" s="101"/>
      <c r="AW2" s="101"/>
      <c r="AX2" s="70"/>
      <c r="AY2" s="70"/>
      <c r="AZ2" s="70"/>
      <c r="BA2" s="70"/>
    </row>
    <row r="3" spans="5:53" ht="12.75" customHeight="1">
      <c r="E3" s="101" t="s">
        <v>214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X3" s="101" t="s">
        <v>214</v>
      </c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K3" s="25"/>
      <c r="AL3" s="25"/>
      <c r="AO3" s="101" t="s">
        <v>214</v>
      </c>
      <c r="AP3" s="101"/>
      <c r="AQ3" s="101"/>
      <c r="AR3" s="101"/>
      <c r="AS3" s="101"/>
      <c r="AT3" s="101"/>
      <c r="AU3" s="101"/>
      <c r="AV3" s="101"/>
      <c r="AW3" s="101"/>
      <c r="AX3" s="70"/>
      <c r="AY3" s="70"/>
      <c r="AZ3" s="70"/>
      <c r="BA3" s="70"/>
    </row>
    <row r="5" spans="1:49" s="62" customFormat="1" ht="11.25" customHeight="1">
      <c r="A5" s="59"/>
      <c r="B5" s="59"/>
      <c r="C5" s="59"/>
      <c r="D5" s="59"/>
      <c r="E5" s="59"/>
      <c r="F5" s="59"/>
      <c r="G5" s="59"/>
      <c r="H5" s="59"/>
      <c r="I5" s="59"/>
      <c r="J5" s="102" t="s">
        <v>183</v>
      </c>
      <c r="K5" s="102"/>
      <c r="L5" s="102"/>
      <c r="M5" s="102"/>
      <c r="N5" s="102"/>
      <c r="O5" s="102"/>
      <c r="P5" s="102"/>
      <c r="Q5" s="102"/>
      <c r="R5" s="102"/>
      <c r="S5" s="102"/>
      <c r="T5" s="59"/>
      <c r="U5" s="59"/>
      <c r="V5" s="59"/>
      <c r="W5" s="59"/>
      <c r="X5" s="59"/>
      <c r="Y5" s="102" t="s">
        <v>184</v>
      </c>
      <c r="Z5" s="102"/>
      <c r="AA5" s="102"/>
      <c r="AB5" s="102"/>
      <c r="AC5" s="102"/>
      <c r="AD5" s="102"/>
      <c r="AE5" s="61"/>
      <c r="AF5" s="61"/>
      <c r="AG5" s="59"/>
      <c r="AH5" s="59"/>
      <c r="AI5" s="59"/>
      <c r="AJ5" s="59"/>
      <c r="AK5" s="61"/>
      <c r="AL5" s="61"/>
      <c r="AM5" s="61"/>
      <c r="AN5" s="61"/>
      <c r="AO5" s="59"/>
      <c r="AP5" s="59"/>
      <c r="AQ5" s="32"/>
      <c r="AR5" s="59"/>
      <c r="AS5" s="32"/>
      <c r="AT5" s="59"/>
      <c r="AU5" s="32"/>
      <c r="AV5" s="59"/>
      <c r="AW5" s="32"/>
    </row>
    <row r="6" spans="1:49" s="64" customFormat="1" ht="38.25" customHeight="1">
      <c r="A6" s="60" t="s">
        <v>46</v>
      </c>
      <c r="B6" s="102" t="s">
        <v>80</v>
      </c>
      <c r="C6" s="102"/>
      <c r="D6" s="102" t="s">
        <v>185</v>
      </c>
      <c r="E6" s="102"/>
      <c r="F6" s="102" t="s">
        <v>81</v>
      </c>
      <c r="G6" s="102"/>
      <c r="H6" s="102" t="s">
        <v>186</v>
      </c>
      <c r="I6" s="102"/>
      <c r="J6" s="102" t="s">
        <v>205</v>
      </c>
      <c r="K6" s="102"/>
      <c r="L6" s="102" t="s">
        <v>187</v>
      </c>
      <c r="M6" s="102"/>
      <c r="N6" s="102" t="s">
        <v>188</v>
      </c>
      <c r="O6" s="102"/>
      <c r="P6" s="102" t="s">
        <v>189</v>
      </c>
      <c r="Q6" s="102"/>
      <c r="R6" s="102" t="s">
        <v>190</v>
      </c>
      <c r="S6" s="102"/>
      <c r="T6" s="60" t="s">
        <v>46</v>
      </c>
      <c r="U6" s="102" t="s">
        <v>204</v>
      </c>
      <c r="V6" s="102"/>
      <c r="W6" s="102" t="s">
        <v>191</v>
      </c>
      <c r="X6" s="102"/>
      <c r="Y6" s="102" t="s">
        <v>192</v>
      </c>
      <c r="Z6" s="102"/>
      <c r="AA6" s="102" t="s">
        <v>193</v>
      </c>
      <c r="AB6" s="102"/>
      <c r="AC6" s="102" t="s">
        <v>194</v>
      </c>
      <c r="AD6" s="102"/>
      <c r="AE6" s="103" t="s">
        <v>206</v>
      </c>
      <c r="AF6" s="103"/>
      <c r="AG6" s="102" t="s">
        <v>195</v>
      </c>
      <c r="AH6" s="102"/>
      <c r="AI6" s="102" t="s">
        <v>196</v>
      </c>
      <c r="AJ6" s="102"/>
      <c r="AK6" s="103" t="s">
        <v>207</v>
      </c>
      <c r="AL6" s="103"/>
      <c r="AM6" s="103" t="s">
        <v>197</v>
      </c>
      <c r="AN6" s="103"/>
      <c r="AO6" s="60" t="s">
        <v>46</v>
      </c>
      <c r="AP6" s="104" t="s">
        <v>25</v>
      </c>
      <c r="AQ6" s="104"/>
      <c r="AR6" s="104" t="s">
        <v>24</v>
      </c>
      <c r="AS6" s="104"/>
      <c r="AT6" s="104" t="s">
        <v>38</v>
      </c>
      <c r="AU6" s="104"/>
      <c r="AV6" s="104" t="s">
        <v>208</v>
      </c>
      <c r="AW6" s="104"/>
    </row>
    <row r="7" spans="1:49" s="64" customFormat="1" ht="22.5">
      <c r="A7" s="60"/>
      <c r="B7" s="60" t="s">
        <v>181</v>
      </c>
      <c r="C7" s="60" t="s">
        <v>182</v>
      </c>
      <c r="D7" s="60" t="s">
        <v>181</v>
      </c>
      <c r="E7" s="60" t="s">
        <v>182</v>
      </c>
      <c r="F7" s="60" t="s">
        <v>181</v>
      </c>
      <c r="G7" s="60" t="s">
        <v>182</v>
      </c>
      <c r="H7" s="60" t="s">
        <v>181</v>
      </c>
      <c r="I7" s="60" t="s">
        <v>182</v>
      </c>
      <c r="J7" s="60" t="s">
        <v>181</v>
      </c>
      <c r="K7" s="60" t="s">
        <v>182</v>
      </c>
      <c r="L7" s="60" t="s">
        <v>181</v>
      </c>
      <c r="M7" s="60" t="s">
        <v>182</v>
      </c>
      <c r="N7" s="60" t="s">
        <v>181</v>
      </c>
      <c r="O7" s="60" t="s">
        <v>182</v>
      </c>
      <c r="P7" s="60" t="s">
        <v>181</v>
      </c>
      <c r="Q7" s="60" t="s">
        <v>182</v>
      </c>
      <c r="R7" s="60" t="s">
        <v>181</v>
      </c>
      <c r="S7" s="60" t="s">
        <v>182</v>
      </c>
      <c r="T7" s="60"/>
      <c r="U7" s="60" t="s">
        <v>181</v>
      </c>
      <c r="V7" s="60" t="s">
        <v>182</v>
      </c>
      <c r="W7" s="60" t="s">
        <v>181</v>
      </c>
      <c r="X7" s="60" t="s">
        <v>182</v>
      </c>
      <c r="Y7" s="60" t="s">
        <v>181</v>
      </c>
      <c r="Z7" s="60" t="s">
        <v>209</v>
      </c>
      <c r="AA7" s="60" t="s">
        <v>181</v>
      </c>
      <c r="AB7" s="60" t="s">
        <v>209</v>
      </c>
      <c r="AC7" s="60" t="s">
        <v>181</v>
      </c>
      <c r="AD7" s="60" t="s">
        <v>182</v>
      </c>
      <c r="AE7" s="63" t="s">
        <v>181</v>
      </c>
      <c r="AF7" s="63" t="s">
        <v>209</v>
      </c>
      <c r="AG7" s="60" t="s">
        <v>181</v>
      </c>
      <c r="AH7" s="60" t="s">
        <v>209</v>
      </c>
      <c r="AI7" s="60" t="s">
        <v>181</v>
      </c>
      <c r="AJ7" s="60" t="s">
        <v>209</v>
      </c>
      <c r="AK7" s="60" t="s">
        <v>181</v>
      </c>
      <c r="AL7" s="60" t="s">
        <v>209</v>
      </c>
      <c r="AM7" s="63" t="s">
        <v>181</v>
      </c>
      <c r="AN7" s="63" t="s">
        <v>182</v>
      </c>
      <c r="AO7" s="60"/>
      <c r="AP7" s="60" t="s">
        <v>181</v>
      </c>
      <c r="AQ7" s="60" t="s">
        <v>182</v>
      </c>
      <c r="AR7" s="60" t="s">
        <v>181</v>
      </c>
      <c r="AS7" s="60" t="s">
        <v>182</v>
      </c>
      <c r="AT7" s="60" t="s">
        <v>181</v>
      </c>
      <c r="AU7" s="60" t="s">
        <v>182</v>
      </c>
      <c r="AV7" s="60" t="s">
        <v>181</v>
      </c>
      <c r="AW7" s="60" t="s">
        <v>182</v>
      </c>
    </row>
    <row r="8" spans="1:49" ht="11.25">
      <c r="A8" s="24" t="s">
        <v>72</v>
      </c>
      <c r="B8" s="24">
        <v>139281</v>
      </c>
      <c r="C8" s="24">
        <v>155661</v>
      </c>
      <c r="D8" s="24">
        <v>41357</v>
      </c>
      <c r="E8" s="24">
        <v>45953</v>
      </c>
      <c r="F8" s="24">
        <v>246755</v>
      </c>
      <c r="G8" s="24">
        <v>324737</v>
      </c>
      <c r="H8" s="24">
        <f>'[1]GESZ'!F4</f>
        <v>0</v>
      </c>
      <c r="I8" s="24">
        <f>'[1]GESZ'!F31</f>
        <v>0</v>
      </c>
      <c r="J8" s="24">
        <f>'[1]GESZ'!G4</f>
        <v>0</v>
      </c>
      <c r="K8" s="24">
        <v>8000</v>
      </c>
      <c r="L8" s="24">
        <f>'[1]GESZ'!H4</f>
        <v>0</v>
      </c>
      <c r="M8" s="24">
        <f>'[1]GESZ'!H31</f>
        <v>0</v>
      </c>
      <c r="N8" s="24">
        <f>'[1]GESZ'!I4</f>
        <v>0</v>
      </c>
      <c r="O8" s="24">
        <f>'[1]GESZ'!I31</f>
        <v>0</v>
      </c>
      <c r="P8" s="24">
        <f>'[1]GESZ'!J4</f>
        <v>0</v>
      </c>
      <c r="Q8" s="24">
        <f>'[1]GESZ'!J31</f>
        <v>0</v>
      </c>
      <c r="R8" s="24">
        <f>'[1]GESZ'!K4</f>
        <v>0</v>
      </c>
      <c r="S8" s="24">
        <f>'[1]GESZ'!K31</f>
        <v>0</v>
      </c>
      <c r="T8" s="24" t="s">
        <v>72</v>
      </c>
      <c r="U8" s="24">
        <v>2750</v>
      </c>
      <c r="V8" s="24">
        <v>2750</v>
      </c>
      <c r="W8" s="24">
        <v>3000</v>
      </c>
      <c r="X8" s="24">
        <v>3000</v>
      </c>
      <c r="Y8" s="24">
        <f>'[1]GESZ'!N4</f>
        <v>0</v>
      </c>
      <c r="Z8" s="24">
        <f>'[1]GESZ'!N31</f>
        <v>0</v>
      </c>
      <c r="AA8" s="24">
        <f>'[1]GESZ'!O4</f>
        <v>0</v>
      </c>
      <c r="AB8" s="24">
        <f>'[1]GESZ'!O31</f>
        <v>0</v>
      </c>
      <c r="AC8" s="24">
        <f>'[1]GESZ'!P4</f>
        <v>0</v>
      </c>
      <c r="AD8" s="24">
        <f>'[1]GESZ'!P31</f>
        <v>0</v>
      </c>
      <c r="AE8" s="26">
        <f>B8+D8+F8+H8+J8+L8+N8+P8+R8+U8+W8+Y8+AA8+AC8</f>
        <v>433143</v>
      </c>
      <c r="AF8" s="26">
        <f>C8+E8+G8+I8+K8+M8+O8+Q8+S8+V8+X8+Z8+AB8+AD8</f>
        <v>540101</v>
      </c>
      <c r="AG8" s="24">
        <f>'[1]GESZ'!R4</f>
        <v>0</v>
      </c>
      <c r="AH8" s="24">
        <f>'[1]GESZ'!R31</f>
        <v>0</v>
      </c>
      <c r="AI8" s="24">
        <f>'[1]GESZ'!S4</f>
        <v>0</v>
      </c>
      <c r="AJ8" s="24">
        <f>'[1]GESZ'!S31</f>
        <v>0</v>
      </c>
      <c r="AK8" s="24">
        <f>AG8+AI8</f>
        <v>0</v>
      </c>
      <c r="AL8" s="24">
        <f>AH8+AJ8</f>
        <v>0</v>
      </c>
      <c r="AM8" s="26">
        <f>AE8+AK8</f>
        <v>433143</v>
      </c>
      <c r="AN8" s="26">
        <f>AF8+AL8</f>
        <v>540101</v>
      </c>
      <c r="AO8" s="24" t="s">
        <v>72</v>
      </c>
      <c r="AP8" s="24">
        <v>35861</v>
      </c>
      <c r="AQ8" s="24">
        <v>122336</v>
      </c>
      <c r="AR8" s="24"/>
      <c r="AS8" s="24"/>
      <c r="AT8" s="24">
        <v>79</v>
      </c>
      <c r="AU8" s="24">
        <v>79</v>
      </c>
      <c r="AV8" s="24"/>
      <c r="AW8" s="4"/>
    </row>
    <row r="9" spans="1:49" ht="11.25">
      <c r="A9" s="24" t="s">
        <v>198</v>
      </c>
      <c r="B9" s="24">
        <v>281811</v>
      </c>
      <c r="C9" s="24">
        <v>288984</v>
      </c>
      <c r="D9" s="24">
        <v>79069</v>
      </c>
      <c r="E9" s="24">
        <v>76122</v>
      </c>
      <c r="F9" s="24">
        <v>108848</v>
      </c>
      <c r="G9" s="24">
        <v>107215</v>
      </c>
      <c r="H9" s="24">
        <f>'[1]K.V.Óvoda'!F4</f>
        <v>0</v>
      </c>
      <c r="I9" s="24">
        <f>'[1]K.V.Óvoda'!F27</f>
        <v>0</v>
      </c>
      <c r="J9" s="24">
        <f>'[1]K.V.Óvoda'!G4</f>
        <v>0</v>
      </c>
      <c r="K9" s="24">
        <v>4818</v>
      </c>
      <c r="L9" s="24">
        <f>'[1]K.V.Óvoda'!H4</f>
        <v>0</v>
      </c>
      <c r="M9" s="24">
        <f>'[1]K.V.Óvoda'!H27</f>
        <v>0</v>
      </c>
      <c r="N9" s="24">
        <f>'[1]K.V.Óvoda'!I4</f>
        <v>0</v>
      </c>
      <c r="O9" s="24">
        <f>'[1]K.V.Óvoda'!I27</f>
        <v>0</v>
      </c>
      <c r="P9" s="24">
        <f>'[1]K.V.Óvoda'!J4</f>
        <v>0</v>
      </c>
      <c r="Q9" s="24">
        <f>'[1]K.V.Óvoda'!J27</f>
        <v>0</v>
      </c>
      <c r="R9" s="24">
        <f>'[1]K.V.Óvoda'!K4</f>
        <v>0</v>
      </c>
      <c r="S9" s="24">
        <f>'[1]K.V.Óvoda'!K27</f>
        <v>0</v>
      </c>
      <c r="T9" s="24" t="s">
        <v>198</v>
      </c>
      <c r="U9" s="24">
        <v>2000</v>
      </c>
      <c r="V9" s="24">
        <v>2601</v>
      </c>
      <c r="W9" s="24">
        <f>'[1]K.V.Óvoda'!M4</f>
        <v>0</v>
      </c>
      <c r="X9" s="24">
        <v>2273</v>
      </c>
      <c r="Y9" s="24">
        <f>'[1]K.V.Óvoda'!N4</f>
        <v>0</v>
      </c>
      <c r="Z9" s="24">
        <f>'[1]K.V.Óvoda'!N27</f>
        <v>0</v>
      </c>
      <c r="AA9" s="24">
        <f>'[1]K.V.Óvoda'!O4</f>
        <v>0</v>
      </c>
      <c r="AB9" s="24">
        <f>'[1]K.V.Óvoda'!O27</f>
        <v>0</v>
      </c>
      <c r="AC9" s="24">
        <f>'[1]K.V.Óvoda'!P4</f>
        <v>0</v>
      </c>
      <c r="AD9" s="24">
        <f>'[1]K.V.Óvoda'!P27</f>
        <v>0</v>
      </c>
      <c r="AE9" s="26">
        <f aca="true" t="shared" si="0" ref="AE9:AE16">B9+D9+F9+H9+J9+L9+N9+P9+R9+U9+W9+Y9+AA9+AC9</f>
        <v>471728</v>
      </c>
      <c r="AF9" s="26">
        <f aca="true" t="shared" si="1" ref="AF9:AF16">C9+E9+G9+I9+K9+M9+O9+Q9+S9+V9+X9+Z9+AB9+AD9</f>
        <v>482013</v>
      </c>
      <c r="AG9" s="24">
        <f>'[1]K.V.Óvoda'!R4</f>
        <v>0</v>
      </c>
      <c r="AH9" s="24">
        <f>'[1]K.V.Óvoda'!R27</f>
        <v>0</v>
      </c>
      <c r="AI9" s="24">
        <f>'[1]K.V.Óvoda'!S4</f>
        <v>0</v>
      </c>
      <c r="AJ9" s="24">
        <f>'[1]K.V.Óvoda'!S27</f>
        <v>0</v>
      </c>
      <c r="AK9" s="24">
        <f aca="true" t="shared" si="2" ref="AK9:AK16">AG9+AI9</f>
        <v>0</v>
      </c>
      <c r="AL9" s="24">
        <f aca="true" t="shared" si="3" ref="AL9:AL16">AH9+AJ9</f>
        <v>0</v>
      </c>
      <c r="AM9" s="26">
        <f aca="true" t="shared" si="4" ref="AM9:AM16">AE9+AK9</f>
        <v>471728</v>
      </c>
      <c r="AN9" s="26">
        <f aca="true" t="shared" si="5" ref="AN9:AN16">AF9+AL9</f>
        <v>482013</v>
      </c>
      <c r="AO9" s="24" t="s">
        <v>198</v>
      </c>
      <c r="AP9" s="24">
        <v>25539</v>
      </c>
      <c r="AQ9" s="24">
        <v>27337</v>
      </c>
      <c r="AR9" s="24"/>
      <c r="AS9" s="24"/>
      <c r="AT9" s="24">
        <v>108</v>
      </c>
      <c r="AU9" s="24">
        <v>108</v>
      </c>
      <c r="AV9" s="24"/>
      <c r="AW9" s="4"/>
    </row>
    <row r="10" spans="1:49" ht="11.25">
      <c r="A10" s="24" t="s">
        <v>199</v>
      </c>
      <c r="B10" s="24">
        <v>17078</v>
      </c>
      <c r="C10" s="24">
        <v>17902</v>
      </c>
      <c r="D10" s="24">
        <v>4401</v>
      </c>
      <c r="E10" s="24">
        <v>4016</v>
      </c>
      <c r="F10" s="24">
        <v>10840</v>
      </c>
      <c r="G10" s="24">
        <v>13141</v>
      </c>
      <c r="H10" s="24">
        <f>'[1]Könyvtár'!F4</f>
        <v>0</v>
      </c>
      <c r="I10" s="24">
        <f>'[1]Könyvtár'!F20</f>
        <v>0</v>
      </c>
      <c r="J10" s="24">
        <f>'[1]Könyvtár'!G4</f>
        <v>0</v>
      </c>
      <c r="K10" s="24">
        <v>696</v>
      </c>
      <c r="L10" s="24">
        <f>'[1]Könyvtár'!H4</f>
        <v>0</v>
      </c>
      <c r="M10" s="24">
        <f>'[1]Könyvtár'!H20</f>
        <v>0</v>
      </c>
      <c r="N10" s="24">
        <f>'[1]Könyvtár'!I4</f>
        <v>0</v>
      </c>
      <c r="O10" s="24">
        <f>'[1]Könyvtár'!I20</f>
        <v>0</v>
      </c>
      <c r="P10" s="24">
        <f>'[1]Könyvtár'!J4</f>
        <v>0</v>
      </c>
      <c r="Q10" s="24">
        <f>'[1]Könyvtár'!J20</f>
        <v>0</v>
      </c>
      <c r="R10" s="24">
        <f>'[1]Könyvtár'!K4</f>
        <v>0</v>
      </c>
      <c r="S10" s="24">
        <f>'[1]Könyvtár'!K20</f>
        <v>0</v>
      </c>
      <c r="T10" s="24" t="s">
        <v>199</v>
      </c>
      <c r="U10" s="24">
        <v>19760</v>
      </c>
      <c r="V10" s="24">
        <v>21114</v>
      </c>
      <c r="W10" s="24">
        <f>'[1]Könyvtár'!M4</f>
        <v>0</v>
      </c>
      <c r="X10" s="24">
        <f>'[1]Könyvtár'!M20</f>
        <v>0</v>
      </c>
      <c r="Y10" s="24">
        <f>'[1]Könyvtár'!N4</f>
        <v>0</v>
      </c>
      <c r="Z10" s="24">
        <f>'[1]Könyvtár'!N20</f>
        <v>0</v>
      </c>
      <c r="AA10" s="24">
        <f>'[1]Könyvtár'!O4</f>
        <v>0</v>
      </c>
      <c r="AB10" s="24">
        <f>'[1]Könyvtár'!O20</f>
        <v>0</v>
      </c>
      <c r="AC10" s="24">
        <f>'[1]Könyvtár'!P4</f>
        <v>0</v>
      </c>
      <c r="AD10" s="24">
        <f>'[1]Könyvtár'!P20</f>
        <v>0</v>
      </c>
      <c r="AE10" s="26">
        <f t="shared" si="0"/>
        <v>52079</v>
      </c>
      <c r="AF10" s="26">
        <f t="shared" si="1"/>
        <v>56869</v>
      </c>
      <c r="AG10" s="24">
        <f>'[1]Könyvtár'!R4</f>
        <v>0</v>
      </c>
      <c r="AH10" s="24">
        <f>'[1]Könyvtár'!R20</f>
        <v>0</v>
      </c>
      <c r="AI10" s="24">
        <f>'[1]Könyvtár'!S4</f>
        <v>0</v>
      </c>
      <c r="AJ10" s="24">
        <f>'[1]Könyvtár'!S20</f>
        <v>0</v>
      </c>
      <c r="AK10" s="24">
        <f t="shared" si="2"/>
        <v>0</v>
      </c>
      <c r="AL10" s="24">
        <f t="shared" si="3"/>
        <v>0</v>
      </c>
      <c r="AM10" s="26">
        <f t="shared" si="4"/>
        <v>52079</v>
      </c>
      <c r="AN10" s="26">
        <f t="shared" si="5"/>
        <v>56869</v>
      </c>
      <c r="AO10" s="24" t="s">
        <v>199</v>
      </c>
      <c r="AP10" s="24">
        <v>7240</v>
      </c>
      <c r="AQ10" s="24">
        <v>7400</v>
      </c>
      <c r="AR10" s="24"/>
      <c r="AS10" s="24"/>
      <c r="AT10" s="24">
        <v>7</v>
      </c>
      <c r="AU10" s="24">
        <v>7</v>
      </c>
      <c r="AV10" s="24"/>
      <c r="AW10" s="4"/>
    </row>
    <row r="11" spans="1:49" ht="11.25">
      <c r="A11" s="24" t="s">
        <v>200</v>
      </c>
      <c r="B11" s="24">
        <v>30377</v>
      </c>
      <c r="C11" s="24">
        <v>40451</v>
      </c>
      <c r="D11" s="24">
        <v>7905</v>
      </c>
      <c r="E11" s="24">
        <v>9542</v>
      </c>
      <c r="F11" s="24">
        <v>35543</v>
      </c>
      <c r="G11" s="24">
        <v>46321</v>
      </c>
      <c r="H11" s="24">
        <f>'[1]KH'!F4</f>
        <v>0</v>
      </c>
      <c r="I11" s="24">
        <f>'[1]KH'!F27</f>
        <v>0</v>
      </c>
      <c r="J11" s="24">
        <f>'[1]KH'!G4</f>
        <v>0</v>
      </c>
      <c r="K11" s="24">
        <v>522</v>
      </c>
      <c r="L11" s="24">
        <f>'[1]KH'!H4</f>
        <v>0</v>
      </c>
      <c r="M11" s="24">
        <f>'[1]KH'!H27</f>
        <v>0</v>
      </c>
      <c r="N11" s="24">
        <f>'[1]KH'!I4</f>
        <v>0</v>
      </c>
      <c r="O11" s="24">
        <f>'[1]KH'!I27</f>
        <v>0</v>
      </c>
      <c r="P11" s="24">
        <f>'[1]KH'!J4</f>
        <v>0</v>
      </c>
      <c r="Q11" s="24">
        <f>'[1]KH'!J27</f>
        <v>0</v>
      </c>
      <c r="R11" s="24">
        <f>'[1]KH'!K4</f>
        <v>0</v>
      </c>
      <c r="S11" s="24">
        <f>'[1]KH'!K27</f>
        <v>0</v>
      </c>
      <c r="T11" s="24" t="s">
        <v>200</v>
      </c>
      <c r="U11" s="24">
        <v>54931</v>
      </c>
      <c r="V11" s="24">
        <v>54931</v>
      </c>
      <c r="W11" s="24">
        <f>'[1]KH'!M4</f>
        <v>0</v>
      </c>
      <c r="X11" s="24">
        <f>'[1]KH'!M27</f>
        <v>0</v>
      </c>
      <c r="Y11" s="24">
        <f>'[1]KH'!N4</f>
        <v>0</v>
      </c>
      <c r="Z11" s="24">
        <f>'[1]KH'!N27</f>
        <v>0</v>
      </c>
      <c r="AA11" s="24">
        <f>'[1]KH'!O4</f>
        <v>0</v>
      </c>
      <c r="AB11" s="24">
        <f>'[1]KH'!O27</f>
        <v>0</v>
      </c>
      <c r="AC11" s="24">
        <f>'[1]KH'!P4</f>
        <v>0</v>
      </c>
      <c r="AD11" s="24">
        <f>'[1]KH'!P27</f>
        <v>0</v>
      </c>
      <c r="AE11" s="26">
        <f t="shared" si="0"/>
        <v>128756</v>
      </c>
      <c r="AF11" s="26">
        <f t="shared" si="1"/>
        <v>151767</v>
      </c>
      <c r="AG11" s="24">
        <f>'[1]KH'!R4</f>
        <v>0</v>
      </c>
      <c r="AH11" s="24">
        <f>'[1]KH'!R27</f>
        <v>0</v>
      </c>
      <c r="AI11" s="24">
        <f>'[1]KH'!S4</f>
        <v>0</v>
      </c>
      <c r="AJ11" s="24">
        <f>'[1]KH'!S27</f>
        <v>0</v>
      </c>
      <c r="AK11" s="24">
        <f t="shared" si="2"/>
        <v>0</v>
      </c>
      <c r="AL11" s="24">
        <f t="shared" si="3"/>
        <v>0</v>
      </c>
      <c r="AM11" s="26">
        <f t="shared" si="4"/>
        <v>128756</v>
      </c>
      <c r="AN11" s="26">
        <f t="shared" si="5"/>
        <v>151767</v>
      </c>
      <c r="AO11" s="24" t="s">
        <v>200</v>
      </c>
      <c r="AP11" s="24">
        <v>10893</v>
      </c>
      <c r="AQ11" s="24">
        <v>10896</v>
      </c>
      <c r="AR11" s="24"/>
      <c r="AS11" s="24"/>
      <c r="AT11" s="24">
        <v>16</v>
      </c>
      <c r="AU11" s="24">
        <v>17</v>
      </c>
      <c r="AV11" s="24"/>
      <c r="AW11" s="5"/>
    </row>
    <row r="12" spans="1:49" ht="11.25">
      <c r="A12" s="24" t="s">
        <v>73</v>
      </c>
      <c r="B12" s="24">
        <v>53681</v>
      </c>
      <c r="C12" s="24">
        <v>618796</v>
      </c>
      <c r="D12" s="24">
        <v>13526</v>
      </c>
      <c r="E12" s="24">
        <v>89588</v>
      </c>
      <c r="F12" s="24">
        <v>209452</v>
      </c>
      <c r="G12" s="24">
        <v>284305</v>
      </c>
      <c r="H12" s="24">
        <f>'[1]Városgondnokság'!F4</f>
        <v>0</v>
      </c>
      <c r="I12" s="24">
        <f>'[1]Városgondnokság'!F34</f>
        <v>0</v>
      </c>
      <c r="J12" s="24">
        <f>'[1]Városgondnokság'!G4</f>
        <v>0</v>
      </c>
      <c r="K12" s="24">
        <f>'[1]Városgondnokság'!G34</f>
        <v>0</v>
      </c>
      <c r="L12" s="24">
        <f>'[1]Városgondnokság'!H4</f>
        <v>0</v>
      </c>
      <c r="M12" s="24">
        <f>'[1]Városgondnokság'!H34</f>
        <v>0</v>
      </c>
      <c r="N12" s="24">
        <f>'[1]Városgondnokság'!I4</f>
        <v>0</v>
      </c>
      <c r="O12" s="24">
        <f>'[1]Városgondnokság'!I34</f>
        <v>0</v>
      </c>
      <c r="P12" s="24">
        <f>'[1]Városgondnokság'!J4</f>
        <v>0</v>
      </c>
      <c r="Q12" s="24">
        <f>'[1]Városgondnokság'!J34</f>
        <v>0</v>
      </c>
      <c r="R12" s="24">
        <f>'[1]Városgondnokság'!K4</f>
        <v>0</v>
      </c>
      <c r="S12" s="24">
        <f>'[1]Városgondnokság'!K34</f>
        <v>0</v>
      </c>
      <c r="T12" s="24" t="s">
        <v>73</v>
      </c>
      <c r="U12" s="24">
        <v>1000</v>
      </c>
      <c r="V12" s="24">
        <v>62055</v>
      </c>
      <c r="W12" s="24">
        <v>8000</v>
      </c>
      <c r="X12" s="24">
        <v>8000</v>
      </c>
      <c r="Y12" s="24">
        <f>'[1]Városgondnokság'!N4</f>
        <v>0</v>
      </c>
      <c r="Z12" s="24">
        <f>'[1]Városgondnokság'!N34</f>
        <v>0</v>
      </c>
      <c r="AA12" s="24">
        <f>'[1]Városgondnokság'!O4</f>
        <v>0</v>
      </c>
      <c r="AB12" s="24">
        <f>'[1]Városgondnokság'!O34</f>
        <v>0</v>
      </c>
      <c r="AC12" s="24">
        <f>'[1]Városgondnokság'!P4</f>
        <v>0</v>
      </c>
      <c r="AD12" s="24">
        <f>'[1]Városgondnokság'!P34</f>
        <v>0</v>
      </c>
      <c r="AE12" s="26">
        <f t="shared" si="0"/>
        <v>285659</v>
      </c>
      <c r="AF12" s="26">
        <f t="shared" si="1"/>
        <v>1062744</v>
      </c>
      <c r="AG12" s="24">
        <f>'[1]Városgondnokság'!R4</f>
        <v>0</v>
      </c>
      <c r="AH12" s="24">
        <f>'[1]Városgondnokság'!R34</f>
        <v>0</v>
      </c>
      <c r="AI12" s="24">
        <f>'[1]Városgondnokság'!S4</f>
        <v>0</v>
      </c>
      <c r="AJ12" s="24">
        <f>'[1]Városgondnokság'!S34</f>
        <v>0</v>
      </c>
      <c r="AK12" s="24">
        <f t="shared" si="2"/>
        <v>0</v>
      </c>
      <c r="AL12" s="24">
        <f t="shared" si="3"/>
        <v>0</v>
      </c>
      <c r="AM12" s="26">
        <f t="shared" si="4"/>
        <v>285659</v>
      </c>
      <c r="AN12" s="26">
        <f t="shared" si="5"/>
        <v>1062744</v>
      </c>
      <c r="AO12" s="24" t="s">
        <v>73</v>
      </c>
      <c r="AP12" s="24">
        <v>79894</v>
      </c>
      <c r="AQ12" s="24">
        <v>79894</v>
      </c>
      <c r="AR12" s="24"/>
      <c r="AS12" s="24"/>
      <c r="AT12" s="24">
        <v>30</v>
      </c>
      <c r="AU12" s="24">
        <v>31</v>
      </c>
      <c r="AV12" s="24">
        <v>800</v>
      </c>
      <c r="AW12" s="4">
        <v>800</v>
      </c>
    </row>
    <row r="13" spans="1:49" ht="11.25">
      <c r="A13" s="24" t="s">
        <v>203</v>
      </c>
      <c r="B13" s="24">
        <v>232440</v>
      </c>
      <c r="C13" s="24">
        <v>243406</v>
      </c>
      <c r="D13" s="24">
        <v>66033</v>
      </c>
      <c r="E13" s="24">
        <v>72498</v>
      </c>
      <c r="F13" s="24">
        <v>149919</v>
      </c>
      <c r="G13" s="24">
        <v>165090</v>
      </c>
      <c r="H13" s="24">
        <f>'[1]Közös Hivatal'!F4</f>
        <v>0</v>
      </c>
      <c r="I13" s="24">
        <f>'[1]Közös Hivatal'!F25</f>
        <v>0</v>
      </c>
      <c r="J13" s="24">
        <f>'[1]Közös Hivatal'!G4</f>
        <v>0</v>
      </c>
      <c r="K13" s="24">
        <v>3600</v>
      </c>
      <c r="L13" s="24">
        <f>'[1]Közös Hivatal'!H4</f>
        <v>0</v>
      </c>
      <c r="M13" s="24">
        <v>2010</v>
      </c>
      <c r="N13" s="24">
        <f>'[1]Közös Hivatal'!I4</f>
        <v>0</v>
      </c>
      <c r="O13" s="24">
        <f>'[1]Közös Hivatal'!I25</f>
        <v>0</v>
      </c>
      <c r="P13" s="24">
        <f>'[1]Közös Hivatal'!J4</f>
        <v>0</v>
      </c>
      <c r="Q13" s="24">
        <v>85</v>
      </c>
      <c r="R13" s="24">
        <f>'[1]Közös Hivatal'!K4</f>
        <v>0</v>
      </c>
      <c r="S13" s="24">
        <f>'[1]Közös Hivatal'!K25</f>
        <v>0</v>
      </c>
      <c r="T13" s="24" t="s">
        <v>203</v>
      </c>
      <c r="U13" s="24">
        <v>12358</v>
      </c>
      <c r="V13" s="24">
        <v>12358</v>
      </c>
      <c r="W13" s="24">
        <f>'[1]Közös Hivatal'!M4</f>
        <v>0</v>
      </c>
      <c r="X13" s="24">
        <f>'[1]Közös Hivatal'!M25</f>
        <v>0</v>
      </c>
      <c r="Y13" s="24">
        <f>'[1]Közös Hivatal'!N4</f>
        <v>0</v>
      </c>
      <c r="Z13" s="24">
        <f>'[1]Közös Hivatal'!N25</f>
        <v>0</v>
      </c>
      <c r="AA13" s="24">
        <f>'[1]Közös Hivatal'!O4</f>
        <v>0</v>
      </c>
      <c r="AB13" s="24">
        <f>'[1]Közös Hivatal'!O25</f>
        <v>0</v>
      </c>
      <c r="AC13" s="24">
        <v>3469</v>
      </c>
      <c r="AD13" s="24">
        <v>3469</v>
      </c>
      <c r="AE13" s="26">
        <f t="shared" si="0"/>
        <v>464219</v>
      </c>
      <c r="AF13" s="26">
        <f t="shared" si="1"/>
        <v>502516</v>
      </c>
      <c r="AG13" s="24">
        <f>'[1]Közös Hivatal'!R4</f>
        <v>0</v>
      </c>
      <c r="AH13" s="24">
        <f>'[1]Közös Hivatal'!R25</f>
        <v>0</v>
      </c>
      <c r="AI13" s="24">
        <f>'[1]Közös Hivatal'!S4</f>
        <v>0</v>
      </c>
      <c r="AJ13" s="24">
        <f>'[1]Közös Hivatal'!S25</f>
        <v>0</v>
      </c>
      <c r="AK13" s="24">
        <f t="shared" si="2"/>
        <v>0</v>
      </c>
      <c r="AL13" s="24">
        <f t="shared" si="3"/>
        <v>0</v>
      </c>
      <c r="AM13" s="26">
        <f t="shared" si="4"/>
        <v>464219</v>
      </c>
      <c r="AN13" s="26">
        <f t="shared" si="5"/>
        <v>502516</v>
      </c>
      <c r="AO13" s="24" t="s">
        <v>203</v>
      </c>
      <c r="AP13" s="24">
        <v>5000</v>
      </c>
      <c r="AQ13" s="24">
        <v>10556</v>
      </c>
      <c r="AR13" s="24"/>
      <c r="AS13" s="24"/>
      <c r="AT13" s="24">
        <v>76.5</v>
      </c>
      <c r="AU13" s="24">
        <v>76.5</v>
      </c>
      <c r="AV13" s="24"/>
      <c r="AW13" s="4"/>
    </row>
    <row r="14" spans="1:49" s="68" customFormat="1" ht="22.5">
      <c r="A14" s="84" t="s">
        <v>201</v>
      </c>
      <c r="B14" s="66">
        <f aca="true" t="shared" si="6" ref="B14:AD14">SUM(B8:B13)</f>
        <v>754668</v>
      </c>
      <c r="C14" s="66">
        <f t="shared" si="6"/>
        <v>1365200</v>
      </c>
      <c r="D14" s="66">
        <f t="shared" si="6"/>
        <v>212291</v>
      </c>
      <c r="E14" s="66">
        <f t="shared" si="6"/>
        <v>297719</v>
      </c>
      <c r="F14" s="66">
        <f t="shared" si="6"/>
        <v>761357</v>
      </c>
      <c r="G14" s="66">
        <f t="shared" si="6"/>
        <v>940809</v>
      </c>
      <c r="H14" s="66">
        <f t="shared" si="6"/>
        <v>0</v>
      </c>
      <c r="I14" s="66">
        <f t="shared" si="6"/>
        <v>0</v>
      </c>
      <c r="J14" s="66">
        <f t="shared" si="6"/>
        <v>0</v>
      </c>
      <c r="K14" s="66">
        <f t="shared" si="6"/>
        <v>17636</v>
      </c>
      <c r="L14" s="66">
        <f t="shared" si="6"/>
        <v>0</v>
      </c>
      <c r="M14" s="66">
        <f t="shared" si="6"/>
        <v>2010</v>
      </c>
      <c r="N14" s="66">
        <f t="shared" si="6"/>
        <v>0</v>
      </c>
      <c r="O14" s="66">
        <f t="shared" si="6"/>
        <v>0</v>
      </c>
      <c r="P14" s="66">
        <f t="shared" si="6"/>
        <v>0</v>
      </c>
      <c r="Q14" s="66">
        <f t="shared" si="6"/>
        <v>85</v>
      </c>
      <c r="R14" s="66">
        <f t="shared" si="6"/>
        <v>0</v>
      </c>
      <c r="S14" s="66">
        <f t="shared" si="6"/>
        <v>0</v>
      </c>
      <c r="T14" s="84" t="s">
        <v>201</v>
      </c>
      <c r="U14" s="66">
        <f t="shared" si="6"/>
        <v>92799</v>
      </c>
      <c r="V14" s="66">
        <f t="shared" si="6"/>
        <v>155809</v>
      </c>
      <c r="W14" s="66">
        <f t="shared" si="6"/>
        <v>11000</v>
      </c>
      <c r="X14" s="66">
        <f t="shared" si="6"/>
        <v>13273</v>
      </c>
      <c r="Y14" s="66">
        <f t="shared" si="6"/>
        <v>0</v>
      </c>
      <c r="Z14" s="66">
        <f t="shared" si="6"/>
        <v>0</v>
      </c>
      <c r="AA14" s="66">
        <f t="shared" si="6"/>
        <v>0</v>
      </c>
      <c r="AB14" s="66">
        <f t="shared" si="6"/>
        <v>0</v>
      </c>
      <c r="AC14" s="66">
        <f t="shared" si="6"/>
        <v>3469</v>
      </c>
      <c r="AD14" s="66">
        <f t="shared" si="6"/>
        <v>3469</v>
      </c>
      <c r="AE14" s="26">
        <f t="shared" si="0"/>
        <v>1835584</v>
      </c>
      <c r="AF14" s="26">
        <f t="shared" si="1"/>
        <v>2796010</v>
      </c>
      <c r="AG14" s="66">
        <f>SUM(AG8:AG13)</f>
        <v>0</v>
      </c>
      <c r="AH14" s="66">
        <f>SUM(AH8:AH13)</f>
        <v>0</v>
      </c>
      <c r="AI14" s="66">
        <f>SUM(AI8:AI13)</f>
        <v>0</v>
      </c>
      <c r="AJ14" s="66">
        <f>SUM(AJ8:AJ13)</f>
        <v>0</v>
      </c>
      <c r="AK14" s="26">
        <f t="shared" si="2"/>
        <v>0</v>
      </c>
      <c r="AL14" s="26">
        <f t="shared" si="3"/>
        <v>0</v>
      </c>
      <c r="AM14" s="26">
        <f t="shared" si="4"/>
        <v>1835584</v>
      </c>
      <c r="AN14" s="26">
        <f t="shared" si="5"/>
        <v>2796010</v>
      </c>
      <c r="AO14" s="66" t="s">
        <v>201</v>
      </c>
      <c r="AP14" s="26">
        <f>SUM(AP8:AP13)</f>
        <v>164427</v>
      </c>
      <c r="AQ14" s="26">
        <f aca="true" t="shared" si="7" ref="AQ14:AW14">SUM(AQ8:AQ13)</f>
        <v>258419</v>
      </c>
      <c r="AR14" s="26">
        <f t="shared" si="7"/>
        <v>0</v>
      </c>
      <c r="AS14" s="26">
        <f t="shared" si="7"/>
        <v>0</v>
      </c>
      <c r="AT14" s="26">
        <f t="shared" si="7"/>
        <v>316.5</v>
      </c>
      <c r="AU14" s="26">
        <f t="shared" si="7"/>
        <v>318.5</v>
      </c>
      <c r="AV14" s="26">
        <f t="shared" si="7"/>
        <v>800</v>
      </c>
      <c r="AW14" s="26">
        <f t="shared" si="7"/>
        <v>800</v>
      </c>
    </row>
    <row r="15" spans="1:49" s="67" customFormat="1" ht="11.25">
      <c r="A15" s="65" t="s">
        <v>75</v>
      </c>
      <c r="B15" s="65">
        <v>67724</v>
      </c>
      <c r="C15" s="65">
        <v>99618</v>
      </c>
      <c r="D15" s="65">
        <v>23782</v>
      </c>
      <c r="E15" s="65">
        <v>29666</v>
      </c>
      <c r="F15" s="65">
        <v>176119</v>
      </c>
      <c r="G15" s="65">
        <v>279466</v>
      </c>
      <c r="H15" s="65">
        <v>705294</v>
      </c>
      <c r="I15" s="65">
        <v>715986</v>
      </c>
      <c r="J15" s="65">
        <f>'[1]Önkormányzat'!G4</f>
        <v>0</v>
      </c>
      <c r="K15" s="65">
        <v>8207</v>
      </c>
      <c r="L15" s="65">
        <v>73016</v>
      </c>
      <c r="M15" s="65">
        <v>248100</v>
      </c>
      <c r="N15" s="65">
        <v>3000</v>
      </c>
      <c r="O15" s="65">
        <v>3180</v>
      </c>
      <c r="P15" s="65">
        <v>107888</v>
      </c>
      <c r="Q15" s="65">
        <v>151573</v>
      </c>
      <c r="R15" s="65">
        <v>393643</v>
      </c>
      <c r="S15" s="65">
        <v>213888</v>
      </c>
      <c r="T15" s="65" t="s">
        <v>75</v>
      </c>
      <c r="U15" s="65">
        <v>330430</v>
      </c>
      <c r="V15" s="65">
        <v>296962</v>
      </c>
      <c r="W15" s="65">
        <v>123676</v>
      </c>
      <c r="X15" s="65">
        <v>113015</v>
      </c>
      <c r="Y15" s="65">
        <f>'[1]Önkormányzat'!N4</f>
        <v>0</v>
      </c>
      <c r="Z15" s="65">
        <f>'[1]Önkormányzat'!N65</f>
        <v>0</v>
      </c>
      <c r="AA15" s="65">
        <f>'[1]Önkormányzat'!O4</f>
        <v>0</v>
      </c>
      <c r="AB15" s="65">
        <v>1500</v>
      </c>
      <c r="AC15" s="65">
        <v>22000</v>
      </c>
      <c r="AD15" s="65">
        <v>25058</v>
      </c>
      <c r="AE15" s="26">
        <f t="shared" si="0"/>
        <v>2026572</v>
      </c>
      <c r="AF15" s="26">
        <f t="shared" si="1"/>
        <v>2186219</v>
      </c>
      <c r="AG15" s="65">
        <f>'[1]Önkormányzat'!R4</f>
        <v>0</v>
      </c>
      <c r="AH15" s="65">
        <f>'[1]Önkormányzat'!R65</f>
        <v>0</v>
      </c>
      <c r="AI15" s="65">
        <f>'[1]Önkormányzat'!S4</f>
        <v>0</v>
      </c>
      <c r="AJ15" s="65">
        <f>'[1]Önkormányzat'!S65</f>
        <v>0</v>
      </c>
      <c r="AK15" s="24">
        <f t="shared" si="2"/>
        <v>0</v>
      </c>
      <c r="AL15" s="24">
        <f t="shared" si="3"/>
        <v>0</v>
      </c>
      <c r="AM15" s="26">
        <f t="shared" si="4"/>
        <v>2026572</v>
      </c>
      <c r="AN15" s="26">
        <f t="shared" si="5"/>
        <v>2186219</v>
      </c>
      <c r="AO15" s="65" t="s">
        <v>75</v>
      </c>
      <c r="AP15" s="24">
        <v>22800</v>
      </c>
      <c r="AQ15" s="24">
        <v>31695</v>
      </c>
      <c r="AR15" s="24">
        <v>44705</v>
      </c>
      <c r="AS15" s="24">
        <v>46049</v>
      </c>
      <c r="AT15" s="24">
        <v>19</v>
      </c>
      <c r="AU15" s="24">
        <v>19</v>
      </c>
      <c r="AV15" s="24"/>
      <c r="AW15" s="4"/>
    </row>
    <row r="16" spans="1:49" s="68" customFormat="1" ht="11.25">
      <c r="A16" s="66" t="s">
        <v>76</v>
      </c>
      <c r="B16" s="66">
        <f aca="true" t="shared" si="8" ref="B16:AD16">SUM(B14:B15)</f>
        <v>822392</v>
      </c>
      <c r="C16" s="66">
        <f t="shared" si="8"/>
        <v>1464818</v>
      </c>
      <c r="D16" s="66">
        <f t="shared" si="8"/>
        <v>236073</v>
      </c>
      <c r="E16" s="66">
        <f t="shared" si="8"/>
        <v>327385</v>
      </c>
      <c r="F16" s="66">
        <f t="shared" si="8"/>
        <v>937476</v>
      </c>
      <c r="G16" s="66">
        <f t="shared" si="8"/>
        <v>1220275</v>
      </c>
      <c r="H16" s="66">
        <f t="shared" si="8"/>
        <v>705294</v>
      </c>
      <c r="I16" s="66">
        <f t="shared" si="8"/>
        <v>715986</v>
      </c>
      <c r="J16" s="66">
        <f t="shared" si="8"/>
        <v>0</v>
      </c>
      <c r="K16" s="66">
        <f t="shared" si="8"/>
        <v>25843</v>
      </c>
      <c r="L16" s="66">
        <f t="shared" si="8"/>
        <v>73016</v>
      </c>
      <c r="M16" s="66">
        <f t="shared" si="8"/>
        <v>250110</v>
      </c>
      <c r="N16" s="66">
        <f t="shared" si="8"/>
        <v>3000</v>
      </c>
      <c r="O16" s="66">
        <f t="shared" si="8"/>
        <v>3180</v>
      </c>
      <c r="P16" s="66">
        <f t="shared" si="8"/>
        <v>107888</v>
      </c>
      <c r="Q16" s="66">
        <f t="shared" si="8"/>
        <v>151658</v>
      </c>
      <c r="R16" s="66">
        <f t="shared" si="8"/>
        <v>393643</v>
      </c>
      <c r="S16" s="66">
        <f t="shared" si="8"/>
        <v>213888</v>
      </c>
      <c r="T16" s="66" t="s">
        <v>76</v>
      </c>
      <c r="U16" s="66">
        <f t="shared" si="8"/>
        <v>423229</v>
      </c>
      <c r="V16" s="66">
        <f t="shared" si="8"/>
        <v>452771</v>
      </c>
      <c r="W16" s="66">
        <f t="shared" si="8"/>
        <v>134676</v>
      </c>
      <c r="X16" s="66">
        <f t="shared" si="8"/>
        <v>126288</v>
      </c>
      <c r="Y16" s="66">
        <f t="shared" si="8"/>
        <v>0</v>
      </c>
      <c r="Z16" s="66">
        <f t="shared" si="8"/>
        <v>0</v>
      </c>
      <c r="AA16" s="66">
        <f t="shared" si="8"/>
        <v>0</v>
      </c>
      <c r="AB16" s="66">
        <f t="shared" si="8"/>
        <v>1500</v>
      </c>
      <c r="AC16" s="66">
        <f t="shared" si="8"/>
        <v>25469</v>
      </c>
      <c r="AD16" s="66">
        <f t="shared" si="8"/>
        <v>28527</v>
      </c>
      <c r="AE16" s="26">
        <f t="shared" si="0"/>
        <v>3862156</v>
      </c>
      <c r="AF16" s="26">
        <f t="shared" si="1"/>
        <v>4982229</v>
      </c>
      <c r="AG16" s="66">
        <f>SUM(AG14:AG15)</f>
        <v>0</v>
      </c>
      <c r="AH16" s="66">
        <f>SUM(AH14:AH15)</f>
        <v>0</v>
      </c>
      <c r="AI16" s="66">
        <f>SUM(AI14:AI15)</f>
        <v>0</v>
      </c>
      <c r="AJ16" s="66">
        <f>SUM(AJ14:AJ15)</f>
        <v>0</v>
      </c>
      <c r="AK16" s="26">
        <f t="shared" si="2"/>
        <v>0</v>
      </c>
      <c r="AL16" s="26">
        <f t="shared" si="3"/>
        <v>0</v>
      </c>
      <c r="AM16" s="26">
        <f t="shared" si="4"/>
        <v>3862156</v>
      </c>
      <c r="AN16" s="26">
        <f t="shared" si="5"/>
        <v>4982229</v>
      </c>
      <c r="AO16" s="66" t="s">
        <v>76</v>
      </c>
      <c r="AP16" s="26">
        <f>SUM(AP14:AP15)</f>
        <v>187227</v>
      </c>
      <c r="AQ16" s="26">
        <f aca="true" t="shared" si="9" ref="AQ16:AV16">SUM(AQ14:AQ15)</f>
        <v>290114</v>
      </c>
      <c r="AR16" s="26">
        <f t="shared" si="9"/>
        <v>44705</v>
      </c>
      <c r="AS16" s="26">
        <f t="shared" si="9"/>
        <v>46049</v>
      </c>
      <c r="AT16" s="26">
        <f t="shared" si="9"/>
        <v>335.5</v>
      </c>
      <c r="AU16" s="26">
        <f t="shared" si="9"/>
        <v>337.5</v>
      </c>
      <c r="AV16" s="26">
        <f t="shared" si="9"/>
        <v>800</v>
      </c>
      <c r="AW16" s="26">
        <f>SUM(AW14:AW15)</f>
        <v>800</v>
      </c>
    </row>
    <row r="18" ht="11.25">
      <c r="AR18" s="2" t="s">
        <v>74</v>
      </c>
    </row>
    <row r="22" spans="1:41" ht="11.25">
      <c r="A22" s="25" t="s">
        <v>202</v>
      </c>
      <c r="T22" s="25" t="s">
        <v>202</v>
      </c>
      <c r="AO22" s="25" t="s">
        <v>202</v>
      </c>
    </row>
  </sheetData>
  <sheetProtection/>
  <mergeCells count="37">
    <mergeCell ref="AE6:AF6"/>
    <mergeCell ref="AC6:AD6"/>
    <mergeCell ref="AV6:AW6"/>
    <mergeCell ref="AT6:AU6"/>
    <mergeCell ref="AR6:AS6"/>
    <mergeCell ref="AP6:AQ6"/>
    <mergeCell ref="AM6:AN6"/>
    <mergeCell ref="AK6:AL6"/>
    <mergeCell ref="AI6:AJ6"/>
    <mergeCell ref="AG6:AH6"/>
    <mergeCell ref="Y5:AD5"/>
    <mergeCell ref="N6:O6"/>
    <mergeCell ref="L6:M6"/>
    <mergeCell ref="J6:K6"/>
    <mergeCell ref="AA6:AB6"/>
    <mergeCell ref="W6:X6"/>
    <mergeCell ref="U6:V6"/>
    <mergeCell ref="R6:S6"/>
    <mergeCell ref="P6:Q6"/>
    <mergeCell ref="Y6:Z6"/>
    <mergeCell ref="E3:P3"/>
    <mergeCell ref="Q1:S1"/>
    <mergeCell ref="B6:C6"/>
    <mergeCell ref="J5:S5"/>
    <mergeCell ref="H6:I6"/>
    <mergeCell ref="F6:G6"/>
    <mergeCell ref="D6:E6"/>
    <mergeCell ref="AX1:AZ1"/>
    <mergeCell ref="AL1:AN1"/>
    <mergeCell ref="AO1:AW1"/>
    <mergeCell ref="E1:P1"/>
    <mergeCell ref="AO2:AW2"/>
    <mergeCell ref="AO3:AW3"/>
    <mergeCell ref="X1:AI1"/>
    <mergeCell ref="X2:AI2"/>
    <mergeCell ref="X3:AI3"/>
    <mergeCell ref="E2:P2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60" verticalDpi="360" orientation="landscape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N18" sqref="N18"/>
    </sheetView>
  </sheetViews>
  <sheetFormatPr defaultColWidth="9.00390625" defaultRowHeight="12.75"/>
  <cols>
    <col min="1" max="1" width="17.125" style="0" customWidth="1"/>
    <col min="2" max="2" width="8.375" style="14" customWidth="1"/>
    <col min="3" max="3" width="8.625" style="14" customWidth="1"/>
    <col min="4" max="4" width="8.125" style="14" customWidth="1"/>
    <col min="5" max="5" width="8.00390625" style="14" customWidth="1"/>
    <col min="6" max="6" width="8.75390625" style="14" customWidth="1"/>
    <col min="7" max="7" width="10.25390625" style="14" customWidth="1"/>
    <col min="8" max="8" width="8.375" style="14" customWidth="1"/>
    <col min="9" max="9" width="6.75390625" style="14" customWidth="1"/>
    <col min="10" max="10" width="9.25390625" style="14" customWidth="1"/>
    <col min="11" max="11" width="7.875" style="14" customWidth="1"/>
    <col min="12" max="12" width="9.25390625" style="14" customWidth="1"/>
    <col min="13" max="14" width="9.75390625" style="14" customWidth="1"/>
    <col min="15" max="15" width="10.625" style="14" customWidth="1"/>
  </cols>
  <sheetData>
    <row r="1" spans="3:15" ht="15.75">
      <c r="C1" s="108" t="s">
        <v>216</v>
      </c>
      <c r="D1" s="108"/>
      <c r="E1" s="108"/>
      <c r="F1" s="108"/>
      <c r="G1" s="108"/>
      <c r="H1" s="108"/>
      <c r="I1" s="108"/>
      <c r="J1" s="108"/>
      <c r="K1" s="108"/>
      <c r="M1" s="109" t="s">
        <v>217</v>
      </c>
      <c r="N1" s="109"/>
      <c r="O1" s="109"/>
    </row>
    <row r="2" spans="3:12" ht="12.75">
      <c r="C2" s="110" t="s">
        <v>218</v>
      </c>
      <c r="D2" s="110"/>
      <c r="E2" s="110"/>
      <c r="F2" s="110"/>
      <c r="G2" s="110"/>
      <c r="H2" s="110"/>
      <c r="I2" s="110"/>
      <c r="J2" s="110"/>
      <c r="K2" s="110"/>
      <c r="L2" s="71"/>
    </row>
    <row r="3" spans="3:11" ht="12.75">
      <c r="C3" s="111" t="s">
        <v>219</v>
      </c>
      <c r="D3" s="111"/>
      <c r="E3" s="111"/>
      <c r="F3" s="111"/>
      <c r="G3" s="111"/>
      <c r="H3" s="111"/>
      <c r="I3" s="111"/>
      <c r="J3" s="111"/>
      <c r="K3" s="111"/>
    </row>
    <row r="4" spans="3:12" ht="12.75">
      <c r="C4" s="112" t="s">
        <v>256</v>
      </c>
      <c r="D4" s="112"/>
      <c r="E4" s="112"/>
      <c r="F4" s="112"/>
      <c r="G4" s="112"/>
      <c r="H4" s="112"/>
      <c r="I4" s="112"/>
      <c r="J4" s="112"/>
      <c r="K4" s="112"/>
      <c r="L4" s="69"/>
    </row>
    <row r="5" spans="3:12" ht="12.75">
      <c r="C5" s="72"/>
      <c r="D5" s="72"/>
      <c r="E5" s="72"/>
      <c r="F5" s="72"/>
      <c r="G5" s="72"/>
      <c r="H5" s="72"/>
      <c r="I5" s="72"/>
      <c r="J5" s="72"/>
      <c r="K5" s="72"/>
      <c r="L5" s="69"/>
    </row>
    <row r="6" spans="3:12" ht="12.75">
      <c r="C6" s="73"/>
      <c r="D6" s="72"/>
      <c r="E6" s="73"/>
      <c r="F6" s="73"/>
      <c r="G6" s="73"/>
      <c r="H6" s="73"/>
      <c r="I6" s="73"/>
      <c r="J6" s="73"/>
      <c r="K6" s="73"/>
      <c r="L6" s="74"/>
    </row>
    <row r="7" spans="1:15" ht="12.75" customHeight="1">
      <c r="A7" s="107" t="s">
        <v>220</v>
      </c>
      <c r="B7" s="107" t="s">
        <v>221</v>
      </c>
      <c r="C7" s="107" t="s">
        <v>222</v>
      </c>
      <c r="D7" s="113" t="s">
        <v>223</v>
      </c>
      <c r="E7" s="107" t="s">
        <v>224</v>
      </c>
      <c r="F7" s="107" t="s">
        <v>52</v>
      </c>
      <c r="G7" s="107" t="s">
        <v>25</v>
      </c>
      <c r="H7" s="107" t="s">
        <v>225</v>
      </c>
      <c r="I7" s="107" t="s">
        <v>226</v>
      </c>
      <c r="J7" s="107" t="s">
        <v>227</v>
      </c>
      <c r="K7" s="107" t="s">
        <v>228</v>
      </c>
      <c r="L7" s="107" t="s">
        <v>229</v>
      </c>
      <c r="M7" s="107" t="s">
        <v>230</v>
      </c>
      <c r="N7" s="105" t="s">
        <v>231</v>
      </c>
      <c r="O7" s="107" t="s">
        <v>232</v>
      </c>
    </row>
    <row r="8" spans="1:15" ht="24" customHeight="1">
      <c r="A8" s="107"/>
      <c r="B8" s="107"/>
      <c r="C8" s="107"/>
      <c r="D8" s="114"/>
      <c r="E8" s="107"/>
      <c r="F8" s="107"/>
      <c r="G8" s="107"/>
      <c r="H8" s="107"/>
      <c r="I8" s="107"/>
      <c r="J8" s="107"/>
      <c r="K8" s="107"/>
      <c r="L8" s="107"/>
      <c r="M8" s="107"/>
      <c r="N8" s="106"/>
      <c r="O8" s="107"/>
    </row>
    <row r="9" spans="1:15" ht="22.5" customHeight="1">
      <c r="A9" s="75" t="s">
        <v>72</v>
      </c>
      <c r="B9" s="76"/>
      <c r="C9" s="76">
        <v>848</v>
      </c>
      <c r="D9" s="76"/>
      <c r="E9" s="76"/>
      <c r="F9" s="76"/>
      <c r="G9" s="76">
        <v>3419</v>
      </c>
      <c r="H9" s="76"/>
      <c r="I9" s="76"/>
      <c r="J9" s="76"/>
      <c r="K9" s="76"/>
      <c r="L9" s="76"/>
      <c r="M9" s="76"/>
      <c r="N9" s="76">
        <v>-1780</v>
      </c>
      <c r="O9" s="76">
        <f>SUM(B9:N9)</f>
        <v>2487</v>
      </c>
    </row>
    <row r="10" spans="1:15" ht="22.5" customHeight="1">
      <c r="A10" s="75" t="s">
        <v>26</v>
      </c>
      <c r="B10" s="76"/>
      <c r="C10" s="76"/>
      <c r="D10" s="76"/>
      <c r="E10" s="76"/>
      <c r="F10" s="76"/>
      <c r="G10" s="76">
        <v>1798</v>
      </c>
      <c r="H10" s="76"/>
      <c r="I10" s="76"/>
      <c r="J10" s="76"/>
      <c r="K10" s="76"/>
      <c r="L10" s="76"/>
      <c r="M10" s="76"/>
      <c r="N10" s="76">
        <v>-1300</v>
      </c>
      <c r="O10" s="76">
        <f aca="true" t="shared" si="0" ref="O10:O17">SUM(B10:N10)</f>
        <v>498</v>
      </c>
    </row>
    <row r="11" spans="1:15" ht="22.5" customHeight="1">
      <c r="A11" s="77" t="s">
        <v>233</v>
      </c>
      <c r="B11" s="76"/>
      <c r="C11" s="76"/>
      <c r="D11" s="76"/>
      <c r="E11" s="76">
        <v>384</v>
      </c>
      <c r="F11" s="76"/>
      <c r="G11" s="76"/>
      <c r="H11" s="76"/>
      <c r="I11" s="76"/>
      <c r="J11" s="76"/>
      <c r="K11" s="76"/>
      <c r="L11" s="76"/>
      <c r="M11" s="76"/>
      <c r="N11" s="76">
        <v>-384</v>
      </c>
      <c r="O11" s="76">
        <f t="shared" si="0"/>
        <v>0</v>
      </c>
    </row>
    <row r="12" spans="1:15" ht="22.5" customHeight="1">
      <c r="A12" s="77" t="s">
        <v>234</v>
      </c>
      <c r="B12" s="76"/>
      <c r="C12" s="76">
        <v>4157</v>
      </c>
      <c r="D12" s="76"/>
      <c r="E12" s="76">
        <v>2030</v>
      </c>
      <c r="F12" s="76"/>
      <c r="G12" s="76"/>
      <c r="H12" s="76"/>
      <c r="I12" s="76"/>
      <c r="J12" s="76"/>
      <c r="K12" s="76"/>
      <c r="L12" s="76"/>
      <c r="M12" s="76"/>
      <c r="N12" s="76">
        <v>-30</v>
      </c>
      <c r="O12" s="76">
        <f t="shared" si="0"/>
        <v>6157</v>
      </c>
    </row>
    <row r="13" spans="1:15" ht="22.5" customHeight="1">
      <c r="A13" s="75" t="s">
        <v>73</v>
      </c>
      <c r="B13" s="76"/>
      <c r="C13" s="76">
        <v>259507</v>
      </c>
      <c r="D13" s="76"/>
      <c r="E13" s="76">
        <v>25938</v>
      </c>
      <c r="F13" s="76"/>
      <c r="G13" s="76"/>
      <c r="H13" s="76"/>
      <c r="I13" s="76"/>
      <c r="J13" s="76"/>
      <c r="K13" s="76"/>
      <c r="L13" s="76"/>
      <c r="M13" s="76"/>
      <c r="N13" s="76">
        <v>17231</v>
      </c>
      <c r="O13" s="76">
        <f t="shared" si="0"/>
        <v>302676</v>
      </c>
    </row>
    <row r="14" spans="1:15" ht="22.5" customHeight="1">
      <c r="A14" s="78" t="s">
        <v>235</v>
      </c>
      <c r="B14" s="76"/>
      <c r="C14" s="76">
        <v>2585</v>
      </c>
      <c r="D14" s="76"/>
      <c r="E14" s="76"/>
      <c r="F14" s="76">
        <v>180</v>
      </c>
      <c r="G14" s="76">
        <v>5556</v>
      </c>
      <c r="H14" s="76"/>
      <c r="I14" s="76"/>
      <c r="J14" s="76"/>
      <c r="K14" s="76">
        <v>187</v>
      </c>
      <c r="L14" s="76"/>
      <c r="M14" s="76"/>
      <c r="N14" s="76"/>
      <c r="O14" s="76">
        <f t="shared" si="0"/>
        <v>8508</v>
      </c>
    </row>
    <row r="15" spans="1:15" ht="22.5" customHeight="1">
      <c r="A15" s="79" t="s">
        <v>236</v>
      </c>
      <c r="B15" s="76">
        <f>SUM(B9:B14)</f>
        <v>0</v>
      </c>
      <c r="C15" s="76">
        <f aca="true" t="shared" si="1" ref="C15:O15">SUM(C9:C14)</f>
        <v>267097</v>
      </c>
      <c r="D15" s="76">
        <f t="shared" si="1"/>
        <v>0</v>
      </c>
      <c r="E15" s="76">
        <f t="shared" si="1"/>
        <v>28352</v>
      </c>
      <c r="F15" s="76">
        <f t="shared" si="1"/>
        <v>180</v>
      </c>
      <c r="G15" s="76">
        <f t="shared" si="1"/>
        <v>10773</v>
      </c>
      <c r="H15" s="76">
        <f t="shared" si="1"/>
        <v>0</v>
      </c>
      <c r="I15" s="76">
        <f t="shared" si="1"/>
        <v>0</v>
      </c>
      <c r="J15" s="76">
        <f t="shared" si="1"/>
        <v>0</v>
      </c>
      <c r="K15" s="76">
        <f t="shared" si="1"/>
        <v>187</v>
      </c>
      <c r="L15" s="76">
        <f t="shared" si="1"/>
        <v>0</v>
      </c>
      <c r="M15" s="76">
        <f t="shared" si="1"/>
        <v>0</v>
      </c>
      <c r="N15" s="76">
        <f t="shared" si="1"/>
        <v>13737</v>
      </c>
      <c r="O15" s="76">
        <f t="shared" si="1"/>
        <v>320326</v>
      </c>
    </row>
    <row r="16" spans="1:15" ht="22.5" customHeight="1">
      <c r="A16" s="75" t="s">
        <v>75</v>
      </c>
      <c r="B16" s="76">
        <v>9218</v>
      </c>
      <c r="C16" s="76">
        <v>2467</v>
      </c>
      <c r="D16" s="76">
        <v>14763</v>
      </c>
      <c r="E16" s="76">
        <v>-3444</v>
      </c>
      <c r="F16" s="76"/>
      <c r="G16" s="76">
        <v>4960</v>
      </c>
      <c r="H16" s="76">
        <v>24</v>
      </c>
      <c r="I16" s="76"/>
      <c r="J16" s="76">
        <v>1394</v>
      </c>
      <c r="K16" s="76">
        <v>956</v>
      </c>
      <c r="L16" s="76"/>
      <c r="M16" s="76"/>
      <c r="N16" s="76"/>
      <c r="O16" s="76">
        <f t="shared" si="0"/>
        <v>30338</v>
      </c>
    </row>
    <row r="17" spans="1:15" ht="22.5" customHeight="1">
      <c r="A17" s="75" t="s">
        <v>237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>
        <v>-13737</v>
      </c>
      <c r="O17" s="76">
        <f t="shared" si="0"/>
        <v>-13737</v>
      </c>
    </row>
    <row r="18" spans="1:15" ht="22.5" customHeight="1">
      <c r="A18" s="79" t="s">
        <v>37</v>
      </c>
      <c r="B18" s="76">
        <f>SUM(B15:B17)</f>
        <v>9218</v>
      </c>
      <c r="C18" s="76">
        <f aca="true" t="shared" si="2" ref="C18:O18">SUM(C15:C17)</f>
        <v>269564</v>
      </c>
      <c r="D18" s="76">
        <f t="shared" si="2"/>
        <v>14763</v>
      </c>
      <c r="E18" s="76">
        <f t="shared" si="2"/>
        <v>24908</v>
      </c>
      <c r="F18" s="76">
        <f t="shared" si="2"/>
        <v>180</v>
      </c>
      <c r="G18" s="76">
        <f t="shared" si="2"/>
        <v>15733</v>
      </c>
      <c r="H18" s="76">
        <f t="shared" si="2"/>
        <v>24</v>
      </c>
      <c r="I18" s="76">
        <f t="shared" si="2"/>
        <v>0</v>
      </c>
      <c r="J18" s="76">
        <f t="shared" si="2"/>
        <v>1394</v>
      </c>
      <c r="K18" s="76">
        <f t="shared" si="2"/>
        <v>1143</v>
      </c>
      <c r="L18" s="76">
        <f t="shared" si="2"/>
        <v>0</v>
      </c>
      <c r="M18" s="76">
        <f t="shared" si="2"/>
        <v>0</v>
      </c>
      <c r="N18" s="76">
        <f t="shared" si="2"/>
        <v>0</v>
      </c>
      <c r="O18" s="76">
        <f t="shared" si="2"/>
        <v>336927</v>
      </c>
    </row>
    <row r="19" spans="1:15" ht="12.75">
      <c r="A19" s="80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</sheetData>
  <sheetProtection/>
  <mergeCells count="20">
    <mergeCell ref="A7:A8"/>
    <mergeCell ref="B7:B8"/>
    <mergeCell ref="C7:C8"/>
    <mergeCell ref="D7:D8"/>
    <mergeCell ref="L7:L8"/>
    <mergeCell ref="M7:M8"/>
    <mergeCell ref="J7:J8"/>
    <mergeCell ref="K7:K8"/>
    <mergeCell ref="F7:F8"/>
    <mergeCell ref="G7:G8"/>
    <mergeCell ref="N7:N8"/>
    <mergeCell ref="O7:O8"/>
    <mergeCell ref="C1:K1"/>
    <mergeCell ref="M1:O1"/>
    <mergeCell ref="C2:K2"/>
    <mergeCell ref="C3:K3"/>
    <mergeCell ref="C4:K4"/>
    <mergeCell ref="E7:E8"/>
    <mergeCell ref="H7:H8"/>
    <mergeCell ref="I7:I8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P19" sqref="P19"/>
    </sheetView>
  </sheetViews>
  <sheetFormatPr defaultColWidth="9.00390625" defaultRowHeight="12.75"/>
  <cols>
    <col min="1" max="1" width="16.25390625" style="0" customWidth="1"/>
    <col min="2" max="2" width="8.375" style="0" customWidth="1"/>
    <col min="3" max="3" width="7.625" style="0" customWidth="1"/>
    <col min="4" max="4" width="8.625" style="0" customWidth="1"/>
    <col min="5" max="5" width="7.625" style="0" customWidth="1"/>
    <col min="6" max="6" width="7.75390625" style="0" customWidth="1"/>
    <col min="7" max="7" width="8.625" style="0" customWidth="1"/>
    <col min="8" max="8" width="7.75390625" style="0" customWidth="1"/>
    <col min="9" max="9" width="7.875" style="0" customWidth="1"/>
    <col min="10" max="10" width="8.625" style="0" customWidth="1"/>
    <col min="11" max="14" width="7.875" style="0" customWidth="1"/>
    <col min="15" max="15" width="7.00390625" style="0" customWidth="1"/>
    <col min="16" max="16" width="7.875" style="0" customWidth="1"/>
    <col min="17" max="17" width="8.75390625" style="0" customWidth="1"/>
  </cols>
  <sheetData>
    <row r="1" spans="2:17" ht="15.75">
      <c r="B1" s="14"/>
      <c r="C1" s="108" t="s">
        <v>216</v>
      </c>
      <c r="D1" s="108"/>
      <c r="E1" s="108"/>
      <c r="F1" s="108"/>
      <c r="G1" s="108"/>
      <c r="H1" s="108"/>
      <c r="I1" s="108"/>
      <c r="J1" s="108"/>
      <c r="K1" s="108"/>
      <c r="L1" s="116"/>
      <c r="M1" s="109" t="s">
        <v>217</v>
      </c>
      <c r="N1" s="109"/>
      <c r="O1" s="109"/>
      <c r="P1" s="109"/>
      <c r="Q1" s="116"/>
    </row>
    <row r="2" spans="2:16" ht="12.75">
      <c r="B2" s="14"/>
      <c r="C2" s="110" t="s">
        <v>218</v>
      </c>
      <c r="D2" s="110"/>
      <c r="E2" s="110"/>
      <c r="F2" s="110"/>
      <c r="G2" s="110"/>
      <c r="H2" s="110"/>
      <c r="I2" s="110"/>
      <c r="J2" s="110"/>
      <c r="K2" s="110"/>
      <c r="L2" s="110"/>
      <c r="M2" s="14"/>
      <c r="N2" s="14"/>
      <c r="O2" s="14"/>
      <c r="P2" s="14"/>
    </row>
    <row r="3" spans="2:16" ht="12.75">
      <c r="B3" s="14"/>
      <c r="C3" s="111" t="s">
        <v>219</v>
      </c>
      <c r="D3" s="111"/>
      <c r="E3" s="111"/>
      <c r="F3" s="111"/>
      <c r="G3" s="111"/>
      <c r="H3" s="111"/>
      <c r="I3" s="111"/>
      <c r="J3" s="111"/>
      <c r="K3" s="111"/>
      <c r="L3" s="116"/>
      <c r="M3" s="14"/>
      <c r="N3" s="14"/>
      <c r="O3" s="14"/>
      <c r="P3" s="14"/>
    </row>
    <row r="4" spans="2:16" ht="12.75">
      <c r="B4" s="14"/>
      <c r="C4" s="117" t="s">
        <v>256</v>
      </c>
      <c r="D4" s="110"/>
      <c r="E4" s="110"/>
      <c r="F4" s="110"/>
      <c r="G4" s="110"/>
      <c r="H4" s="110"/>
      <c r="I4" s="110"/>
      <c r="J4" s="110"/>
      <c r="K4" s="110"/>
      <c r="L4" s="116"/>
      <c r="M4" s="14"/>
      <c r="N4" s="14"/>
      <c r="O4" s="14"/>
      <c r="P4" s="14"/>
    </row>
    <row r="5" spans="2:16" ht="12.75">
      <c r="B5" s="14"/>
      <c r="C5" s="82"/>
      <c r="D5" s="71"/>
      <c r="E5" s="71"/>
      <c r="F5" s="71"/>
      <c r="G5" s="71"/>
      <c r="H5" s="71"/>
      <c r="I5" s="71"/>
      <c r="J5" s="71"/>
      <c r="K5" s="71"/>
      <c r="L5" s="14"/>
      <c r="M5" s="14"/>
      <c r="N5" s="14"/>
      <c r="O5" s="14"/>
      <c r="P5" s="14"/>
    </row>
    <row r="6" spans="2:16" ht="12.75">
      <c r="B6" s="14"/>
      <c r="C6" s="82"/>
      <c r="D6" s="71"/>
      <c r="E6" s="71"/>
      <c r="F6" s="71"/>
      <c r="G6" s="71"/>
      <c r="H6" s="71"/>
      <c r="I6" s="71"/>
      <c r="J6" s="71"/>
      <c r="K6" s="71"/>
      <c r="L6" s="14"/>
      <c r="M6" s="14"/>
      <c r="N6" s="14"/>
      <c r="O6" s="14"/>
      <c r="P6" s="14"/>
    </row>
    <row r="7" spans="1:17" ht="12.75" customHeight="1">
      <c r="A7" s="105" t="s">
        <v>220</v>
      </c>
      <c r="B7" s="105" t="s">
        <v>80</v>
      </c>
      <c r="C7" s="105" t="s">
        <v>238</v>
      </c>
      <c r="D7" s="105" t="s">
        <v>81</v>
      </c>
      <c r="E7" s="105" t="s">
        <v>239</v>
      </c>
      <c r="F7" s="105" t="s">
        <v>240</v>
      </c>
      <c r="G7" s="105" t="s">
        <v>241</v>
      </c>
      <c r="H7" s="105" t="s">
        <v>242</v>
      </c>
      <c r="I7" s="105" t="s">
        <v>243</v>
      </c>
      <c r="J7" s="105" t="s">
        <v>190</v>
      </c>
      <c r="K7" s="105" t="s">
        <v>244</v>
      </c>
      <c r="L7" s="105" t="s">
        <v>191</v>
      </c>
      <c r="M7" s="105" t="s">
        <v>245</v>
      </c>
      <c r="N7" s="105" t="s">
        <v>246</v>
      </c>
      <c r="O7" s="105" t="s">
        <v>247</v>
      </c>
      <c r="P7" s="105" t="s">
        <v>248</v>
      </c>
      <c r="Q7" s="105" t="s">
        <v>249</v>
      </c>
    </row>
    <row r="8" spans="1:17" ht="12.7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</row>
    <row r="9" spans="1:17" ht="12.7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</row>
    <row r="10" spans="1:17" ht="22.5" customHeight="1">
      <c r="A10" s="75" t="s">
        <v>72</v>
      </c>
      <c r="B10" s="76">
        <v>747</v>
      </c>
      <c r="C10" s="76">
        <v>101</v>
      </c>
      <c r="D10" s="76">
        <v>1639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>
        <f>SUM(B10:P10)</f>
        <v>2487</v>
      </c>
    </row>
    <row r="11" spans="1:17" ht="22.5" customHeight="1">
      <c r="A11" s="75" t="s">
        <v>26</v>
      </c>
      <c r="B11" s="76"/>
      <c r="C11" s="76"/>
      <c r="D11" s="76">
        <v>-2376</v>
      </c>
      <c r="E11" s="76"/>
      <c r="F11" s="76"/>
      <c r="G11" s="76"/>
      <c r="H11" s="76"/>
      <c r="I11" s="76"/>
      <c r="J11" s="76"/>
      <c r="K11" s="76">
        <v>601</v>
      </c>
      <c r="L11" s="76">
        <v>2273</v>
      </c>
      <c r="M11" s="76"/>
      <c r="N11" s="76"/>
      <c r="O11" s="76"/>
      <c r="P11" s="76"/>
      <c r="Q11" s="76">
        <f aca="true" t="shared" si="0" ref="Q11:Q19">SUM(B11:P11)</f>
        <v>498</v>
      </c>
    </row>
    <row r="12" spans="1:17" ht="37.5" customHeight="1">
      <c r="A12" s="77" t="s">
        <v>233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>
        <f t="shared" si="0"/>
        <v>0</v>
      </c>
    </row>
    <row r="13" spans="1:17" ht="32.25" customHeight="1">
      <c r="A13" s="77" t="s">
        <v>234</v>
      </c>
      <c r="B13" s="76">
        <v>1740</v>
      </c>
      <c r="C13" s="76">
        <v>0</v>
      </c>
      <c r="D13" s="76">
        <v>4417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>
        <f t="shared" si="0"/>
        <v>6157</v>
      </c>
    </row>
    <row r="14" spans="1:17" ht="22.5" customHeight="1">
      <c r="A14" s="75" t="s">
        <v>73</v>
      </c>
      <c r="B14" s="76">
        <v>193832</v>
      </c>
      <c r="C14" s="76">
        <v>25816</v>
      </c>
      <c r="D14" s="76">
        <v>40601</v>
      </c>
      <c r="E14" s="76"/>
      <c r="F14" s="76"/>
      <c r="G14" s="76"/>
      <c r="H14" s="76"/>
      <c r="I14" s="76"/>
      <c r="J14" s="76"/>
      <c r="K14" s="76">
        <v>42427</v>
      </c>
      <c r="L14" s="76"/>
      <c r="M14" s="76"/>
      <c r="N14" s="76"/>
      <c r="O14" s="76"/>
      <c r="P14" s="76"/>
      <c r="Q14" s="76">
        <f t="shared" si="0"/>
        <v>302676</v>
      </c>
    </row>
    <row r="15" spans="1:256" s="10" customFormat="1" ht="22.5" customHeight="1">
      <c r="A15" s="78" t="s">
        <v>235</v>
      </c>
      <c r="B15" s="76">
        <v>1911</v>
      </c>
      <c r="C15" s="76">
        <v>4230</v>
      </c>
      <c r="D15" s="76">
        <v>2272</v>
      </c>
      <c r="E15" s="76"/>
      <c r="F15" s="76"/>
      <c r="G15" s="76">
        <v>10</v>
      </c>
      <c r="H15" s="76"/>
      <c r="I15" s="76">
        <v>85</v>
      </c>
      <c r="J15" s="76"/>
      <c r="K15" s="76"/>
      <c r="L15" s="76"/>
      <c r="M15" s="76"/>
      <c r="N15" s="76"/>
      <c r="O15" s="76"/>
      <c r="P15" s="76"/>
      <c r="Q15" s="76">
        <f t="shared" si="0"/>
        <v>8508</v>
      </c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  <c r="IV15" s="85"/>
    </row>
    <row r="16" spans="1:17" ht="22.5" customHeight="1">
      <c r="A16" s="86" t="s">
        <v>236</v>
      </c>
      <c r="B16" s="76">
        <f>SUM(B10:B15)</f>
        <v>198230</v>
      </c>
      <c r="C16" s="76">
        <f aca="true" t="shared" si="1" ref="C16:P16">SUM(C10:C15)</f>
        <v>30147</v>
      </c>
      <c r="D16" s="76">
        <f t="shared" si="1"/>
        <v>46553</v>
      </c>
      <c r="E16" s="76">
        <f t="shared" si="1"/>
        <v>0</v>
      </c>
      <c r="F16" s="76">
        <f t="shared" si="1"/>
        <v>0</v>
      </c>
      <c r="G16" s="76">
        <f t="shared" si="1"/>
        <v>10</v>
      </c>
      <c r="H16" s="76">
        <f t="shared" si="1"/>
        <v>0</v>
      </c>
      <c r="I16" s="76">
        <f t="shared" si="1"/>
        <v>85</v>
      </c>
      <c r="J16" s="76">
        <f t="shared" si="1"/>
        <v>0</v>
      </c>
      <c r="K16" s="76">
        <f t="shared" si="1"/>
        <v>43028</v>
      </c>
      <c r="L16" s="76">
        <f t="shared" si="1"/>
        <v>2273</v>
      </c>
      <c r="M16" s="76">
        <f t="shared" si="1"/>
        <v>0</v>
      </c>
      <c r="N16" s="76">
        <f t="shared" si="1"/>
        <v>0</v>
      </c>
      <c r="O16" s="76">
        <f t="shared" si="1"/>
        <v>0</v>
      </c>
      <c r="P16" s="76">
        <f t="shared" si="1"/>
        <v>0</v>
      </c>
      <c r="Q16" s="76">
        <f t="shared" si="0"/>
        <v>320326</v>
      </c>
    </row>
    <row r="17" spans="1:17" ht="22.5" customHeight="1">
      <c r="A17" s="75" t="s">
        <v>75</v>
      </c>
      <c r="B17" s="76">
        <v>3315</v>
      </c>
      <c r="C17" s="76">
        <v>749</v>
      </c>
      <c r="D17" s="76">
        <v>35417</v>
      </c>
      <c r="E17" s="76">
        <v>10475</v>
      </c>
      <c r="F17" s="76"/>
      <c r="G17" s="76">
        <v>2326</v>
      </c>
      <c r="H17" s="76">
        <v>60</v>
      </c>
      <c r="I17" s="76">
        <v>6980</v>
      </c>
      <c r="J17" s="76">
        <v>-7733</v>
      </c>
      <c r="K17" s="76">
        <v>-31730</v>
      </c>
      <c r="L17" s="76">
        <v>-7816</v>
      </c>
      <c r="M17" s="76">
        <v>1500</v>
      </c>
      <c r="N17" s="76">
        <v>3058</v>
      </c>
      <c r="O17" s="76"/>
      <c r="P17" s="76">
        <v>13737</v>
      </c>
      <c r="Q17" s="76">
        <f t="shared" si="0"/>
        <v>30338</v>
      </c>
    </row>
    <row r="18" spans="1:17" ht="22.5" customHeight="1">
      <c r="A18" s="75" t="s">
        <v>237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>
        <v>-13737</v>
      </c>
      <c r="Q18" s="76">
        <f t="shared" si="0"/>
        <v>-13737</v>
      </c>
    </row>
    <row r="19" spans="1:17" ht="22.5" customHeight="1">
      <c r="A19" s="79" t="s">
        <v>37</v>
      </c>
      <c r="B19" s="76">
        <f>SUM(B16:B18)</f>
        <v>201545</v>
      </c>
      <c r="C19" s="76">
        <f aca="true" t="shared" si="2" ref="C19:P19">SUM(C16:C18)</f>
        <v>30896</v>
      </c>
      <c r="D19" s="76">
        <f t="shared" si="2"/>
        <v>81970</v>
      </c>
      <c r="E19" s="76">
        <f t="shared" si="2"/>
        <v>10475</v>
      </c>
      <c r="F19" s="76">
        <f t="shared" si="2"/>
        <v>0</v>
      </c>
      <c r="G19" s="76">
        <f t="shared" si="2"/>
        <v>2336</v>
      </c>
      <c r="H19" s="76">
        <f t="shared" si="2"/>
        <v>60</v>
      </c>
      <c r="I19" s="76">
        <f t="shared" si="2"/>
        <v>7065</v>
      </c>
      <c r="J19" s="76">
        <f t="shared" si="2"/>
        <v>-7733</v>
      </c>
      <c r="K19" s="76">
        <f t="shared" si="2"/>
        <v>11298</v>
      </c>
      <c r="L19" s="76">
        <f t="shared" si="2"/>
        <v>-5543</v>
      </c>
      <c r="M19" s="76">
        <f t="shared" si="2"/>
        <v>1500</v>
      </c>
      <c r="N19" s="76">
        <f t="shared" si="2"/>
        <v>3058</v>
      </c>
      <c r="O19" s="76">
        <f t="shared" si="2"/>
        <v>0</v>
      </c>
      <c r="P19" s="76">
        <f t="shared" si="2"/>
        <v>0</v>
      </c>
      <c r="Q19" s="76">
        <f t="shared" si="0"/>
        <v>336927</v>
      </c>
    </row>
  </sheetData>
  <sheetProtection/>
  <mergeCells count="22">
    <mergeCell ref="A7:A9"/>
    <mergeCell ref="B7:B9"/>
    <mergeCell ref="C7:C9"/>
    <mergeCell ref="D7:D9"/>
    <mergeCell ref="E7:E9"/>
    <mergeCell ref="N7:N9"/>
    <mergeCell ref="O7:O9"/>
    <mergeCell ref="C1:L1"/>
    <mergeCell ref="M1:Q1"/>
    <mergeCell ref="C2:L2"/>
    <mergeCell ref="C3:L3"/>
    <mergeCell ref="C4:L4"/>
    <mergeCell ref="F7:F9"/>
    <mergeCell ref="G7:G9"/>
    <mergeCell ref="H7:H9"/>
    <mergeCell ref="I7:I9"/>
    <mergeCell ref="P7:P9"/>
    <mergeCell ref="Q7:Q9"/>
    <mergeCell ref="J7:J9"/>
    <mergeCell ref="K7:K9"/>
    <mergeCell ref="L7:L9"/>
    <mergeCell ref="M7:M9"/>
  </mergeCells>
  <printOptions verticalCentered="1"/>
  <pageMargins left="0.1968503937007874" right="0" top="0.7874015748031497" bottom="0.3937007874015748" header="0.3149606299212598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E104"/>
  <sheetViews>
    <sheetView tabSelected="1" zoomScalePageLayoutView="0" workbookViewId="0" topLeftCell="A85">
      <selection activeCell="C99" activeCellId="1" sqref="C97 C99"/>
    </sheetView>
  </sheetViews>
  <sheetFormatPr defaultColWidth="9.00390625" defaultRowHeight="12.75" customHeight="1"/>
  <cols>
    <col min="1" max="1" width="4.25390625" style="2" customWidth="1"/>
    <col min="2" max="2" width="63.75390625" style="2" bestFit="1" customWidth="1"/>
    <col min="3" max="4" width="9.125" style="30" customWidth="1"/>
    <col min="5" max="16384" width="9.125" style="2" customWidth="1"/>
  </cols>
  <sheetData>
    <row r="1" spans="2:4" ht="12.75" customHeight="1">
      <c r="B1" s="87" t="s">
        <v>250</v>
      </c>
      <c r="C1" s="118" t="s">
        <v>252</v>
      </c>
      <c r="D1" s="118"/>
    </row>
    <row r="2" spans="2:4" ht="12.75" customHeight="1">
      <c r="B2" s="87" t="s">
        <v>251</v>
      </c>
      <c r="C2" s="118" t="s">
        <v>214</v>
      </c>
      <c r="D2" s="118"/>
    </row>
    <row r="4" spans="1:4" ht="12.75" customHeight="1">
      <c r="A4" s="4">
        <v>1</v>
      </c>
      <c r="B4" s="5" t="s">
        <v>179</v>
      </c>
      <c r="C4" s="38"/>
      <c r="D4" s="97">
        <v>247863</v>
      </c>
    </row>
    <row r="5" spans="1:4" ht="12.75" customHeight="1">
      <c r="A5" s="13">
        <v>2</v>
      </c>
      <c r="B5" s="5" t="s">
        <v>180</v>
      </c>
      <c r="C5" s="38"/>
      <c r="D5" s="97">
        <v>10556</v>
      </c>
    </row>
    <row r="6" spans="1:4" ht="12.75" customHeight="1">
      <c r="A6" s="13"/>
      <c r="B6" s="5" t="s">
        <v>0</v>
      </c>
      <c r="C6" s="38"/>
      <c r="D6" s="97">
        <f>D4+D5</f>
        <v>258419</v>
      </c>
    </row>
    <row r="7" spans="1:4" ht="12.75" customHeight="1">
      <c r="A7" s="13">
        <v>3</v>
      </c>
      <c r="B7" s="5" t="s">
        <v>50</v>
      </c>
      <c r="C7" s="38"/>
      <c r="D7" s="97">
        <f>SUM(C8:C10)</f>
        <v>31695</v>
      </c>
    </row>
    <row r="8" spans="1:4" s="25" customFormat="1" ht="12.75" customHeight="1">
      <c r="A8" s="57"/>
      <c r="B8" s="24" t="s">
        <v>149</v>
      </c>
      <c r="C8" s="53">
        <v>14395</v>
      </c>
      <c r="D8" s="98"/>
    </row>
    <row r="9" spans="1:4" ht="12.75" customHeight="1">
      <c r="A9" s="13"/>
      <c r="B9" s="24" t="s">
        <v>148</v>
      </c>
      <c r="C9" s="28">
        <v>3300</v>
      </c>
      <c r="D9" s="97"/>
    </row>
    <row r="10" spans="1:4" ht="12.75" customHeight="1">
      <c r="A10" s="13"/>
      <c r="B10" s="23" t="s">
        <v>48</v>
      </c>
      <c r="C10" s="28">
        <v>14000</v>
      </c>
      <c r="D10" s="97"/>
    </row>
    <row r="11" spans="1:4" ht="12.75" customHeight="1">
      <c r="A11" s="13"/>
      <c r="B11" s="5" t="s">
        <v>78</v>
      </c>
      <c r="C11" s="38"/>
      <c r="D11" s="97">
        <f>D6+D7</f>
        <v>290114</v>
      </c>
    </row>
    <row r="12" spans="1:4" ht="12.75" customHeight="1">
      <c r="A12" s="13">
        <v>4</v>
      </c>
      <c r="B12" s="5" t="s">
        <v>52</v>
      </c>
      <c r="C12" s="38"/>
      <c r="D12" s="97">
        <f>C18+C19+C20+C21+C22+C23+C24</f>
        <v>719230</v>
      </c>
    </row>
    <row r="13" spans="1:4" ht="12.75" customHeight="1">
      <c r="A13" s="33"/>
      <c r="B13" s="4" t="s">
        <v>82</v>
      </c>
      <c r="C13" s="18">
        <v>380000</v>
      </c>
      <c r="D13" s="18"/>
    </row>
    <row r="14" spans="1:4" ht="12.75" customHeight="1">
      <c r="A14" s="33"/>
      <c r="B14" s="4" t="s">
        <v>83</v>
      </c>
      <c r="C14" s="18">
        <v>145000</v>
      </c>
      <c r="D14" s="18"/>
    </row>
    <row r="15" spans="1:4" ht="12.75" customHeight="1">
      <c r="A15" s="33"/>
      <c r="B15" s="4" t="s">
        <v>84</v>
      </c>
      <c r="C15" s="18">
        <v>118000</v>
      </c>
      <c r="D15" s="18"/>
    </row>
    <row r="16" spans="1:4" ht="12.75" customHeight="1">
      <c r="A16" s="33"/>
      <c r="B16" s="4" t="s">
        <v>27</v>
      </c>
      <c r="C16" s="18">
        <v>25500</v>
      </c>
      <c r="D16" s="18"/>
    </row>
    <row r="17" spans="1:4" ht="12.75" customHeight="1">
      <c r="A17" s="33"/>
      <c r="B17" s="4" t="s">
        <v>85</v>
      </c>
      <c r="C17" s="18">
        <v>5500</v>
      </c>
      <c r="D17" s="18"/>
    </row>
    <row r="18" spans="1:4" ht="12.75" customHeight="1">
      <c r="A18" s="33"/>
      <c r="B18" s="35" t="s">
        <v>86</v>
      </c>
      <c r="C18" s="36">
        <f>C13+C14+C15+C16+C17</f>
        <v>674000</v>
      </c>
      <c r="D18" s="18"/>
    </row>
    <row r="19" spans="1:4" ht="12.75" customHeight="1">
      <c r="A19" s="33"/>
      <c r="B19" s="35" t="s">
        <v>31</v>
      </c>
      <c r="C19" s="36">
        <v>5000</v>
      </c>
      <c r="D19" s="18"/>
    </row>
    <row r="20" spans="1:4" ht="12.75" customHeight="1">
      <c r="A20" s="33"/>
      <c r="B20" s="35" t="s">
        <v>87</v>
      </c>
      <c r="C20" s="36">
        <v>39000</v>
      </c>
      <c r="D20" s="18"/>
    </row>
    <row r="21" spans="1:4" ht="12.75" customHeight="1">
      <c r="A21" s="33"/>
      <c r="B21" s="35" t="s">
        <v>35</v>
      </c>
      <c r="C21" s="36">
        <v>50</v>
      </c>
      <c r="D21" s="18"/>
    </row>
    <row r="22" spans="1:4" ht="12.75" customHeight="1">
      <c r="A22" s="33"/>
      <c r="B22" s="39" t="s">
        <v>77</v>
      </c>
      <c r="C22" s="40">
        <v>500</v>
      </c>
      <c r="D22" s="18"/>
    </row>
    <row r="23" spans="1:4" ht="12.75" customHeight="1">
      <c r="A23" s="33"/>
      <c r="B23" s="39" t="s">
        <v>34</v>
      </c>
      <c r="C23" s="40">
        <v>500</v>
      </c>
      <c r="D23" s="18"/>
    </row>
    <row r="24" spans="1:4" ht="12.75" customHeight="1">
      <c r="A24" s="33"/>
      <c r="B24" s="24" t="s">
        <v>262</v>
      </c>
      <c r="C24" s="28">
        <v>180</v>
      </c>
      <c r="D24" s="28"/>
    </row>
    <row r="25" spans="1:4" ht="12.75" customHeight="1">
      <c r="A25" s="13">
        <v>5</v>
      </c>
      <c r="B25" s="5" t="s">
        <v>88</v>
      </c>
      <c r="C25" s="38"/>
      <c r="D25" s="19">
        <f>C26+C47+C50+C29</f>
        <v>316669</v>
      </c>
    </row>
    <row r="26" spans="1:4" ht="12.75" customHeight="1">
      <c r="A26" s="33"/>
      <c r="B26" s="39" t="s">
        <v>89</v>
      </c>
      <c r="C26" s="40">
        <f>C27+C28</f>
        <v>4480</v>
      </c>
      <c r="D26" s="18"/>
    </row>
    <row r="27" spans="1:4" ht="12.75" customHeight="1">
      <c r="A27" s="33"/>
      <c r="B27" s="4" t="s">
        <v>51</v>
      </c>
      <c r="C27" s="18">
        <v>0</v>
      </c>
      <c r="D27" s="18"/>
    </row>
    <row r="28" spans="1:4" ht="12.75" customHeight="1">
      <c r="A28" s="33"/>
      <c r="B28" s="4" t="s">
        <v>90</v>
      </c>
      <c r="C28" s="18">
        <v>4480</v>
      </c>
      <c r="D28" s="18"/>
    </row>
    <row r="29" spans="1:4" ht="12.75" customHeight="1">
      <c r="A29" s="33"/>
      <c r="B29" s="4" t="s">
        <v>259</v>
      </c>
      <c r="C29" s="18">
        <v>24</v>
      </c>
      <c r="D29" s="18"/>
    </row>
    <row r="30" spans="1:4" ht="12.75" customHeight="1">
      <c r="A30" s="33"/>
      <c r="B30" s="5" t="s">
        <v>91</v>
      </c>
      <c r="C30" s="37"/>
      <c r="D30" s="18"/>
    </row>
    <row r="31" spans="1:4" ht="12.75" customHeight="1">
      <c r="A31" s="33"/>
      <c r="B31" s="4" t="s">
        <v>60</v>
      </c>
      <c r="C31" s="18">
        <v>3810</v>
      </c>
      <c r="D31" s="18"/>
    </row>
    <row r="32" spans="1:4" ht="22.5">
      <c r="A32" s="33"/>
      <c r="B32" s="9" t="s">
        <v>61</v>
      </c>
      <c r="C32" s="18">
        <v>150</v>
      </c>
      <c r="D32" s="18"/>
    </row>
    <row r="33" spans="1:4" ht="22.5">
      <c r="A33" s="33"/>
      <c r="B33" s="9" t="s">
        <v>62</v>
      </c>
      <c r="C33" s="18">
        <v>350</v>
      </c>
      <c r="D33" s="18"/>
    </row>
    <row r="34" spans="1:4" ht="12.75" customHeight="1">
      <c r="A34" s="33"/>
      <c r="B34" s="4" t="s">
        <v>63</v>
      </c>
      <c r="C34" s="18">
        <v>18950</v>
      </c>
      <c r="D34" s="18"/>
    </row>
    <row r="35" spans="1:4" ht="22.5">
      <c r="A35" s="33"/>
      <c r="B35" s="9" t="s">
        <v>64</v>
      </c>
      <c r="C35" s="18">
        <v>16327</v>
      </c>
      <c r="D35" s="18"/>
    </row>
    <row r="36" spans="1:4" ht="22.5">
      <c r="A36" s="33"/>
      <c r="B36" s="9" t="s">
        <v>65</v>
      </c>
      <c r="C36" s="55">
        <v>42363</v>
      </c>
      <c r="D36" s="18"/>
    </row>
    <row r="37" spans="1:4" ht="12.75" customHeight="1">
      <c r="A37" s="33"/>
      <c r="B37" s="50" t="s">
        <v>66</v>
      </c>
      <c r="C37" s="18">
        <v>47345</v>
      </c>
      <c r="D37" s="18"/>
    </row>
    <row r="38" spans="1:4" ht="12.75" customHeight="1">
      <c r="A38" s="33"/>
      <c r="B38" s="50" t="s">
        <v>67</v>
      </c>
      <c r="C38" s="18">
        <v>27868</v>
      </c>
      <c r="D38" s="18"/>
    </row>
    <row r="39" spans="1:4" ht="24" customHeight="1">
      <c r="A39" s="33"/>
      <c r="B39" s="9" t="s">
        <v>68</v>
      </c>
      <c r="C39" s="18">
        <v>3750</v>
      </c>
      <c r="D39" s="18"/>
    </row>
    <row r="40" spans="1:4" ht="22.5">
      <c r="A40" s="33"/>
      <c r="B40" s="9" t="s">
        <v>69</v>
      </c>
      <c r="C40" s="18">
        <v>8965</v>
      </c>
      <c r="D40" s="18"/>
    </row>
    <row r="41" spans="1:5" ht="22.5">
      <c r="A41" s="33"/>
      <c r="B41" s="9" t="s">
        <v>70</v>
      </c>
      <c r="C41" s="18">
        <v>163</v>
      </c>
      <c r="D41" s="18"/>
      <c r="E41" s="30"/>
    </row>
    <row r="42" spans="1:5" ht="11.25">
      <c r="A42" s="33"/>
      <c r="B42" s="9" t="s">
        <v>6</v>
      </c>
      <c r="C42" s="18">
        <v>2194</v>
      </c>
      <c r="D42" s="18"/>
      <c r="E42" s="30"/>
    </row>
    <row r="43" spans="1:5" ht="11.25">
      <c r="A43" s="33"/>
      <c r="B43" s="9" t="s">
        <v>152</v>
      </c>
      <c r="C43" s="18">
        <v>3054</v>
      </c>
      <c r="D43" s="18"/>
      <c r="E43" s="30"/>
    </row>
    <row r="44" spans="1:5" ht="11.25">
      <c r="A44" s="33"/>
      <c r="B44" s="9" t="s">
        <v>263</v>
      </c>
      <c r="C44" s="18">
        <v>384</v>
      </c>
      <c r="D44" s="18"/>
      <c r="E44" s="30"/>
    </row>
    <row r="45" spans="1:5" ht="11.25">
      <c r="A45" s="33"/>
      <c r="B45" s="9" t="s">
        <v>153</v>
      </c>
      <c r="C45" s="18">
        <v>31766</v>
      </c>
      <c r="D45" s="18"/>
      <c r="E45" s="30"/>
    </row>
    <row r="46" spans="1:5" ht="11.25">
      <c r="A46" s="33"/>
      <c r="B46" s="9" t="s">
        <v>154</v>
      </c>
      <c r="C46" s="18">
        <v>12800</v>
      </c>
      <c r="D46" s="18"/>
      <c r="E46" s="30"/>
    </row>
    <row r="47" spans="1:5" ht="11.25">
      <c r="A47" s="33"/>
      <c r="B47" s="9" t="s">
        <v>150</v>
      </c>
      <c r="C47" s="18">
        <f>SUM(C31:C46)</f>
        <v>220239</v>
      </c>
      <c r="D47" s="18"/>
      <c r="E47" s="30"/>
    </row>
    <row r="48" spans="1:5" ht="11.25">
      <c r="A48" s="33"/>
      <c r="B48" s="9" t="s">
        <v>105</v>
      </c>
      <c r="C48" s="18">
        <v>7500</v>
      </c>
      <c r="D48" s="18"/>
      <c r="E48" s="30"/>
    </row>
    <row r="49" spans="1:4" s="25" customFormat="1" ht="12.75" customHeight="1">
      <c r="A49" s="58"/>
      <c r="B49" s="24" t="s">
        <v>49</v>
      </c>
      <c r="C49" s="28">
        <v>84426</v>
      </c>
      <c r="D49" s="28"/>
    </row>
    <row r="50" spans="1:4" s="25" customFormat="1" ht="12.75" customHeight="1">
      <c r="A50" s="58"/>
      <c r="B50" s="24" t="s">
        <v>151</v>
      </c>
      <c r="C50" s="28">
        <f>SUM(C48:C49)</f>
        <v>91926</v>
      </c>
      <c r="D50" s="28"/>
    </row>
    <row r="51" spans="1:4" ht="12.75" customHeight="1">
      <c r="A51" s="13">
        <v>6</v>
      </c>
      <c r="B51" s="5" t="s">
        <v>92</v>
      </c>
      <c r="C51" s="38"/>
      <c r="D51" s="19">
        <f>C52+C58</f>
        <v>2117544</v>
      </c>
    </row>
    <row r="52" spans="1:5" ht="12.75" customHeight="1">
      <c r="A52" s="33"/>
      <c r="B52" s="39" t="s">
        <v>23</v>
      </c>
      <c r="C52" s="54">
        <f>SUM(C53:C57)</f>
        <v>2090463</v>
      </c>
      <c r="D52" s="19"/>
      <c r="E52" s="30"/>
    </row>
    <row r="53" spans="1:4" ht="12.75" customHeight="1">
      <c r="A53" s="33"/>
      <c r="B53" s="24" t="s">
        <v>155</v>
      </c>
      <c r="C53" s="29">
        <v>1163853</v>
      </c>
      <c r="D53" s="19"/>
    </row>
    <row r="54" spans="1:4" ht="21.75" customHeight="1">
      <c r="A54" s="33"/>
      <c r="B54" s="49" t="s">
        <v>36</v>
      </c>
      <c r="C54" s="29">
        <v>547608</v>
      </c>
      <c r="D54" s="19"/>
    </row>
    <row r="55" spans="1:4" ht="13.5" customHeight="1">
      <c r="A55" s="33"/>
      <c r="B55" s="23" t="s">
        <v>59</v>
      </c>
      <c r="C55" s="29">
        <v>23438</v>
      </c>
      <c r="D55" s="19"/>
    </row>
    <row r="56" spans="1:4" ht="13.5" customHeight="1">
      <c r="A56" s="33"/>
      <c r="B56" s="23" t="s">
        <v>156</v>
      </c>
      <c r="C56" s="29">
        <v>30761</v>
      </c>
      <c r="D56" s="19"/>
    </row>
    <row r="57" spans="1:4" ht="22.5">
      <c r="A57" s="33"/>
      <c r="B57" s="23" t="s">
        <v>47</v>
      </c>
      <c r="C57" s="29">
        <v>324803</v>
      </c>
      <c r="D57" s="19"/>
    </row>
    <row r="58" spans="1:4" ht="11.25">
      <c r="A58" s="33"/>
      <c r="B58" s="23" t="s">
        <v>159</v>
      </c>
      <c r="C58" s="29">
        <f>SUM(C59:C62)</f>
        <v>27081</v>
      </c>
      <c r="D58" s="19"/>
    </row>
    <row r="59" spans="1:4" s="25" customFormat="1" ht="11.25">
      <c r="A59" s="58"/>
      <c r="B59" s="23" t="s">
        <v>158</v>
      </c>
      <c r="C59" s="29">
        <v>10964</v>
      </c>
      <c r="D59" s="27"/>
    </row>
    <row r="60" spans="1:4" s="25" customFormat="1" ht="11.25">
      <c r="A60" s="58"/>
      <c r="B60" s="23" t="s">
        <v>157</v>
      </c>
      <c r="C60" s="29">
        <v>1354</v>
      </c>
      <c r="D60" s="27"/>
    </row>
    <row r="61" spans="1:4" s="25" customFormat="1" ht="22.5">
      <c r="A61" s="96"/>
      <c r="B61" s="9" t="s">
        <v>70</v>
      </c>
      <c r="C61" s="29">
        <v>4863</v>
      </c>
      <c r="D61" s="27"/>
    </row>
    <row r="62" spans="1:4" s="25" customFormat="1" ht="11.25">
      <c r="A62" s="96"/>
      <c r="B62" s="23" t="s">
        <v>261</v>
      </c>
      <c r="C62" s="29">
        <v>9900</v>
      </c>
      <c r="D62" s="27"/>
    </row>
    <row r="63" spans="1:4" s="25" customFormat="1" ht="12.75">
      <c r="A63" s="2"/>
      <c r="B63" s="87" t="s">
        <v>250</v>
      </c>
      <c r="C63" s="118" t="s">
        <v>252</v>
      </c>
      <c r="D63" s="118"/>
    </row>
    <row r="64" spans="1:4" s="25" customFormat="1" ht="12.75">
      <c r="A64" s="2"/>
      <c r="B64" s="87" t="s">
        <v>251</v>
      </c>
      <c r="C64" s="118" t="s">
        <v>214</v>
      </c>
      <c r="D64" s="118"/>
    </row>
    <row r="65" spans="1:4" s="25" customFormat="1" ht="12.75">
      <c r="A65" s="2"/>
      <c r="B65" s="87"/>
      <c r="C65" s="83"/>
      <c r="D65" s="83"/>
    </row>
    <row r="66" spans="1:4" ht="12.75" customHeight="1">
      <c r="A66" s="13">
        <v>7</v>
      </c>
      <c r="B66" s="5" t="s">
        <v>93</v>
      </c>
      <c r="C66" s="38"/>
      <c r="D66" s="19">
        <f>C88+C90</f>
        <v>944784</v>
      </c>
    </row>
    <row r="67" spans="1:4" ht="12.75" customHeight="1">
      <c r="A67" s="33"/>
      <c r="B67" s="4" t="s">
        <v>160</v>
      </c>
      <c r="C67" s="18">
        <v>46049</v>
      </c>
      <c r="D67" s="18"/>
    </row>
    <row r="68" spans="1:4" ht="20.25" customHeight="1">
      <c r="A68" s="33"/>
      <c r="B68" s="47" t="s">
        <v>161</v>
      </c>
      <c r="C68" s="18">
        <v>16375</v>
      </c>
      <c r="D68" s="18"/>
    </row>
    <row r="69" spans="1:4" ht="15" customHeight="1">
      <c r="A69" s="33"/>
      <c r="B69" s="9" t="s">
        <v>162</v>
      </c>
      <c r="C69" s="18">
        <v>10000</v>
      </c>
      <c r="D69" s="18"/>
    </row>
    <row r="70" spans="1:4" ht="25.5" customHeight="1">
      <c r="A70" s="33"/>
      <c r="B70" s="9" t="s">
        <v>163</v>
      </c>
      <c r="C70" s="18">
        <v>13710</v>
      </c>
      <c r="D70" s="18"/>
    </row>
    <row r="71" spans="1:4" ht="14.25" customHeight="1">
      <c r="A71" s="33"/>
      <c r="B71" s="51" t="s">
        <v>164</v>
      </c>
      <c r="C71" s="18">
        <v>14455</v>
      </c>
      <c r="D71" s="18"/>
    </row>
    <row r="72" spans="1:4" ht="14.25" customHeight="1">
      <c r="A72" s="33"/>
      <c r="B72" s="51" t="s">
        <v>165</v>
      </c>
      <c r="C72" s="18">
        <v>13372</v>
      </c>
      <c r="D72" s="18"/>
    </row>
    <row r="73" spans="1:4" ht="11.25">
      <c r="A73" s="33"/>
      <c r="B73" s="51" t="s">
        <v>166</v>
      </c>
      <c r="C73" s="18">
        <v>26137</v>
      </c>
      <c r="D73" s="18"/>
    </row>
    <row r="74" spans="1:4" ht="19.5">
      <c r="A74" s="33"/>
      <c r="B74" s="52" t="s">
        <v>167</v>
      </c>
      <c r="C74" s="18">
        <v>9840</v>
      </c>
      <c r="D74" s="18"/>
    </row>
    <row r="75" spans="1:4" ht="23.25" customHeight="1">
      <c r="A75" s="33"/>
      <c r="B75" s="51" t="s">
        <v>168</v>
      </c>
      <c r="C75" s="18">
        <v>9642</v>
      </c>
      <c r="D75" s="18"/>
    </row>
    <row r="76" spans="1:4" ht="22.5">
      <c r="A76" s="33"/>
      <c r="B76" s="51" t="s">
        <v>68</v>
      </c>
      <c r="C76" s="18">
        <v>23072</v>
      </c>
      <c r="D76" s="18"/>
    </row>
    <row r="77" spans="1:4" ht="11.25">
      <c r="A77" s="33"/>
      <c r="B77" s="51" t="s">
        <v>169</v>
      </c>
      <c r="C77" s="18">
        <v>435</v>
      </c>
      <c r="D77" s="18"/>
    </row>
    <row r="78" spans="1:4" ht="11.25">
      <c r="A78" s="33"/>
      <c r="B78" s="51" t="s">
        <v>170</v>
      </c>
      <c r="C78" s="18">
        <v>8208</v>
      </c>
      <c r="D78" s="18"/>
    </row>
    <row r="79" spans="1:4" ht="11.25">
      <c r="A79" s="33"/>
      <c r="B79" s="51" t="s">
        <v>260</v>
      </c>
      <c r="C79" s="18">
        <v>2352</v>
      </c>
      <c r="D79" s="18"/>
    </row>
    <row r="80" spans="1:4" ht="11.25">
      <c r="A80" s="33"/>
      <c r="B80" s="51" t="s">
        <v>171</v>
      </c>
      <c r="C80" s="18">
        <v>10</v>
      </c>
      <c r="D80" s="18"/>
    </row>
    <row r="81" spans="1:4" ht="11.25">
      <c r="A81" s="33"/>
      <c r="B81" s="51" t="s">
        <v>172</v>
      </c>
      <c r="C81" s="18">
        <v>5264</v>
      </c>
      <c r="D81" s="18"/>
    </row>
    <row r="82" spans="1:4" ht="11.25">
      <c r="A82" s="33"/>
      <c r="B82" s="51" t="s">
        <v>173</v>
      </c>
      <c r="C82" s="18">
        <v>4493</v>
      </c>
      <c r="D82" s="18"/>
    </row>
    <row r="83" spans="1:4" ht="11.25">
      <c r="A83" s="33"/>
      <c r="B83" s="51" t="s">
        <v>174</v>
      </c>
      <c r="C83" s="18">
        <v>15894</v>
      </c>
      <c r="D83" s="18"/>
    </row>
    <row r="84" spans="1:4" ht="11.25">
      <c r="A84" s="33"/>
      <c r="B84" s="51" t="s">
        <v>175</v>
      </c>
      <c r="C84" s="18">
        <v>2531</v>
      </c>
      <c r="D84" s="18"/>
    </row>
    <row r="85" spans="1:4" ht="11.25">
      <c r="A85" s="33"/>
      <c r="B85" s="51" t="s">
        <v>176</v>
      </c>
      <c r="C85" s="18">
        <v>2393</v>
      </c>
      <c r="D85" s="18"/>
    </row>
    <row r="86" spans="1:4" ht="11.25">
      <c r="A86" s="33"/>
      <c r="B86" s="51" t="s">
        <v>177</v>
      </c>
      <c r="C86" s="18">
        <v>15638</v>
      </c>
      <c r="D86" s="18"/>
    </row>
    <row r="87" spans="1:4" ht="11.25">
      <c r="A87" s="33"/>
      <c r="B87" s="51" t="s">
        <v>178</v>
      </c>
      <c r="C87" s="18">
        <v>703520</v>
      </c>
      <c r="D87" s="18"/>
    </row>
    <row r="88" spans="1:4" ht="11.25">
      <c r="A88" s="33"/>
      <c r="B88" s="9" t="s">
        <v>150</v>
      </c>
      <c r="C88" s="18">
        <f>SUM(C67:C87)</f>
        <v>943390</v>
      </c>
      <c r="D88" s="18"/>
    </row>
    <row r="89" spans="1:4" ht="11.25">
      <c r="A89" s="33"/>
      <c r="B89" s="9" t="s">
        <v>258</v>
      </c>
      <c r="C89" s="18">
        <v>1394</v>
      </c>
      <c r="D89" s="18"/>
    </row>
    <row r="90" spans="1:4" ht="11.25">
      <c r="A90" s="33"/>
      <c r="B90" s="9" t="s">
        <v>257</v>
      </c>
      <c r="C90" s="18">
        <f>SUM(C89)</f>
        <v>1394</v>
      </c>
      <c r="D90" s="18"/>
    </row>
    <row r="91" spans="1:4" ht="11.25">
      <c r="A91" s="13">
        <v>8</v>
      </c>
      <c r="B91" s="31" t="s">
        <v>266</v>
      </c>
      <c r="C91" s="18"/>
      <c r="D91" s="27">
        <f>SUM(C92:C94)</f>
        <v>4143</v>
      </c>
    </row>
    <row r="92" spans="1:4" ht="11.25">
      <c r="A92" s="33"/>
      <c r="B92" s="31" t="s">
        <v>28</v>
      </c>
      <c r="C92" s="18">
        <v>3000</v>
      </c>
      <c r="D92" s="27"/>
    </row>
    <row r="93" spans="1:4" ht="11.25">
      <c r="A93" s="33"/>
      <c r="B93" s="31" t="s">
        <v>264</v>
      </c>
      <c r="C93" s="18">
        <v>956</v>
      </c>
      <c r="D93" s="27"/>
    </row>
    <row r="94" spans="1:4" ht="11.25">
      <c r="A94" s="12"/>
      <c r="B94" s="31" t="s">
        <v>265</v>
      </c>
      <c r="C94" s="18">
        <v>187</v>
      </c>
      <c r="D94" s="27"/>
    </row>
    <row r="95" spans="1:4" ht="12.75" customHeight="1">
      <c r="A95" s="4">
        <v>9</v>
      </c>
      <c r="B95" s="5" t="s">
        <v>94</v>
      </c>
      <c r="C95" s="38"/>
      <c r="D95" s="19">
        <f>C96+C97+C98+C99</f>
        <v>327868</v>
      </c>
    </row>
    <row r="96" spans="1:4" ht="12.75" customHeight="1">
      <c r="A96" s="13"/>
      <c r="B96" s="46" t="s">
        <v>100</v>
      </c>
      <c r="C96" s="53">
        <v>252684</v>
      </c>
      <c r="D96" s="19"/>
    </row>
    <row r="97" spans="1:4" ht="12.75" customHeight="1">
      <c r="A97" s="12"/>
      <c r="B97" s="46" t="s">
        <v>99</v>
      </c>
      <c r="C97" s="53">
        <v>34955</v>
      </c>
      <c r="D97" s="19"/>
    </row>
    <row r="98" spans="1:4" ht="12.75" customHeight="1">
      <c r="A98" s="33"/>
      <c r="B98" s="46" t="s">
        <v>101</v>
      </c>
      <c r="C98" s="53">
        <v>36760</v>
      </c>
      <c r="D98" s="19"/>
    </row>
    <row r="99" spans="1:4" ht="12.75" customHeight="1">
      <c r="A99" s="33"/>
      <c r="B99" s="46" t="s">
        <v>102</v>
      </c>
      <c r="C99" s="53">
        <v>3469</v>
      </c>
      <c r="D99" s="19"/>
    </row>
    <row r="100" spans="1:4" ht="12.75" customHeight="1">
      <c r="A100" s="13"/>
      <c r="B100" s="7" t="s">
        <v>2</v>
      </c>
      <c r="C100" s="38"/>
      <c r="D100" s="19">
        <f>D7+D12+C26+C31+C32+C33+C34+C35+C36+C37+C38+C39+C40+C41+C42+C49+C48+D51+C67+C68+C69+C70+C71+C72+C73+C74+C75+C76+C77+C78+D91+C96+C97</f>
        <v>3620187</v>
      </c>
    </row>
    <row r="101" spans="1:4" ht="12.75" customHeight="1">
      <c r="A101" s="33"/>
      <c r="B101" s="7" t="s">
        <v>3</v>
      </c>
      <c r="C101" s="38"/>
      <c r="D101" s="19">
        <f>D11+D12+D25+D51+D66+D91+D95</f>
        <v>4720352</v>
      </c>
    </row>
    <row r="102" spans="1:4" ht="12.75" customHeight="1">
      <c r="A102" s="33"/>
      <c r="B102" s="7" t="s">
        <v>1</v>
      </c>
      <c r="C102" s="38"/>
      <c r="D102" s="19">
        <v>261877</v>
      </c>
    </row>
    <row r="103" spans="1:5" s="42" customFormat="1" ht="12.75" customHeight="1">
      <c r="A103" s="48"/>
      <c r="B103" s="41" t="s">
        <v>4</v>
      </c>
      <c r="C103" s="43"/>
      <c r="D103" s="27">
        <f>D100+D102</f>
        <v>3882064</v>
      </c>
      <c r="E103" s="56"/>
    </row>
    <row r="104" spans="1:4" ht="12.75" customHeight="1">
      <c r="A104" s="12"/>
      <c r="B104" s="44" t="s">
        <v>5</v>
      </c>
      <c r="C104" s="37"/>
      <c r="D104" s="27">
        <f>D101+D102</f>
        <v>4982229</v>
      </c>
    </row>
  </sheetData>
  <sheetProtection/>
  <mergeCells count="4">
    <mergeCell ref="C1:D1"/>
    <mergeCell ref="C2:D2"/>
    <mergeCell ref="C63:D63"/>
    <mergeCell ref="C64:D64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G122"/>
  <sheetViews>
    <sheetView zoomScalePageLayoutView="0" workbookViewId="0" topLeftCell="A69">
      <selection activeCell="F106" sqref="F106"/>
    </sheetView>
  </sheetViews>
  <sheetFormatPr defaultColWidth="9.00390625" defaultRowHeight="12.75"/>
  <cols>
    <col min="1" max="1" width="60.875" style="0" customWidth="1"/>
    <col min="2" max="2" width="20.25390625" style="0" customWidth="1"/>
    <col min="3" max="3" width="18.00390625" style="0" customWidth="1"/>
    <col min="4" max="4" width="10.625" style="0" customWidth="1"/>
    <col min="5" max="6" width="11.125" style="0" customWidth="1"/>
  </cols>
  <sheetData>
    <row r="1" spans="1:6" ht="12.75">
      <c r="A1" s="119" t="s">
        <v>253</v>
      </c>
      <c r="B1" s="119"/>
      <c r="C1" s="119"/>
      <c r="D1" s="119"/>
      <c r="E1" s="119"/>
      <c r="F1" t="s">
        <v>255</v>
      </c>
    </row>
    <row r="2" spans="1:6" ht="12.75">
      <c r="A2" s="119" t="s">
        <v>254</v>
      </c>
      <c r="B2" s="119"/>
      <c r="C2" s="119"/>
      <c r="D2" s="119"/>
      <c r="E2" s="119"/>
      <c r="F2" t="s">
        <v>214</v>
      </c>
    </row>
    <row r="3" spans="1:5" ht="12.75">
      <c r="A3" s="88"/>
      <c r="B3" s="88"/>
      <c r="C3" s="88"/>
      <c r="D3" s="88"/>
      <c r="E3" s="88"/>
    </row>
    <row r="4" spans="1:6" ht="68.25" customHeight="1">
      <c r="A4" s="20" t="s">
        <v>45</v>
      </c>
      <c r="B4" s="3" t="s">
        <v>106</v>
      </c>
      <c r="C4" s="3" t="s">
        <v>43</v>
      </c>
      <c r="D4" s="3" t="s">
        <v>44</v>
      </c>
      <c r="E4" s="3" t="s">
        <v>181</v>
      </c>
      <c r="F4" s="3" t="s">
        <v>182</v>
      </c>
    </row>
    <row r="5" spans="1:6" ht="15" customHeight="1">
      <c r="A5" s="8" t="s">
        <v>30</v>
      </c>
      <c r="B5" s="6"/>
      <c r="C5" s="6"/>
      <c r="D5" s="6"/>
      <c r="E5" s="17"/>
      <c r="F5" s="17"/>
    </row>
    <row r="6" spans="1:6" ht="12.75">
      <c r="A6" s="9" t="s">
        <v>79</v>
      </c>
      <c r="B6" s="18"/>
      <c r="C6" s="18">
        <v>1000</v>
      </c>
      <c r="D6" s="18">
        <v>5000</v>
      </c>
      <c r="E6" s="18">
        <v>6000</v>
      </c>
      <c r="F6" s="18">
        <v>4477</v>
      </c>
    </row>
    <row r="7" spans="1:6" ht="12.75">
      <c r="A7" s="9" t="s">
        <v>107</v>
      </c>
      <c r="B7" s="18"/>
      <c r="C7" s="18">
        <v>32786</v>
      </c>
      <c r="D7" s="18"/>
      <c r="E7" s="18">
        <v>32786</v>
      </c>
      <c r="F7" s="18">
        <v>32786</v>
      </c>
    </row>
    <row r="8" spans="1:6" ht="12.75">
      <c r="A8" s="9" t="s">
        <v>108</v>
      </c>
      <c r="B8" s="18"/>
      <c r="C8" s="18">
        <v>55700</v>
      </c>
      <c r="D8" s="18"/>
      <c r="E8" s="18">
        <v>55700</v>
      </c>
      <c r="F8" s="18">
        <v>55700</v>
      </c>
    </row>
    <row r="9" spans="1:6" ht="15.75" customHeight="1">
      <c r="A9" s="9" t="s">
        <v>109</v>
      </c>
      <c r="B9" s="18"/>
      <c r="C9" s="18">
        <v>53431</v>
      </c>
      <c r="D9" s="18"/>
      <c r="E9" s="18">
        <v>53431</v>
      </c>
      <c r="F9" s="18">
        <v>53431</v>
      </c>
    </row>
    <row r="10" spans="1:6" ht="12.75">
      <c r="A10" s="9" t="s">
        <v>110</v>
      </c>
      <c r="B10" s="18"/>
      <c r="C10" s="18">
        <v>19660</v>
      </c>
      <c r="D10" s="18"/>
      <c r="E10" s="18">
        <v>19660</v>
      </c>
      <c r="F10" s="18">
        <v>19660</v>
      </c>
    </row>
    <row r="11" spans="1:6" ht="12.75">
      <c r="A11" s="9" t="s">
        <v>111</v>
      </c>
      <c r="B11" s="18"/>
      <c r="C11" s="18">
        <v>3750</v>
      </c>
      <c r="D11" s="18"/>
      <c r="E11" s="18">
        <v>3750</v>
      </c>
      <c r="F11" s="18">
        <v>3750</v>
      </c>
    </row>
    <row r="12" spans="1:6" ht="12.75">
      <c r="A12" s="9" t="s">
        <v>112</v>
      </c>
      <c r="B12" s="18">
        <v>500</v>
      </c>
      <c r="C12" s="18"/>
      <c r="D12" s="18"/>
      <c r="E12" s="18">
        <v>500</v>
      </c>
      <c r="F12" s="18">
        <v>750</v>
      </c>
    </row>
    <row r="13" spans="1:6" ht="12.75">
      <c r="A13" s="9" t="s">
        <v>113</v>
      </c>
      <c r="B13" s="18"/>
      <c r="C13" s="18">
        <v>3810</v>
      </c>
      <c r="D13" s="18"/>
      <c r="E13" s="18">
        <v>3810</v>
      </c>
      <c r="F13" s="18">
        <v>3810</v>
      </c>
    </row>
    <row r="14" spans="1:6" ht="12.75">
      <c r="A14" s="9" t="s">
        <v>53</v>
      </c>
      <c r="B14" s="18"/>
      <c r="C14" s="18">
        <v>2400</v>
      </c>
      <c r="D14" s="18"/>
      <c r="E14" s="18">
        <v>2400</v>
      </c>
      <c r="F14" s="18">
        <v>2400</v>
      </c>
    </row>
    <row r="15" spans="1:6" ht="12.75">
      <c r="A15" s="9" t="s">
        <v>54</v>
      </c>
      <c r="B15" s="18"/>
      <c r="C15" s="18">
        <v>19950</v>
      </c>
      <c r="D15" s="18"/>
      <c r="E15" s="18">
        <v>19950</v>
      </c>
      <c r="F15" s="18">
        <v>16620</v>
      </c>
    </row>
    <row r="16" spans="1:6" ht="12.75">
      <c r="A16" s="9" t="s">
        <v>267</v>
      </c>
      <c r="B16" s="18"/>
      <c r="C16" s="18">
        <v>3693</v>
      </c>
      <c r="D16" s="18">
        <v>4307</v>
      </c>
      <c r="E16" s="18">
        <v>0</v>
      </c>
      <c r="F16" s="18">
        <v>9900</v>
      </c>
    </row>
    <row r="17" spans="1:6" ht="12.75">
      <c r="A17" s="9" t="s">
        <v>115</v>
      </c>
      <c r="B17" s="18">
        <v>5403</v>
      </c>
      <c r="C17" s="18"/>
      <c r="D17" s="18"/>
      <c r="E17" s="18">
        <v>5403</v>
      </c>
      <c r="F17" s="18">
        <v>9235</v>
      </c>
    </row>
    <row r="18" spans="1:6" ht="12.75">
      <c r="A18" s="9" t="s">
        <v>277</v>
      </c>
      <c r="B18" s="18"/>
      <c r="C18" s="18"/>
      <c r="D18" s="18"/>
      <c r="E18" s="18"/>
      <c r="F18" s="18">
        <v>27290</v>
      </c>
    </row>
    <row r="19" spans="1:6" ht="12.75">
      <c r="A19" s="9" t="s">
        <v>116</v>
      </c>
      <c r="B19" s="18"/>
      <c r="C19" s="18">
        <v>3000</v>
      </c>
      <c r="D19" s="18"/>
      <c r="E19" s="18">
        <v>3000</v>
      </c>
      <c r="F19" s="18">
        <v>3000</v>
      </c>
    </row>
    <row r="20" spans="1:6" ht="12.75">
      <c r="A20" s="9" t="s">
        <v>103</v>
      </c>
      <c r="B20" s="18"/>
      <c r="C20" s="18">
        <v>360</v>
      </c>
      <c r="D20" s="18"/>
      <c r="E20" s="18">
        <v>360</v>
      </c>
      <c r="F20" s="18">
        <v>410</v>
      </c>
    </row>
    <row r="21" spans="1:6" ht="12.75">
      <c r="A21" s="9" t="s">
        <v>120</v>
      </c>
      <c r="B21" s="18">
        <v>1035</v>
      </c>
      <c r="C21" s="18"/>
      <c r="D21" s="18"/>
      <c r="E21" s="18">
        <v>1035</v>
      </c>
      <c r="F21" s="18">
        <v>1035</v>
      </c>
    </row>
    <row r="22" spans="1:6" ht="12.75">
      <c r="A22" s="9" t="s">
        <v>131</v>
      </c>
      <c r="B22" s="18">
        <v>784</v>
      </c>
      <c r="C22" s="18"/>
      <c r="D22" s="18"/>
      <c r="E22" s="18">
        <v>784</v>
      </c>
      <c r="F22" s="18">
        <v>784</v>
      </c>
    </row>
    <row r="23" spans="1:6" ht="12.75">
      <c r="A23" s="9" t="s">
        <v>104</v>
      </c>
      <c r="B23" s="18"/>
      <c r="C23" s="18"/>
      <c r="D23" s="18">
        <v>5500</v>
      </c>
      <c r="E23" s="18">
        <v>5500</v>
      </c>
      <c r="F23" s="18">
        <v>5500</v>
      </c>
    </row>
    <row r="24" spans="1:6" ht="12.75">
      <c r="A24" s="23" t="s">
        <v>121</v>
      </c>
      <c r="B24" s="18">
        <v>18913</v>
      </c>
      <c r="C24" s="18"/>
      <c r="D24" s="18"/>
      <c r="E24" s="18">
        <v>18913</v>
      </c>
      <c r="F24" s="18">
        <v>18913</v>
      </c>
    </row>
    <row r="25" spans="1:6" ht="12.75">
      <c r="A25" s="23" t="s">
        <v>122</v>
      </c>
      <c r="B25" s="18"/>
      <c r="C25" s="18"/>
      <c r="D25" s="18"/>
      <c r="E25" s="18"/>
      <c r="F25" s="18"/>
    </row>
    <row r="26" spans="1:6" ht="12.75">
      <c r="A26" s="23" t="s">
        <v>117</v>
      </c>
      <c r="B26" s="18"/>
      <c r="C26" s="18"/>
      <c r="D26" s="18">
        <v>1000</v>
      </c>
      <c r="E26" s="18">
        <v>1000</v>
      </c>
      <c r="F26" s="18">
        <v>2094</v>
      </c>
    </row>
    <row r="27" spans="1:6" ht="45">
      <c r="A27" s="23" t="s">
        <v>118</v>
      </c>
      <c r="B27" s="18"/>
      <c r="C27" s="18"/>
      <c r="D27" s="18">
        <v>21818</v>
      </c>
      <c r="E27" s="18">
        <v>2000</v>
      </c>
      <c r="F27" s="18">
        <v>2705</v>
      </c>
    </row>
    <row r="28" spans="1:6" ht="12.75">
      <c r="A28" s="9" t="s">
        <v>119</v>
      </c>
      <c r="B28" s="18"/>
      <c r="C28" s="18"/>
      <c r="D28" s="18">
        <v>500</v>
      </c>
      <c r="E28" s="18">
        <v>500</v>
      </c>
      <c r="F28" s="18">
        <v>500</v>
      </c>
    </row>
    <row r="29" spans="1:6" ht="12.75">
      <c r="A29" s="9" t="s">
        <v>123</v>
      </c>
      <c r="B29" s="18"/>
      <c r="C29" s="18">
        <v>233699</v>
      </c>
      <c r="D29" s="18"/>
      <c r="E29" s="18">
        <v>150000</v>
      </c>
      <c r="F29" s="18">
        <v>74840</v>
      </c>
    </row>
    <row r="30" spans="1:6" ht="12.75">
      <c r="A30" s="9" t="s">
        <v>139</v>
      </c>
      <c r="B30" s="18"/>
      <c r="C30" s="18"/>
      <c r="D30" s="18">
        <v>3000</v>
      </c>
      <c r="E30" s="18">
        <v>3000</v>
      </c>
      <c r="F30" s="18">
        <v>3000</v>
      </c>
    </row>
    <row r="31" spans="1:6" ht="12.75">
      <c r="A31" s="9" t="s">
        <v>14</v>
      </c>
      <c r="B31" s="18"/>
      <c r="C31" s="18"/>
      <c r="D31" s="18">
        <v>610</v>
      </c>
      <c r="E31" s="18">
        <v>610</v>
      </c>
      <c r="F31" s="18">
        <v>610</v>
      </c>
    </row>
    <row r="32" spans="1:6" ht="12.75">
      <c r="A32" s="9" t="s">
        <v>16</v>
      </c>
      <c r="B32" s="18"/>
      <c r="C32" s="18"/>
      <c r="D32" s="18">
        <v>732</v>
      </c>
      <c r="E32" s="18">
        <v>732</v>
      </c>
      <c r="F32" s="18">
        <v>732</v>
      </c>
    </row>
    <row r="33" spans="1:6" ht="12.75">
      <c r="A33" s="9" t="s">
        <v>17</v>
      </c>
      <c r="B33" s="18"/>
      <c r="C33" s="18"/>
      <c r="D33" s="18">
        <v>881</v>
      </c>
      <c r="E33" s="18">
        <v>881</v>
      </c>
      <c r="F33" s="18">
        <v>881</v>
      </c>
    </row>
    <row r="34" spans="1:6" ht="12.75">
      <c r="A34" s="9" t="s">
        <v>21</v>
      </c>
      <c r="B34" s="18"/>
      <c r="C34" s="18"/>
      <c r="D34" s="18">
        <v>1143</v>
      </c>
      <c r="E34" s="18">
        <v>1143</v>
      </c>
      <c r="F34" s="18">
        <v>1143</v>
      </c>
    </row>
    <row r="35" spans="1:6" ht="12.75">
      <c r="A35" s="9" t="s">
        <v>15</v>
      </c>
      <c r="B35" s="18"/>
      <c r="C35" s="18"/>
      <c r="D35" s="18">
        <v>200</v>
      </c>
      <c r="E35" s="18">
        <v>200</v>
      </c>
      <c r="F35" s="18">
        <v>200</v>
      </c>
    </row>
    <row r="36" spans="1:6" ht="12.75">
      <c r="A36" s="9" t="s">
        <v>22</v>
      </c>
      <c r="B36" s="18"/>
      <c r="C36" s="18"/>
      <c r="D36" s="18">
        <v>76</v>
      </c>
      <c r="E36" s="18">
        <v>76</v>
      </c>
      <c r="F36" s="18">
        <v>76</v>
      </c>
    </row>
    <row r="37" spans="1:6" ht="12.75">
      <c r="A37" s="119" t="s">
        <v>253</v>
      </c>
      <c r="B37" s="119"/>
      <c r="C37" s="119"/>
      <c r="D37" s="119"/>
      <c r="E37" s="119"/>
      <c r="F37" t="s">
        <v>255</v>
      </c>
    </row>
    <row r="38" spans="1:6" ht="12.75">
      <c r="A38" s="119" t="s">
        <v>254</v>
      </c>
      <c r="B38" s="119"/>
      <c r="C38" s="119"/>
      <c r="D38" s="119"/>
      <c r="E38" s="119"/>
      <c r="F38" t="s">
        <v>214</v>
      </c>
    </row>
    <row r="39" spans="1:6" ht="12.75">
      <c r="A39" s="91"/>
      <c r="B39" s="92"/>
      <c r="C39" s="92"/>
      <c r="D39" s="92"/>
      <c r="E39" s="92"/>
      <c r="F39" s="92"/>
    </row>
    <row r="40" spans="1:6" ht="12.75">
      <c r="A40" s="89" t="s">
        <v>18</v>
      </c>
      <c r="B40" s="90"/>
      <c r="C40" s="90"/>
      <c r="D40" s="90">
        <v>30</v>
      </c>
      <c r="E40" s="90">
        <v>30</v>
      </c>
      <c r="F40" s="90">
        <v>30</v>
      </c>
    </row>
    <row r="41" spans="1:6" ht="12.75">
      <c r="A41" s="9" t="s">
        <v>7</v>
      </c>
      <c r="B41" s="18"/>
      <c r="C41" s="18"/>
      <c r="D41" s="18">
        <v>112</v>
      </c>
      <c r="E41" s="18">
        <v>112</v>
      </c>
      <c r="F41" s="18">
        <v>112</v>
      </c>
    </row>
    <row r="42" spans="1:6" ht="12.75">
      <c r="A42" s="9" t="s">
        <v>8</v>
      </c>
      <c r="B42" s="18"/>
      <c r="C42" s="18"/>
      <c r="D42" s="18">
        <v>102</v>
      </c>
      <c r="E42" s="18">
        <v>102</v>
      </c>
      <c r="F42" s="18">
        <v>102</v>
      </c>
    </row>
    <row r="43" spans="1:6" ht="12.75">
      <c r="A43" s="9" t="s">
        <v>19</v>
      </c>
      <c r="B43" s="18"/>
      <c r="C43" s="18"/>
      <c r="D43" s="18">
        <v>60</v>
      </c>
      <c r="E43" s="18">
        <v>60</v>
      </c>
      <c r="F43" s="18">
        <v>60</v>
      </c>
    </row>
    <row r="44" spans="1:6" ht="12.75">
      <c r="A44" s="9" t="s">
        <v>9</v>
      </c>
      <c r="B44" s="18"/>
      <c r="C44" s="18"/>
      <c r="D44" s="18">
        <v>30</v>
      </c>
      <c r="E44" s="18">
        <v>30</v>
      </c>
      <c r="F44" s="18">
        <v>30</v>
      </c>
    </row>
    <row r="45" spans="1:6" ht="12.75">
      <c r="A45" s="9" t="s">
        <v>10</v>
      </c>
      <c r="B45" s="18"/>
      <c r="C45" s="18"/>
      <c r="D45" s="18">
        <v>113</v>
      </c>
      <c r="E45" s="18">
        <v>113</v>
      </c>
      <c r="F45" s="18">
        <v>113</v>
      </c>
    </row>
    <row r="46" spans="1:6" ht="12.75">
      <c r="A46" s="9" t="s">
        <v>140</v>
      </c>
      <c r="B46" s="18"/>
      <c r="C46" s="18"/>
      <c r="D46" s="18"/>
      <c r="E46" s="18"/>
      <c r="F46" s="18"/>
    </row>
    <row r="47" spans="1:6" ht="12.75">
      <c r="A47" s="9" t="s">
        <v>129</v>
      </c>
      <c r="B47" s="18"/>
      <c r="C47" s="18"/>
      <c r="D47" s="18">
        <v>2000</v>
      </c>
      <c r="E47" s="18">
        <v>2000</v>
      </c>
      <c r="F47" s="18">
        <v>2000</v>
      </c>
    </row>
    <row r="48" spans="1:6" ht="12.75">
      <c r="A48" s="9" t="s">
        <v>130</v>
      </c>
      <c r="B48" s="18"/>
      <c r="C48" s="18"/>
      <c r="D48" s="18">
        <v>1858</v>
      </c>
      <c r="E48" s="18">
        <v>1858</v>
      </c>
      <c r="F48" s="18">
        <v>1858</v>
      </c>
    </row>
    <row r="49" spans="1:6" ht="12.75">
      <c r="A49" s="9" t="s">
        <v>132</v>
      </c>
      <c r="B49" s="18"/>
      <c r="C49" s="18"/>
      <c r="D49" s="18">
        <v>3500</v>
      </c>
      <c r="E49" s="18">
        <v>3500</v>
      </c>
      <c r="F49" s="18">
        <v>3500</v>
      </c>
    </row>
    <row r="50" spans="1:6" ht="12.75">
      <c r="A50" s="9" t="s">
        <v>20</v>
      </c>
      <c r="B50" s="18"/>
      <c r="C50" s="18"/>
      <c r="D50" s="18">
        <v>2000</v>
      </c>
      <c r="E50" s="18">
        <v>2000</v>
      </c>
      <c r="F50" s="18">
        <v>2000</v>
      </c>
    </row>
    <row r="51" spans="1:6" ht="12.75">
      <c r="A51" s="9" t="s">
        <v>141</v>
      </c>
      <c r="B51" s="18"/>
      <c r="C51" s="18"/>
      <c r="D51" s="18">
        <v>1000</v>
      </c>
      <c r="E51" s="18">
        <v>1000</v>
      </c>
      <c r="F51" s="18">
        <v>1000</v>
      </c>
    </row>
    <row r="52" spans="1:6" ht="22.5">
      <c r="A52" s="9" t="s">
        <v>142</v>
      </c>
      <c r="B52" s="18"/>
      <c r="C52" s="18"/>
      <c r="D52" s="18">
        <v>2000</v>
      </c>
      <c r="E52" s="18">
        <v>2000</v>
      </c>
      <c r="F52" s="18">
        <v>2000</v>
      </c>
    </row>
    <row r="53" spans="1:6" ht="12.75">
      <c r="A53" s="9" t="s">
        <v>133</v>
      </c>
      <c r="B53" s="18"/>
      <c r="C53" s="18"/>
      <c r="D53" s="18"/>
      <c r="E53" s="18"/>
      <c r="F53" s="18"/>
    </row>
    <row r="54" spans="1:6" ht="12.75">
      <c r="A54" s="9" t="s">
        <v>134</v>
      </c>
      <c r="B54" s="18"/>
      <c r="C54" s="18"/>
      <c r="D54" s="18">
        <v>1000</v>
      </c>
      <c r="E54" s="18">
        <v>1000</v>
      </c>
      <c r="F54" s="18">
        <v>1000</v>
      </c>
    </row>
    <row r="55" spans="1:6" ht="12.75">
      <c r="A55" s="9" t="s">
        <v>135</v>
      </c>
      <c r="B55" s="18"/>
      <c r="C55" s="18"/>
      <c r="D55" s="18">
        <v>2750</v>
      </c>
      <c r="E55" s="18">
        <v>2750</v>
      </c>
      <c r="F55" s="18">
        <v>2750</v>
      </c>
    </row>
    <row r="56" spans="1:6" ht="12.75">
      <c r="A56" s="9" t="s">
        <v>11</v>
      </c>
      <c r="B56" s="18"/>
      <c r="C56" s="18"/>
      <c r="D56" s="18">
        <v>2000</v>
      </c>
      <c r="E56" s="18">
        <v>2000</v>
      </c>
      <c r="F56" s="18">
        <v>2000</v>
      </c>
    </row>
    <row r="57" spans="1:6" ht="12.75">
      <c r="A57" s="9" t="s">
        <v>12</v>
      </c>
      <c r="B57" s="18"/>
      <c r="C57" s="18"/>
      <c r="D57" s="18">
        <v>1500</v>
      </c>
      <c r="E57" s="18">
        <v>1500</v>
      </c>
      <c r="F57" s="18">
        <v>1500</v>
      </c>
    </row>
    <row r="58" spans="1:6" ht="12.75">
      <c r="A58" s="9" t="s">
        <v>13</v>
      </c>
      <c r="B58" s="18"/>
      <c r="C58" s="18"/>
      <c r="D58" s="18">
        <v>100</v>
      </c>
      <c r="E58" s="18">
        <v>100</v>
      </c>
      <c r="F58" s="18">
        <v>1454</v>
      </c>
    </row>
    <row r="59" spans="1:6" ht="12.75">
      <c r="A59" s="9" t="s">
        <v>144</v>
      </c>
      <c r="B59" s="18">
        <v>2450</v>
      </c>
      <c r="C59" s="18"/>
      <c r="D59" s="18"/>
      <c r="E59" s="18">
        <v>2450</v>
      </c>
      <c r="F59" s="18">
        <v>2450</v>
      </c>
    </row>
    <row r="60" spans="1:6" ht="12.75">
      <c r="A60" s="9" t="s">
        <v>136</v>
      </c>
      <c r="B60" s="18"/>
      <c r="C60" s="18"/>
      <c r="D60" s="18">
        <v>1500</v>
      </c>
      <c r="E60" s="18">
        <v>1500</v>
      </c>
      <c r="F60" s="18">
        <v>1500</v>
      </c>
    </row>
    <row r="61" spans="1:6" ht="12.75">
      <c r="A61" s="9" t="s">
        <v>137</v>
      </c>
      <c r="B61" s="18"/>
      <c r="C61" s="18"/>
      <c r="D61" s="18">
        <v>1000</v>
      </c>
      <c r="E61" s="18">
        <v>1000</v>
      </c>
      <c r="F61" s="18">
        <v>1000</v>
      </c>
    </row>
    <row r="62" spans="1:6" ht="12.75">
      <c r="A62" s="9" t="s">
        <v>138</v>
      </c>
      <c r="B62" s="18"/>
      <c r="C62" s="18"/>
      <c r="D62" s="18">
        <v>5000</v>
      </c>
      <c r="E62" s="18">
        <v>5000</v>
      </c>
      <c r="F62" s="18">
        <v>3178</v>
      </c>
    </row>
    <row r="63" spans="1:6" ht="12.75">
      <c r="A63" s="9" t="s">
        <v>153</v>
      </c>
      <c r="B63" s="18"/>
      <c r="C63" s="18"/>
      <c r="D63" s="18"/>
      <c r="E63" s="18"/>
      <c r="F63" s="18">
        <v>31766</v>
      </c>
    </row>
    <row r="64" spans="1:6" ht="12.75">
      <c r="A64" s="9" t="s">
        <v>211</v>
      </c>
      <c r="B64" s="18"/>
      <c r="C64" s="18"/>
      <c r="D64" s="18"/>
      <c r="E64" s="18"/>
      <c r="F64" s="18">
        <v>12800</v>
      </c>
    </row>
    <row r="65" spans="1:6" ht="12.75">
      <c r="A65" s="9" t="s">
        <v>275</v>
      </c>
      <c r="B65" s="18"/>
      <c r="C65" s="18"/>
      <c r="D65" s="18"/>
      <c r="E65" s="18"/>
      <c r="F65" s="18">
        <v>10000</v>
      </c>
    </row>
    <row r="66" spans="1:6" ht="12.75">
      <c r="A66" s="9" t="s">
        <v>276</v>
      </c>
      <c r="B66" s="18"/>
      <c r="C66" s="18"/>
      <c r="D66" s="18"/>
      <c r="E66" s="18"/>
      <c r="F66" s="18">
        <v>6489</v>
      </c>
    </row>
    <row r="67" spans="1:6" ht="12.75">
      <c r="A67" s="99" t="s">
        <v>268</v>
      </c>
      <c r="B67" s="18"/>
      <c r="C67" s="18"/>
      <c r="D67" s="18"/>
      <c r="E67" s="18"/>
      <c r="F67" s="18">
        <v>1782</v>
      </c>
    </row>
    <row r="68" spans="1:6" ht="12.75">
      <c r="A68" s="99" t="s">
        <v>274</v>
      </c>
      <c r="B68" s="18"/>
      <c r="C68" s="18"/>
      <c r="D68" s="18"/>
      <c r="E68" s="18"/>
      <c r="F68" s="18">
        <v>40</v>
      </c>
    </row>
    <row r="69" spans="1:6" ht="12.75">
      <c r="A69" s="99" t="s">
        <v>271</v>
      </c>
      <c r="B69" s="18"/>
      <c r="C69" s="18"/>
      <c r="D69" s="18"/>
      <c r="E69" s="18"/>
      <c r="F69" s="18">
        <v>1000</v>
      </c>
    </row>
    <row r="70" spans="1:6" ht="12.75">
      <c r="A70" s="99" t="s">
        <v>272</v>
      </c>
      <c r="B70" s="18"/>
      <c r="C70" s="18"/>
      <c r="D70" s="18"/>
      <c r="E70" s="18"/>
      <c r="F70" s="18">
        <v>601</v>
      </c>
    </row>
    <row r="71" spans="1:6" ht="12.75">
      <c r="A71" s="99" t="s">
        <v>278</v>
      </c>
      <c r="B71" s="18"/>
      <c r="C71" s="18"/>
      <c r="D71" s="18"/>
      <c r="E71" s="18"/>
      <c r="F71" s="18">
        <v>2424</v>
      </c>
    </row>
    <row r="72" spans="1:7" s="1" customFormat="1" ht="14.25" customHeight="1">
      <c r="A72" s="5" t="s">
        <v>39</v>
      </c>
      <c r="B72" s="19">
        <f>SUM(B6:B62)</f>
        <v>29085</v>
      </c>
      <c r="C72" s="19">
        <f>SUM(C6:C62)</f>
        <v>433239</v>
      </c>
      <c r="D72" s="19">
        <f>SUM(D6:D62)</f>
        <v>72422</v>
      </c>
      <c r="E72" s="19">
        <f>SUM(E6:E62)</f>
        <v>423229</v>
      </c>
      <c r="F72" s="19">
        <f>SUM(F6:F71)</f>
        <v>452771</v>
      </c>
      <c r="G72" s="22"/>
    </row>
    <row r="73" spans="1:6" ht="15" customHeight="1">
      <c r="A73" s="8" t="s">
        <v>145</v>
      </c>
      <c r="B73" s="21"/>
      <c r="C73" s="21"/>
      <c r="D73" s="21"/>
      <c r="E73" s="45"/>
      <c r="F73" s="45"/>
    </row>
    <row r="74" spans="1:6" s="15" customFormat="1" ht="13.5" customHeight="1">
      <c r="A74" s="9" t="s">
        <v>55</v>
      </c>
      <c r="B74" s="18">
        <v>5000</v>
      </c>
      <c r="C74" s="18"/>
      <c r="D74" s="18"/>
      <c r="E74" s="18">
        <v>5000</v>
      </c>
      <c r="F74" s="18">
        <v>5000</v>
      </c>
    </row>
    <row r="75" spans="1:6" ht="12.75">
      <c r="A75" s="4" t="s">
        <v>33</v>
      </c>
      <c r="B75" s="18">
        <v>500</v>
      </c>
      <c r="C75" s="18"/>
      <c r="D75" s="18"/>
      <c r="E75" s="18">
        <v>500</v>
      </c>
      <c r="F75" s="18">
        <v>500</v>
      </c>
    </row>
    <row r="76" spans="1:6" ht="12.75">
      <c r="A76" s="4" t="s">
        <v>125</v>
      </c>
      <c r="B76" s="18">
        <v>8500</v>
      </c>
      <c r="C76" s="18"/>
      <c r="D76" s="18"/>
      <c r="E76" s="18">
        <v>8500</v>
      </c>
      <c r="F76" s="18">
        <v>8500</v>
      </c>
    </row>
    <row r="77" spans="1:6" ht="12.75">
      <c r="A77" s="24" t="s">
        <v>40</v>
      </c>
      <c r="B77" s="18"/>
      <c r="C77" s="18"/>
      <c r="D77" s="18">
        <v>1000</v>
      </c>
      <c r="E77" s="18">
        <v>1000</v>
      </c>
      <c r="F77" s="18">
        <v>1000</v>
      </c>
    </row>
    <row r="78" spans="1:6" ht="12.75">
      <c r="A78" s="4" t="s">
        <v>124</v>
      </c>
      <c r="B78" s="18"/>
      <c r="C78" s="18"/>
      <c r="D78" s="18">
        <v>3000</v>
      </c>
      <c r="E78" s="18">
        <v>3000</v>
      </c>
      <c r="F78" s="18">
        <v>1500</v>
      </c>
    </row>
    <row r="79" spans="1:6" ht="12.75">
      <c r="A79" s="4" t="s">
        <v>71</v>
      </c>
      <c r="B79" s="18">
        <v>27778</v>
      </c>
      <c r="C79" s="18"/>
      <c r="D79" s="18"/>
      <c r="E79" s="18">
        <v>0</v>
      </c>
      <c r="F79" s="18">
        <v>0</v>
      </c>
    </row>
    <row r="80" spans="1:6" ht="12.75">
      <c r="A80" s="4" t="s">
        <v>143</v>
      </c>
      <c r="B80" s="18"/>
      <c r="C80" s="18"/>
      <c r="D80" s="18">
        <v>4000</v>
      </c>
      <c r="E80" s="18">
        <v>4000</v>
      </c>
      <c r="F80" s="18">
        <v>8558</v>
      </c>
    </row>
    <row r="81" spans="1:6" ht="12.75">
      <c r="A81" s="4" t="s">
        <v>95</v>
      </c>
      <c r="B81" s="18">
        <v>3469</v>
      </c>
      <c r="C81" s="18"/>
      <c r="D81" s="18"/>
      <c r="E81" s="18">
        <v>3469</v>
      </c>
      <c r="F81" s="18">
        <v>3469</v>
      </c>
    </row>
    <row r="82" spans="1:6" s="1" customFormat="1" ht="14.25" customHeight="1">
      <c r="A82" s="11" t="s">
        <v>146</v>
      </c>
      <c r="B82" s="19">
        <f>SUM(B74:B81)</f>
        <v>45247</v>
      </c>
      <c r="C82" s="19">
        <f>SUM(C74:C81)</f>
        <v>0</v>
      </c>
      <c r="D82" s="19">
        <f>SUM(D74:D81)</f>
        <v>8000</v>
      </c>
      <c r="E82" s="19">
        <f>SUM(E74:E81)</f>
        <v>25469</v>
      </c>
      <c r="F82" s="19">
        <f>SUM(F74:F81)</f>
        <v>28527</v>
      </c>
    </row>
    <row r="83" spans="1:6" s="1" customFormat="1" ht="14.25" customHeight="1">
      <c r="A83" s="93"/>
      <c r="B83" s="94"/>
      <c r="C83" s="94"/>
      <c r="D83" s="94"/>
      <c r="E83" s="94"/>
      <c r="F83" s="94"/>
    </row>
    <row r="84" spans="1:6" s="1" customFormat="1" ht="14.25" customHeight="1">
      <c r="A84" s="119" t="s">
        <v>253</v>
      </c>
      <c r="B84" s="119"/>
      <c r="C84" s="119"/>
      <c r="D84" s="119"/>
      <c r="E84" s="119"/>
      <c r="F84" t="s">
        <v>255</v>
      </c>
    </row>
    <row r="85" spans="1:6" s="1" customFormat="1" ht="14.25" customHeight="1">
      <c r="A85" s="119" t="s">
        <v>254</v>
      </c>
      <c r="B85" s="119"/>
      <c r="C85" s="119"/>
      <c r="D85" s="119"/>
      <c r="E85" s="119"/>
      <c r="F85" t="s">
        <v>214</v>
      </c>
    </row>
    <row r="86" spans="1:6" s="1" customFormat="1" ht="14.25" customHeight="1">
      <c r="A86" s="93"/>
      <c r="B86" s="94"/>
      <c r="C86" s="94"/>
      <c r="D86" s="94"/>
      <c r="E86" s="94"/>
      <c r="F86" s="94"/>
    </row>
    <row r="87" spans="1:6" s="1" customFormat="1" ht="15.75" customHeight="1">
      <c r="A87" s="95" t="s">
        <v>41</v>
      </c>
      <c r="B87" s="19"/>
      <c r="C87" s="19"/>
      <c r="D87" s="19"/>
      <c r="E87" s="19"/>
      <c r="F87" s="19"/>
    </row>
    <row r="88" spans="1:6" ht="12.75">
      <c r="A88" s="4" t="s">
        <v>29</v>
      </c>
      <c r="B88" s="18"/>
      <c r="C88" s="18"/>
      <c r="D88" s="18">
        <v>4000</v>
      </c>
      <c r="E88" s="18">
        <v>4000</v>
      </c>
      <c r="F88" s="18">
        <v>353</v>
      </c>
    </row>
    <row r="89" spans="1:6" ht="12.75">
      <c r="A89" s="4" t="s">
        <v>210</v>
      </c>
      <c r="B89" s="18"/>
      <c r="C89" s="18"/>
      <c r="D89" s="18"/>
      <c r="E89" s="18"/>
      <c r="F89" s="18">
        <v>5635</v>
      </c>
    </row>
    <row r="90" spans="1:6" ht="12.75">
      <c r="A90" s="4" t="s">
        <v>56</v>
      </c>
      <c r="B90" s="18"/>
      <c r="C90" s="18"/>
      <c r="D90" s="18">
        <v>8000</v>
      </c>
      <c r="E90" s="18">
        <v>8000</v>
      </c>
      <c r="F90" s="18">
        <v>8000</v>
      </c>
    </row>
    <row r="91" spans="1:6" ht="12.75">
      <c r="A91" s="4" t="s">
        <v>57</v>
      </c>
      <c r="B91" s="18"/>
      <c r="C91" s="18"/>
      <c r="D91" s="18">
        <v>3000</v>
      </c>
      <c r="E91" s="18">
        <v>3000</v>
      </c>
      <c r="F91" s="18">
        <v>3000</v>
      </c>
    </row>
    <row r="92" spans="1:6" ht="12.75">
      <c r="A92" s="4" t="s">
        <v>147</v>
      </c>
      <c r="B92" s="18"/>
      <c r="C92" s="18"/>
      <c r="D92" s="18">
        <v>2000</v>
      </c>
      <c r="E92" s="18">
        <v>2000</v>
      </c>
      <c r="F92" s="18">
        <v>1406</v>
      </c>
    </row>
    <row r="93" spans="1:6" ht="12.75">
      <c r="A93" s="4" t="s">
        <v>58</v>
      </c>
      <c r="B93" s="18"/>
      <c r="C93" s="28"/>
      <c r="D93" s="18">
        <v>3000</v>
      </c>
      <c r="E93" s="18">
        <v>3000</v>
      </c>
      <c r="F93" s="18">
        <v>3000</v>
      </c>
    </row>
    <row r="94" spans="1:6" ht="12.75">
      <c r="A94" s="4" t="s">
        <v>126</v>
      </c>
      <c r="B94" s="18">
        <v>3550</v>
      </c>
      <c r="C94" s="28"/>
      <c r="D94" s="18"/>
      <c r="E94" s="18">
        <v>3550</v>
      </c>
      <c r="F94" s="18">
        <v>3550</v>
      </c>
    </row>
    <row r="95" spans="1:6" ht="12.75">
      <c r="A95" s="9" t="s">
        <v>114</v>
      </c>
      <c r="B95" s="18">
        <v>15346</v>
      </c>
      <c r="C95" s="18"/>
      <c r="D95" s="18"/>
      <c r="E95" s="18">
        <v>15346</v>
      </c>
      <c r="F95" s="18">
        <v>15346</v>
      </c>
    </row>
    <row r="96" spans="1:6" ht="12.75">
      <c r="A96" s="9" t="s">
        <v>96</v>
      </c>
      <c r="B96" s="18">
        <v>4904</v>
      </c>
      <c r="C96" s="18"/>
      <c r="D96" s="18"/>
      <c r="E96" s="18">
        <v>4904</v>
      </c>
      <c r="F96" s="18">
        <v>4904</v>
      </c>
    </row>
    <row r="97" spans="1:6" ht="12.75">
      <c r="A97" s="9" t="s">
        <v>97</v>
      </c>
      <c r="B97" s="18"/>
      <c r="C97" s="18"/>
      <c r="D97" s="18">
        <v>10000</v>
      </c>
      <c r="E97" s="18">
        <v>10000</v>
      </c>
      <c r="F97" s="18">
        <v>3144</v>
      </c>
    </row>
    <row r="98" spans="1:6" ht="12.75">
      <c r="A98" s="9" t="s">
        <v>98</v>
      </c>
      <c r="B98" s="18">
        <v>80876</v>
      </c>
      <c r="C98" s="18"/>
      <c r="D98" s="18"/>
      <c r="E98" s="18">
        <v>80876</v>
      </c>
      <c r="F98" s="18">
        <v>73728</v>
      </c>
    </row>
    <row r="99" spans="1:6" ht="12.75">
      <c r="A99" s="9" t="s">
        <v>270</v>
      </c>
      <c r="B99" s="18"/>
      <c r="C99" s="18"/>
      <c r="D99" s="18"/>
      <c r="E99" s="18"/>
      <c r="F99" s="18">
        <v>1949</v>
      </c>
    </row>
    <row r="100" spans="1:6" ht="12.75">
      <c r="A100" s="9" t="s">
        <v>273</v>
      </c>
      <c r="B100" s="18"/>
      <c r="C100" s="18"/>
      <c r="D100" s="18"/>
      <c r="E100" s="18"/>
      <c r="F100" s="18">
        <v>2273</v>
      </c>
    </row>
    <row r="101" spans="1:6" ht="13.5" customHeight="1">
      <c r="A101" s="5" t="s">
        <v>42</v>
      </c>
      <c r="B101" s="19">
        <f>SUM(B88:B98)</f>
        <v>104676</v>
      </c>
      <c r="C101" s="19">
        <f>SUM(C88:C98)</f>
        <v>0</v>
      </c>
      <c r="D101" s="19">
        <f>SUM(D88:D98)</f>
        <v>30000</v>
      </c>
      <c r="E101" s="19">
        <f>SUM(E88:E98)</f>
        <v>134676</v>
      </c>
      <c r="F101" s="19">
        <f>SUM(F88:F100)</f>
        <v>126288</v>
      </c>
    </row>
    <row r="102" spans="1:6" ht="16.5" customHeight="1">
      <c r="A102" s="5" t="s">
        <v>269</v>
      </c>
      <c r="B102" s="28"/>
      <c r="C102" s="19"/>
      <c r="D102" s="19"/>
      <c r="E102" s="27">
        <v>0</v>
      </c>
      <c r="F102" s="27">
        <v>1500</v>
      </c>
    </row>
    <row r="103" spans="1:6" ht="14.25" customHeight="1">
      <c r="A103" s="5" t="s">
        <v>32</v>
      </c>
      <c r="B103" s="19">
        <f>B72+B82+B101+B102</f>
        <v>179008</v>
      </c>
      <c r="C103" s="19">
        <f>C72+C82+C101+C102</f>
        <v>433239</v>
      </c>
      <c r="D103" s="19">
        <f>D72+D82+D101+D102</f>
        <v>110422</v>
      </c>
      <c r="E103" s="19">
        <f>E72+E82+E101+E102</f>
        <v>583374</v>
      </c>
      <c r="F103" s="19">
        <f>F72+F82+F101+F102</f>
        <v>609086</v>
      </c>
    </row>
    <row r="104" spans="1:6" ht="12.75">
      <c r="A104" s="9" t="s">
        <v>128</v>
      </c>
      <c r="B104" s="18"/>
      <c r="C104" s="18"/>
      <c r="D104" s="18">
        <v>15000</v>
      </c>
      <c r="E104" s="18">
        <v>15000</v>
      </c>
      <c r="F104" s="18">
        <v>15000</v>
      </c>
    </row>
    <row r="105" spans="1:6" ht="12.75">
      <c r="A105" s="5" t="s">
        <v>127</v>
      </c>
      <c r="B105" s="19">
        <f>B104</f>
        <v>0</v>
      </c>
      <c r="C105" s="19">
        <f>C104</f>
        <v>0</v>
      </c>
      <c r="D105" s="19">
        <f>D104</f>
        <v>15000</v>
      </c>
      <c r="E105" s="19">
        <f>E104</f>
        <v>15000</v>
      </c>
      <c r="F105" s="19">
        <f>F104</f>
        <v>15000</v>
      </c>
    </row>
    <row r="106" spans="1:6" ht="12.75">
      <c r="A106" s="16"/>
      <c r="B106" s="10"/>
      <c r="C106" s="10"/>
      <c r="D106" s="10"/>
      <c r="E106" s="10"/>
      <c r="F106" s="10"/>
    </row>
    <row r="107" spans="1:6" ht="12.75">
      <c r="A107" s="10"/>
      <c r="B107" s="10"/>
      <c r="C107" s="10"/>
      <c r="D107" s="10"/>
      <c r="E107" s="10"/>
      <c r="F107" s="10"/>
    </row>
    <row r="108" spans="1:6" ht="12.75">
      <c r="A108" s="10"/>
      <c r="B108" s="10"/>
      <c r="C108" s="10"/>
      <c r="D108" s="10"/>
      <c r="E108" s="10"/>
      <c r="F108" s="10"/>
    </row>
    <row r="109" spans="1:6" ht="12.75">
      <c r="A109" s="10"/>
      <c r="B109" s="10"/>
      <c r="C109" s="10"/>
      <c r="D109" s="10"/>
      <c r="E109" s="10"/>
      <c r="F109" s="10"/>
    </row>
    <row r="110" spans="1:6" ht="12.75">
      <c r="A110" s="34"/>
      <c r="B110" s="10"/>
      <c r="C110" s="10"/>
      <c r="D110" s="10"/>
      <c r="E110" s="10"/>
      <c r="F110" s="10"/>
    </row>
    <row r="111" spans="1:6" ht="12.75">
      <c r="A111" s="10"/>
      <c r="B111" s="10"/>
      <c r="C111" s="10"/>
      <c r="D111" s="10"/>
      <c r="E111" s="10"/>
      <c r="F111" s="10"/>
    </row>
    <row r="112" spans="1:6" ht="12.75">
      <c r="A112" s="10"/>
      <c r="B112" s="10"/>
      <c r="C112" s="10"/>
      <c r="D112" s="10"/>
      <c r="E112" s="10"/>
      <c r="F112" s="10"/>
    </row>
    <row r="113" spans="1:6" ht="12.75">
      <c r="A113" s="10"/>
      <c r="B113" s="10"/>
      <c r="C113" s="10"/>
      <c r="D113" s="10"/>
      <c r="E113" s="10"/>
      <c r="F113" s="10"/>
    </row>
    <row r="114" spans="1:6" ht="12.75">
      <c r="A114" s="10"/>
      <c r="B114" s="10"/>
      <c r="C114" s="10"/>
      <c r="D114" s="10"/>
      <c r="E114" s="10"/>
      <c r="F114" s="10"/>
    </row>
    <row r="115" spans="1:6" ht="12.75">
      <c r="A115" s="16"/>
      <c r="B115" s="16"/>
      <c r="C115" s="16"/>
      <c r="D115" s="16"/>
      <c r="E115" s="16"/>
      <c r="F115" s="16"/>
    </row>
    <row r="116" spans="1:6" ht="12.75">
      <c r="A116" s="16"/>
      <c r="B116" s="10"/>
      <c r="C116" s="10"/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6" ht="12.75">
      <c r="A118" s="16"/>
      <c r="B118" s="16"/>
      <c r="C118" s="16"/>
      <c r="D118" s="16"/>
      <c r="E118" s="16"/>
      <c r="F118" s="16"/>
    </row>
    <row r="119" spans="1:6" ht="12.75">
      <c r="A119" s="16"/>
      <c r="B119" s="16"/>
      <c r="C119" s="16"/>
      <c r="D119" s="16"/>
      <c r="E119" s="16"/>
      <c r="F119" s="16"/>
    </row>
    <row r="120" spans="1:6" ht="12.75">
      <c r="A120" s="10"/>
      <c r="B120" s="10"/>
      <c r="C120" s="10"/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</sheetData>
  <sheetProtection/>
  <mergeCells count="6">
    <mergeCell ref="A84:E84"/>
    <mergeCell ref="A85:E85"/>
    <mergeCell ref="A1:E1"/>
    <mergeCell ref="A2:E2"/>
    <mergeCell ref="A37:E37"/>
    <mergeCell ref="A38:E38"/>
  </mergeCells>
  <printOptions horizontalCentered="1"/>
  <pageMargins left="0.3937007874015748" right="0.3937007874015748" top="0.5905511811023623" bottom="0.3937007874015748" header="0.11811023622047245" footer="0.11811023622047245"/>
  <pageSetup horizontalDpi="360" verticalDpi="360" orientation="landscape" paperSize="9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007peu</cp:lastModifiedBy>
  <cp:lastPrinted>2014-09-18T11:01:54Z</cp:lastPrinted>
  <dcterms:created xsi:type="dcterms:W3CDTF">2002-01-04T07:43:44Z</dcterms:created>
  <dcterms:modified xsi:type="dcterms:W3CDTF">2014-09-18T12:20:29Z</dcterms:modified>
  <cp:category/>
  <cp:version/>
  <cp:contentType/>
  <cp:contentStatus/>
</cp:coreProperties>
</file>