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filterPrivacy="1"/>
  <xr:revisionPtr revIDLastSave="0" documentId="13_ncr:1_{126DF66D-8856-4576-A83C-44C3FC5BE3F3}" xr6:coauthVersionLast="45" xr6:coauthVersionMax="45" xr10:uidLastSave="{00000000-0000-0000-0000-000000000000}"/>
  <bookViews>
    <workbookView xWindow="-120" yWindow="-120" windowWidth="29040" windowHeight="15840" tabRatio="588" activeTab="4" xr2:uid="{00000000-000D-0000-FFFF-FFFF00000000}"/>
  </bookViews>
  <sheets>
    <sheet name="Összesen" sheetId="7" r:id="rId1"/>
    <sheet name="MKÖ" sheetId="5" r:id="rId2"/>
    <sheet name="Polg.Hiv." sheetId="2" r:id="rId3"/>
    <sheet name="Gond.Közp." sheetId="3" r:id="rId4"/>
    <sheet name="Szív.Óv." sheetId="1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7" l="1"/>
  <c r="G76" i="5" l="1"/>
  <c r="G23" i="2" l="1"/>
  <c r="G32" i="2"/>
  <c r="G29" i="5" l="1"/>
  <c r="G52" i="5"/>
  <c r="G25" i="3" l="1"/>
  <c r="G23" i="1" l="1"/>
  <c r="G14" i="1" l="1"/>
  <c r="G30" i="1" l="1"/>
  <c r="G28" i="1"/>
  <c r="G25" i="1"/>
  <c r="G16" i="1"/>
  <c r="G17" i="1" s="1"/>
  <c r="C13" i="7" s="1"/>
  <c r="G10" i="1"/>
  <c r="G8" i="1"/>
  <c r="G34" i="2"/>
  <c r="G25" i="2"/>
  <c r="G16" i="2"/>
  <c r="G14" i="2"/>
  <c r="G11" i="2"/>
  <c r="G9" i="2"/>
  <c r="G32" i="3"/>
  <c r="G30" i="3"/>
  <c r="G27" i="3"/>
  <c r="G28" i="3" s="1"/>
  <c r="C19" i="7" s="1"/>
  <c r="G15" i="3"/>
  <c r="G13" i="3"/>
  <c r="G16" i="3" s="1"/>
  <c r="C18" i="7" s="1"/>
  <c r="G10" i="3"/>
  <c r="G8" i="3"/>
  <c r="G72" i="5"/>
  <c r="G77" i="5" s="1"/>
  <c r="G54" i="5"/>
  <c r="G31" i="5"/>
  <c r="G13" i="5"/>
  <c r="G11" i="5"/>
  <c r="G17" i="2" l="1"/>
  <c r="C8" i="7" s="1"/>
  <c r="G12" i="2"/>
  <c r="G35" i="2"/>
  <c r="C10" i="7" s="1"/>
  <c r="G11" i="1"/>
  <c r="C12" i="7" s="1"/>
  <c r="G31" i="1"/>
  <c r="C15" i="7" s="1"/>
  <c r="G26" i="2"/>
  <c r="G11" i="3"/>
  <c r="G14" i="5"/>
  <c r="G26" i="1"/>
  <c r="C14" i="7" s="1"/>
  <c r="C9" i="7" l="1"/>
  <c r="G36" i="2"/>
  <c r="G32" i="1"/>
  <c r="C16" i="7"/>
  <c r="C22" i="7" l="1"/>
  <c r="G33" i="3"/>
  <c r="C17" i="7"/>
  <c r="G34" i="3" l="1"/>
  <c r="C20" i="7"/>
  <c r="C21" i="7" s="1"/>
  <c r="C7" i="7"/>
  <c r="C11" i="7" s="1"/>
  <c r="G55" i="5"/>
  <c r="C24" i="7" l="1"/>
  <c r="G32" i="5"/>
  <c r="G78" i="5" s="1"/>
  <c r="C23" i="7" l="1"/>
  <c r="C26" i="7" s="1"/>
  <c r="C27" i="7" s="1"/>
</calcChain>
</file>

<file path=xl/sharedStrings.xml><?xml version="1.0" encoding="utf-8"?>
<sst xmlns="http://schemas.openxmlformats.org/spreadsheetml/2006/main" count="571" uniqueCount="231">
  <si>
    <t>1. negyedév</t>
  </si>
  <si>
    <t>-</t>
  </si>
  <si>
    <t>összesen</t>
  </si>
  <si>
    <t>2. negyedév</t>
  </si>
  <si>
    <t>beruházás</t>
  </si>
  <si>
    <t>felújítás</t>
  </si>
  <si>
    <t>4. negyedév</t>
  </si>
  <si>
    <t>3. negyedév</t>
  </si>
  <si>
    <t>összesen (beruházás+felújítás)</t>
  </si>
  <si>
    <t>Időszak</t>
  </si>
  <si>
    <t>Típus</t>
  </si>
  <si>
    <t>COFOG</t>
  </si>
  <si>
    <t>Megnevezés</t>
  </si>
  <si>
    <t>Nettó érték</t>
  </si>
  <si>
    <t>összesen (beruházás +felújítás)</t>
  </si>
  <si>
    <t>Intézmény</t>
  </si>
  <si>
    <t>Óvoda</t>
  </si>
  <si>
    <t>Hivatal</t>
  </si>
  <si>
    <t>Gondozási K.</t>
  </si>
  <si>
    <t>Önkormányzat</t>
  </si>
  <si>
    <t>Intézmények összesen</t>
  </si>
  <si>
    <t>A helyi önkormányzat által irányított költségvetési szervek felhalmozási kiadásai</t>
  </si>
  <si>
    <t>A helyi önkormányzat által irányított költségvetési szervek felhalmozási kiadásai kormányzati funkciónként</t>
  </si>
  <si>
    <t>Önkormányzat összesen</t>
  </si>
  <si>
    <t>Forint</t>
  </si>
  <si>
    <t xml:space="preserve">Nettó érték </t>
  </si>
  <si>
    <t>router TP-Link</t>
  </si>
  <si>
    <t>042180 - állat egészségügy</t>
  </si>
  <si>
    <t>Chip olvasó</t>
  </si>
  <si>
    <t>041237 - START mezőgazdaság</t>
  </si>
  <si>
    <t>041237 - START helyi sajátosság</t>
  </si>
  <si>
    <t>Fűnyírógép</t>
  </si>
  <si>
    <t>011130 - Önkormányzatok és önkormányzati hivatalok…</t>
  </si>
  <si>
    <t>Canon Pixma nyomtató</t>
  </si>
  <si>
    <t>Fellowes iratmegsemmisítő</t>
  </si>
  <si>
    <t>091140 - Óvodai nevelés, ellátás működtetési feladatai</t>
  </si>
  <si>
    <t>Nyomtató HP M130A Lézer</t>
  </si>
  <si>
    <t>104060 - EFOP-3.7.3.-</t>
  </si>
  <si>
    <t>Pendrive</t>
  </si>
  <si>
    <t>041237 - START szociális</t>
  </si>
  <si>
    <t>Fűkasza</t>
  </si>
  <si>
    <t>Felder szalagfűrészgép (előleg)</t>
  </si>
  <si>
    <t>Felder szalagfűrészg. (vég-előleg)</t>
  </si>
  <si>
    <t>Csúszda</t>
  </si>
  <si>
    <t>Truper ágvágó olló 21''</t>
  </si>
  <si>
    <t>Metszőolló kovácsolt natúr 21 cm</t>
  </si>
  <si>
    <t>Szünetmentes Legrand Keor SP 600</t>
  </si>
  <si>
    <t>Szállító, szml.szám</t>
  </si>
  <si>
    <t>Megaram, 210001331/19</t>
  </si>
  <si>
    <t>Advality, 02416</t>
  </si>
  <si>
    <t>Csikós Mihály. 210000719/19</t>
  </si>
  <si>
    <t>Csikós Mihály, GU4SA8567498</t>
  </si>
  <si>
    <t>Csikós Mihály, GU4SA8567499</t>
  </si>
  <si>
    <t>HS 2001, 2019/00093</t>
  </si>
  <si>
    <t>Süte Péter, KF5SA8476795</t>
  </si>
  <si>
    <t>Süte Péter, KF5SA8476800</t>
  </si>
  <si>
    <t>Geiger Bt, SZL815/2019</t>
  </si>
  <si>
    <t>Geiger Bt, SZL750/2019</t>
  </si>
  <si>
    <t>HS 2001, 2019/00175</t>
  </si>
  <si>
    <t>013350 - Önk-i vagyon</t>
  </si>
  <si>
    <t>Számítógép</t>
  </si>
  <si>
    <t>2019/003</t>
  </si>
  <si>
    <t>2019/002</t>
  </si>
  <si>
    <t>2019/001</t>
  </si>
  <si>
    <t>TP Link</t>
  </si>
  <si>
    <t>2019/004</t>
  </si>
  <si>
    <t>2019/005</t>
  </si>
  <si>
    <t>Szünetmentes tápegység</t>
  </si>
  <si>
    <t>2019/006</t>
  </si>
  <si>
    <t>2019/007</t>
  </si>
  <si>
    <t>Nyilv. Szám</t>
  </si>
  <si>
    <t>13-3.</t>
  </si>
  <si>
    <t>Switch 5-port (Rack szekrény)</t>
  </si>
  <si>
    <t>9-13.</t>
  </si>
  <si>
    <t>9-14.</t>
  </si>
  <si>
    <t>Router (rádiós) (Rack szekrény)</t>
  </si>
  <si>
    <t>XIII-25.</t>
  </si>
  <si>
    <t>Villám és túlfesz. Védelmi elosz.</t>
  </si>
  <si>
    <t>L\9-29\4</t>
  </si>
  <si>
    <t>Switch 28 port (Rack szekrény)</t>
  </si>
  <si>
    <t>9-15.</t>
  </si>
  <si>
    <t>102023 - Gondozóház</t>
  </si>
  <si>
    <t>HM5508 Botmixer</t>
  </si>
  <si>
    <t>104042 - Családsegítő</t>
  </si>
  <si>
    <t>Pen drive</t>
  </si>
  <si>
    <t>2019/008</t>
  </si>
  <si>
    <t>USB HUB TnB 4 portos</t>
  </si>
  <si>
    <t xml:space="preserve">011130 - Önkormányzatok és </t>
  </si>
  <si>
    <t>Megaram, 210000015/19</t>
  </si>
  <si>
    <t>Megaram, 210000480/19</t>
  </si>
  <si>
    <t>HS 2001, 2019/00183</t>
  </si>
  <si>
    <t>HS 2001, 2019/00217</t>
  </si>
  <si>
    <t>HS 2001, 2019/00289</t>
  </si>
  <si>
    <t>Soblask, SB00001831/2019</t>
  </si>
  <si>
    <t>Megaram, 320004423/19</t>
  </si>
  <si>
    <t>HS 2001, 2019/00104</t>
  </si>
  <si>
    <t>Tiem Fortuna, P0000514</t>
  </si>
  <si>
    <t>HS 2001, 2019/00218</t>
  </si>
  <si>
    <t>HS 2001, 2019/00236</t>
  </si>
  <si>
    <t>HS 2001, 2019/00261</t>
  </si>
  <si>
    <t>HS 2001, 2019/00287</t>
  </si>
  <si>
    <t>Belka, TPAEA6600345</t>
  </si>
  <si>
    <t>HS 2001, 2019/00243</t>
  </si>
  <si>
    <t>HS 2001, 2019/00244</t>
  </si>
  <si>
    <t>HS 2001, 2019/00320</t>
  </si>
  <si>
    <t>HS 2001, 2019/00321</t>
  </si>
  <si>
    <t>2019/009</t>
  </si>
  <si>
    <t>2019/010</t>
  </si>
  <si>
    <t>074031 - egészségház</t>
  </si>
  <si>
    <t>HS 2001, 2019/00184</t>
  </si>
  <si>
    <t>2019/011</t>
  </si>
  <si>
    <t>104060 - EFOP-3.9.2.-</t>
  </si>
  <si>
    <t>Digitális mikroszkóp</t>
  </si>
  <si>
    <t>Digitális Tananyag Zrt, 2019/00309</t>
  </si>
  <si>
    <t>2019/012</t>
  </si>
  <si>
    <t>Digitális Tananyag Zrt, 2019/00310</t>
  </si>
  <si>
    <t>2019/013</t>
  </si>
  <si>
    <t>Sztereómikroszkóp</t>
  </si>
  <si>
    <t>041237 - START Mezőg.</t>
  </si>
  <si>
    <t>Mantis-Manker permetező</t>
  </si>
  <si>
    <t>Farmcenter Kft, SM-2019/3849</t>
  </si>
  <si>
    <t>2019/014</t>
  </si>
  <si>
    <t>072111 - Háziorvosi alapellátás</t>
  </si>
  <si>
    <t>HS 2001, 2019/00319</t>
  </si>
  <si>
    <t>2019/015</t>
  </si>
  <si>
    <t>Pulse-Oximeter</t>
  </si>
  <si>
    <t>Rextra, B1902126-15</t>
  </si>
  <si>
    <t>2019/016</t>
  </si>
  <si>
    <t>2019/017</t>
  </si>
  <si>
    <t>2019/018</t>
  </si>
  <si>
    <t>2019/019</t>
  </si>
  <si>
    <t>Vérnyomásmérő</t>
  </si>
  <si>
    <t>2019/020</t>
  </si>
  <si>
    <t>2019/021</t>
  </si>
  <si>
    <t>EKG</t>
  </si>
  <si>
    <t>2019/022</t>
  </si>
  <si>
    <t>LG LED Monitor</t>
  </si>
  <si>
    <t>Megaram, 210007483/19</t>
  </si>
  <si>
    <t>2019/023</t>
  </si>
  <si>
    <t>Epson tintasugaras nyomtató</t>
  </si>
  <si>
    <t>2019/024</t>
  </si>
  <si>
    <t>Asztali számítógép</t>
  </si>
  <si>
    <t>2019/025</t>
  </si>
  <si>
    <t>2019/026</t>
  </si>
  <si>
    <t>2019/027</t>
  </si>
  <si>
    <t>2019/028</t>
  </si>
  <si>
    <t>072311 - fogorvosi alapellátás</t>
  </si>
  <si>
    <t>2019. év összesen</t>
  </si>
  <si>
    <t>Klingler M.I., RHASA2986720</t>
  </si>
  <si>
    <t>Monostori tüzép, RHASA8295865</t>
  </si>
  <si>
    <t>Sörpad - fenyőfűrészáru</t>
  </si>
  <si>
    <t>Illés Fa Kft, PH6SA3634443</t>
  </si>
  <si>
    <t>Hirdetőtábla - fenyőfűrészáru</t>
  </si>
  <si>
    <t>NKM Észak-Dél Földgáz, 98230144</t>
  </si>
  <si>
    <t>csatlakozási díj</t>
  </si>
  <si>
    <t>kiviteli tervek és ktg tervezés</t>
  </si>
  <si>
    <t>Sörpad - csavar, alátét, anya</t>
  </si>
  <si>
    <t>Sörpad - festék, egyéb anyag</t>
  </si>
  <si>
    <t>Sörpad - vas</t>
  </si>
  <si>
    <t>Magyar Vakond, EM41190017</t>
  </si>
  <si>
    <t>Építési feladatok ellátása</t>
  </si>
  <si>
    <t>Geiger Bt, SZL1008/2019</t>
  </si>
  <si>
    <t>Geiger Bt, SZL1009/2019</t>
  </si>
  <si>
    <t>Geiger Bt, SZL1007/2019</t>
  </si>
  <si>
    <t>052080 - KEHOP-2.2.2 M-K szennyvíz</t>
  </si>
  <si>
    <t>013350 - TOP-1.1.1 Iparter. kial.</t>
  </si>
  <si>
    <t>Túlfeszültségmérő és  aksi</t>
  </si>
  <si>
    <t>HS 2001, 2019/00324</t>
  </si>
  <si>
    <t>9-17.</t>
  </si>
  <si>
    <t>Szünetmentes áramforrás</t>
  </si>
  <si>
    <t>HS 2001, 2019/00389</t>
  </si>
  <si>
    <t>6-3.</t>
  </si>
  <si>
    <t>HS 2001, 2019/00398</t>
  </si>
  <si>
    <t>19-2.</t>
  </si>
  <si>
    <t>18-3.</t>
  </si>
  <si>
    <t>*</t>
  </si>
  <si>
    <t>garanciálisan átvett eszköz, nincs benne a beruházási statisztikában</t>
  </si>
  <si>
    <t>Nyomtató</t>
  </si>
  <si>
    <t>HS 2001, 2019/00387</t>
  </si>
  <si>
    <t>Magyar Vakond Kft</t>
  </si>
  <si>
    <t>csatorna építés, kivitelezés</t>
  </si>
  <si>
    <t>Hirdetőtábla - hajópadló</t>
  </si>
  <si>
    <t>Monostori Úti, RHASA8295893</t>
  </si>
  <si>
    <t>Hirdetőtábla - zsindely</t>
  </si>
  <si>
    <t>Monostori Úti, RHASA8295892</t>
  </si>
  <si>
    <t>062020 - Település fejlesztési proj.</t>
  </si>
  <si>
    <t>Fogorvosi eszközök</t>
  </si>
  <si>
    <t>Turi-Dent, NL6SA1425087</t>
  </si>
  <si>
    <t>Turi-Dent, NL6SA1425086</t>
  </si>
  <si>
    <t>Hirdetőtábla - lakk</t>
  </si>
  <si>
    <t>Baranek Ferenc, SFB7-SZ-1563488</t>
  </si>
  <si>
    <t>011130 - Önkormányzati igazgatás</t>
  </si>
  <si>
    <t>Lenovo laptop</t>
  </si>
  <si>
    <t>HS 2001 Computer, 2019/00388</t>
  </si>
  <si>
    <t>2-1</t>
  </si>
  <si>
    <t>Sörpad - lakk</t>
  </si>
  <si>
    <t>082092 - TOP-5.3.1.</t>
  </si>
  <si>
    <t>3x3 mobilsátor</t>
  </si>
  <si>
    <t>Szalay Kft</t>
  </si>
  <si>
    <t>2019/032-036</t>
  </si>
  <si>
    <t>hűtő</t>
  </si>
  <si>
    <t>Műszaki Elektro, EINV000001128</t>
  </si>
  <si>
    <t>2019/037</t>
  </si>
  <si>
    <t>2019/038</t>
  </si>
  <si>
    <t>2019/039</t>
  </si>
  <si>
    <t>2019/040</t>
  </si>
  <si>
    <t>mikró</t>
  </si>
  <si>
    <t>Műszaki Elektro, EINV000001198</t>
  </si>
  <si>
    <t>Magyar Vakond, EM41190066</t>
  </si>
  <si>
    <t>Leszter Prime, EINV000000052</t>
  </si>
  <si>
    <t>csatorna építés és kivitelezés</t>
  </si>
  <si>
    <t>települési közlekedés fejlesztés</t>
  </si>
  <si>
    <t>045120 - TOP-3.1.1. fennt. Telep. közl.</t>
  </si>
  <si>
    <t>Schneider ÉG, RHASA8899969</t>
  </si>
  <si>
    <t>Haris József, HAT8-SZ-1634298</t>
  </si>
  <si>
    <t>Haris József, HAT8-SZ-1634263</t>
  </si>
  <si>
    <t>Szt István utca - épületgépészet</t>
  </si>
  <si>
    <t>Szt István utca - eszközök</t>
  </si>
  <si>
    <t>Szt István utca - horg. Cső</t>
  </si>
  <si>
    <t>Önkormányzat intézményi</t>
  </si>
  <si>
    <t>Polgármesteri Hivatal</t>
  </si>
  <si>
    <t>"Gondviselés Háza" Gondozási Központ</t>
  </si>
  <si>
    <t>Madarasi Szivárvány Óvoda</t>
  </si>
  <si>
    <t>KS Protect 20 E széf</t>
  </si>
  <si>
    <t>Hmbalkó Ker. Bt, Z20192356-2P</t>
  </si>
  <si>
    <t>2020/011</t>
  </si>
  <si>
    <t xml:space="preserve">6.  melléklet  a     8/2020. (VI. 25.) önkormányzati rendelethez  </t>
  </si>
  <si>
    <t xml:space="preserve">6/a.  melléklet  a    8/2020. (VI. 25.) önkormányzati rendelethez  </t>
  </si>
  <si>
    <t>6/b.  melléklet  a    8/2020. (VI. 25.) önkormányzati rendelethez</t>
  </si>
  <si>
    <t>6/c.  melléklet  a     8/2020. (VI. 25.) önkormányzati rendelethez</t>
  </si>
  <si>
    <t>6/d.  melléklet  a     8/2020. (VI. 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</si>
</sst>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3" fontId="0" fillId="0" borderId="11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3" fontId="0" fillId="0" borderId="17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" fontId="1" fillId="0" borderId="13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3" fontId="1" fillId="0" borderId="20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7" xfId="0" applyBorder="1" applyAlignment="1">
      <alignment horizontal="left" vertical="center" wrapText="1"/>
    </xf>
    <xf numFmtId="3" fontId="0" fillId="0" borderId="28" xfId="0" applyNumberFormat="1" applyBorder="1" applyAlignment="1">
      <alignment horizontal="right" vertical="center"/>
    </xf>
    <xf numFmtId="0" fontId="0" fillId="0" borderId="16" xfId="0" quotePrefix="1" applyBorder="1" applyAlignment="1">
      <alignment horizontal="left" vertical="center" wrapText="1"/>
    </xf>
    <xf numFmtId="0" fontId="0" fillId="0" borderId="27" xfId="0" quotePrefix="1" applyBorder="1" applyAlignment="1">
      <alignment horizontal="left" vertical="center" wrapText="1"/>
    </xf>
    <xf numFmtId="0" fontId="0" fillId="0" borderId="16" xfId="0" quotePrefix="1" applyBorder="1" applyAlignment="1">
      <alignment horizontal="left" vertical="center"/>
    </xf>
    <xf numFmtId="0" fontId="0" fillId="0" borderId="27" xfId="0" quotePrefix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12" xfId="0" quotePrefix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0" fontId="0" fillId="0" borderId="30" xfId="0" quotePrefix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31" xfId="0" applyBorder="1" applyAlignment="1">
      <alignment horizontal="left" vertical="center"/>
    </xf>
    <xf numFmtId="0" fontId="0" fillId="0" borderId="3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29" xfId="0" quotePrefix="1" applyBorder="1" applyAlignment="1">
      <alignment horizontal="center" vertical="center" wrapText="1"/>
    </xf>
    <xf numFmtId="0" fontId="0" fillId="0" borderId="30" xfId="0" quotePrefix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17" fontId="0" fillId="0" borderId="31" xfId="0" quotePrefix="1" applyNumberFormat="1" applyBorder="1" applyAlignment="1">
      <alignment horizontal="center" vertical="center" wrapText="1"/>
    </xf>
    <xf numFmtId="0" fontId="0" fillId="0" borderId="12" xfId="0" quotePrefix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3" fontId="0" fillId="0" borderId="13" xfId="0" applyNumberFormat="1" applyBorder="1" applyAlignment="1">
      <alignment horizontal="right"/>
    </xf>
    <xf numFmtId="0" fontId="0" fillId="0" borderId="12" xfId="0" quotePrefix="1" applyBorder="1" applyAlignment="1">
      <alignment horizontal="left"/>
    </xf>
    <xf numFmtId="49" fontId="0" fillId="0" borderId="29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 wrapText="1"/>
    </xf>
    <xf numFmtId="49" fontId="0" fillId="0" borderId="33" xfId="0" applyNumberFormat="1" applyBorder="1" applyAlignment="1">
      <alignment horizontal="center" vertical="center" wrapText="1"/>
    </xf>
    <xf numFmtId="49" fontId="0" fillId="0" borderId="30" xfId="0" applyNumberFormat="1" applyBorder="1" applyAlignment="1">
      <alignment horizontal="center" vertical="center" wrapText="1"/>
    </xf>
    <xf numFmtId="49" fontId="0" fillId="0" borderId="31" xfId="0" applyNumberForma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0" fillId="0" borderId="29" xfId="0" quotePrefix="1" applyNumberFormat="1" applyBorder="1" applyAlignment="1">
      <alignment horizontal="center" vertical="center" wrapText="1"/>
    </xf>
    <xf numFmtId="49" fontId="0" fillId="0" borderId="30" xfId="0" quotePrefix="1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40" xfId="0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" fontId="0" fillId="0" borderId="39" xfId="0" applyNumberFormat="1" applyBorder="1" applyAlignment="1">
      <alignment horizontal="right" vertical="center"/>
    </xf>
    <xf numFmtId="0" fontId="0" fillId="0" borderId="38" xfId="0" applyBorder="1" applyAlignment="1">
      <alignment horizontal="left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0" xfId="1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6259F-5939-41F7-A525-0B1FA2A527B4}">
  <sheetPr>
    <pageSetUpPr fitToPage="1"/>
  </sheetPr>
  <dimension ref="A1:C206"/>
  <sheetViews>
    <sheetView workbookViewId="0">
      <selection sqref="A1:C1"/>
    </sheetView>
  </sheetViews>
  <sheetFormatPr defaultRowHeight="15" x14ac:dyDescent="0.25"/>
  <cols>
    <col min="1" max="1" width="31.7109375" customWidth="1"/>
    <col min="2" max="2" width="30.5703125" customWidth="1"/>
    <col min="3" max="3" width="24.42578125" customWidth="1"/>
  </cols>
  <sheetData>
    <row r="1" spans="1:3" ht="15" customHeight="1" x14ac:dyDescent="0.25">
      <c r="A1" s="101" t="s">
        <v>226</v>
      </c>
      <c r="B1" s="101"/>
      <c r="C1" s="101"/>
    </row>
    <row r="2" spans="1:3" ht="15" customHeight="1" x14ac:dyDescent="0.25">
      <c r="A2" s="101" t="s">
        <v>21</v>
      </c>
      <c r="B2" s="101"/>
      <c r="C2" s="101"/>
    </row>
    <row r="3" spans="1:3" ht="15" customHeight="1" x14ac:dyDescent="0.25">
      <c r="A3" s="16"/>
      <c r="B3" s="16"/>
      <c r="C3" s="16"/>
    </row>
    <row r="4" spans="1:3" ht="15" customHeight="1" x14ac:dyDescent="0.25">
      <c r="A4" s="104" t="s">
        <v>23</v>
      </c>
      <c r="B4" s="104"/>
      <c r="C4" s="104"/>
    </row>
    <row r="5" spans="1:3" ht="15" customHeight="1" thickBot="1" x14ac:dyDescent="0.3">
      <c r="B5" s="8"/>
      <c r="C5" s="2" t="s">
        <v>24</v>
      </c>
    </row>
    <row r="6" spans="1:3" ht="15" customHeight="1" thickTop="1" thickBot="1" x14ac:dyDescent="0.3">
      <c r="A6" s="5" t="s">
        <v>15</v>
      </c>
      <c r="B6" s="18" t="s">
        <v>9</v>
      </c>
      <c r="C6" s="19" t="s">
        <v>25</v>
      </c>
    </row>
    <row r="7" spans="1:3" ht="15" customHeight="1" thickTop="1" x14ac:dyDescent="0.25">
      <c r="A7" s="102" t="s">
        <v>17</v>
      </c>
      <c r="B7" s="20" t="s">
        <v>0</v>
      </c>
      <c r="C7" s="15">
        <f>'Polg.Hiv.'!G12</f>
        <v>64851</v>
      </c>
    </row>
    <row r="8" spans="1:3" ht="15" customHeight="1" x14ac:dyDescent="0.25">
      <c r="A8" s="102"/>
      <c r="B8" s="21" t="s">
        <v>3</v>
      </c>
      <c r="C8" s="7">
        <f>'Polg.Hiv.'!G17</f>
        <v>8898</v>
      </c>
    </row>
    <row r="9" spans="1:3" ht="15" customHeight="1" x14ac:dyDescent="0.25">
      <c r="A9" s="102"/>
      <c r="B9" s="21" t="s">
        <v>7</v>
      </c>
      <c r="C9" s="7">
        <f>'Polg.Hiv.'!G26</f>
        <v>12417</v>
      </c>
    </row>
    <row r="10" spans="1:3" ht="15" customHeight="1" thickBot="1" x14ac:dyDescent="0.3">
      <c r="A10" s="102"/>
      <c r="B10" s="22" t="s">
        <v>6</v>
      </c>
      <c r="C10" s="6">
        <f>'Polg.Hiv.'!G35</f>
        <v>120193</v>
      </c>
    </row>
    <row r="11" spans="1:3" ht="15" customHeight="1" thickTop="1" thickBot="1" x14ac:dyDescent="0.3">
      <c r="A11" s="103"/>
      <c r="B11" s="23" t="s">
        <v>2</v>
      </c>
      <c r="C11" s="4">
        <f>SUM(C7:C10)</f>
        <v>206359</v>
      </c>
    </row>
    <row r="12" spans="1:3" ht="15" customHeight="1" thickTop="1" x14ac:dyDescent="0.25">
      <c r="A12" s="102" t="s">
        <v>16</v>
      </c>
      <c r="B12" s="20" t="s">
        <v>0</v>
      </c>
      <c r="C12" s="15">
        <f>'Szív.Óv.'!G11</f>
        <v>0</v>
      </c>
    </row>
    <row r="13" spans="1:3" ht="15" customHeight="1" x14ac:dyDescent="0.25">
      <c r="A13" s="102"/>
      <c r="B13" s="21" t="s">
        <v>3</v>
      </c>
      <c r="C13" s="7">
        <f>'Szív.Óv.'!G17</f>
        <v>55039</v>
      </c>
    </row>
    <row r="14" spans="1:3" ht="15" customHeight="1" x14ac:dyDescent="0.25">
      <c r="A14" s="102"/>
      <c r="B14" s="21" t="s">
        <v>7</v>
      </c>
      <c r="C14" s="7">
        <f>'Szív.Óv.'!G26</f>
        <v>44252</v>
      </c>
    </row>
    <row r="15" spans="1:3" ht="15" customHeight="1" thickBot="1" x14ac:dyDescent="0.3">
      <c r="A15" s="102"/>
      <c r="B15" s="22" t="s">
        <v>6</v>
      </c>
      <c r="C15" s="6">
        <f>'Szív.Óv.'!G31</f>
        <v>0</v>
      </c>
    </row>
    <row r="16" spans="1:3" ht="15" customHeight="1" thickTop="1" thickBot="1" x14ac:dyDescent="0.3">
      <c r="A16" s="103"/>
      <c r="B16" s="23" t="s">
        <v>2</v>
      </c>
      <c r="C16" s="4">
        <f>SUM(C12:C15)</f>
        <v>99291</v>
      </c>
    </row>
    <row r="17" spans="1:3" ht="15" customHeight="1" thickTop="1" x14ac:dyDescent="0.25">
      <c r="A17" s="102" t="s">
        <v>18</v>
      </c>
      <c r="B17" s="20" t="s">
        <v>0</v>
      </c>
      <c r="C17" s="15">
        <f>'Gond.Közp.'!G11</f>
        <v>0</v>
      </c>
    </row>
    <row r="18" spans="1:3" ht="15" customHeight="1" x14ac:dyDescent="0.25">
      <c r="A18" s="102"/>
      <c r="B18" s="21" t="s">
        <v>3</v>
      </c>
      <c r="C18" s="7">
        <f>'Gond.Közp.'!G16</f>
        <v>0</v>
      </c>
    </row>
    <row r="19" spans="1:3" ht="15" customHeight="1" x14ac:dyDescent="0.25">
      <c r="A19" s="102"/>
      <c r="B19" s="21" t="s">
        <v>7</v>
      </c>
      <c r="C19" s="7">
        <f>'Gond.Közp.'!G28</f>
        <v>47457</v>
      </c>
    </row>
    <row r="20" spans="1:3" ht="15" customHeight="1" thickBot="1" x14ac:dyDescent="0.3">
      <c r="A20" s="102"/>
      <c r="B20" s="22" t="s">
        <v>6</v>
      </c>
      <c r="C20" s="6">
        <f>'Gond.Közp.'!G33</f>
        <v>51890</v>
      </c>
    </row>
    <row r="21" spans="1:3" ht="15" customHeight="1" thickTop="1" thickBot="1" x14ac:dyDescent="0.3">
      <c r="A21" s="103"/>
      <c r="B21" s="23" t="s">
        <v>2</v>
      </c>
      <c r="C21" s="4">
        <f>SUM(C17:C20)</f>
        <v>99347</v>
      </c>
    </row>
    <row r="22" spans="1:3" ht="15" customHeight="1" thickTop="1" x14ac:dyDescent="0.25">
      <c r="A22" s="102" t="s">
        <v>19</v>
      </c>
      <c r="B22" s="20" t="s">
        <v>0</v>
      </c>
      <c r="C22" s="15">
        <f>MKÖ!G14</f>
        <v>398583</v>
      </c>
    </row>
    <row r="23" spans="1:3" ht="15" customHeight="1" x14ac:dyDescent="0.25">
      <c r="A23" s="102"/>
      <c r="B23" s="21" t="s">
        <v>3</v>
      </c>
      <c r="C23" s="7">
        <f>MKÖ!G32</f>
        <v>4301638</v>
      </c>
    </row>
    <row r="24" spans="1:3" ht="15" customHeight="1" x14ac:dyDescent="0.25">
      <c r="A24" s="102"/>
      <c r="B24" s="21" t="s">
        <v>7</v>
      </c>
      <c r="C24" s="7">
        <f>MKÖ!G55</f>
        <v>401717932</v>
      </c>
    </row>
    <row r="25" spans="1:3" ht="15" customHeight="1" thickBot="1" x14ac:dyDescent="0.3">
      <c r="A25" s="102"/>
      <c r="B25" s="22" t="s">
        <v>6</v>
      </c>
      <c r="C25" s="7">
        <f>MKÖ!G77</f>
        <v>380054596</v>
      </c>
    </row>
    <row r="26" spans="1:3" ht="15" customHeight="1" thickTop="1" thickBot="1" x14ac:dyDescent="0.3">
      <c r="A26" s="103"/>
      <c r="B26" s="12" t="s">
        <v>2</v>
      </c>
      <c r="C26" s="4">
        <f>SUM(C22:C25)</f>
        <v>786472749</v>
      </c>
    </row>
    <row r="27" spans="1:3" ht="15" customHeight="1" thickTop="1" thickBot="1" x14ac:dyDescent="0.3">
      <c r="A27" s="99" t="s">
        <v>20</v>
      </c>
      <c r="B27" s="100"/>
      <c r="C27" s="3">
        <f>C16+C11+C21+C26</f>
        <v>786877746</v>
      </c>
    </row>
    <row r="28" spans="1:3" ht="15" customHeight="1" thickTop="1" x14ac:dyDescent="0.25"/>
    <row r="29" spans="1:3" ht="15" customHeight="1" x14ac:dyDescent="0.25"/>
    <row r="30" spans="1:3" ht="15" customHeight="1" x14ac:dyDescent="0.25"/>
    <row r="31" spans="1:3" ht="15" customHeight="1" x14ac:dyDescent="0.25"/>
    <row r="32" spans="1:3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</sheetData>
  <mergeCells count="8">
    <mergeCell ref="A27:B27"/>
    <mergeCell ref="A1:C1"/>
    <mergeCell ref="A12:A16"/>
    <mergeCell ref="A7:A11"/>
    <mergeCell ref="A17:A21"/>
    <mergeCell ref="A22:A26"/>
    <mergeCell ref="A2:C2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D1BFD-3D84-49F0-A9D8-1E7FB612296F}">
  <sheetPr>
    <pageSetUpPr fitToPage="1"/>
  </sheetPr>
  <dimension ref="A1:H83"/>
  <sheetViews>
    <sheetView workbookViewId="0">
      <selection sqref="A1:G1"/>
    </sheetView>
  </sheetViews>
  <sheetFormatPr defaultRowHeight="15" customHeight="1" x14ac:dyDescent="0.25"/>
  <cols>
    <col min="1" max="1" width="11.7109375" style="9" bestFit="1" customWidth="1"/>
    <col min="2" max="2" width="10" style="9" bestFit="1" customWidth="1"/>
    <col min="3" max="3" width="34" style="9" customWidth="1"/>
    <col min="4" max="5" width="30.7109375" style="9" customWidth="1"/>
    <col min="6" max="6" width="11" style="56" customWidth="1"/>
    <col min="7" max="7" width="15" style="9" bestFit="1" customWidth="1"/>
    <col min="8" max="8" width="9.140625" style="71"/>
  </cols>
  <sheetData>
    <row r="1" spans="1:7" ht="15" customHeight="1" x14ac:dyDescent="0.25">
      <c r="A1" s="101" t="s">
        <v>227</v>
      </c>
      <c r="B1" s="101"/>
      <c r="C1" s="101"/>
      <c r="D1" s="101"/>
      <c r="E1" s="101"/>
      <c r="F1" s="101"/>
      <c r="G1" s="101"/>
    </row>
    <row r="2" spans="1:7" ht="15" customHeight="1" x14ac:dyDescent="0.25">
      <c r="A2" s="101" t="s">
        <v>22</v>
      </c>
      <c r="B2" s="101"/>
      <c r="C2" s="101"/>
      <c r="D2" s="101"/>
      <c r="E2" s="101"/>
      <c r="F2" s="101"/>
      <c r="G2" s="101"/>
    </row>
    <row r="3" spans="1:7" ht="15" customHeight="1" x14ac:dyDescent="0.25">
      <c r="A3" s="16"/>
      <c r="B3" s="16"/>
      <c r="C3" s="16"/>
      <c r="D3" s="16"/>
      <c r="E3" s="42"/>
      <c r="G3" s="16"/>
    </row>
    <row r="4" spans="1:7" ht="15" customHeight="1" x14ac:dyDescent="0.25">
      <c r="A4" s="104" t="s">
        <v>219</v>
      </c>
      <c r="B4" s="104"/>
      <c r="C4" s="104"/>
      <c r="D4" s="104"/>
      <c r="E4" s="104"/>
      <c r="F4" s="104"/>
      <c r="G4" s="104"/>
    </row>
    <row r="5" spans="1:7" ht="15" customHeight="1" thickBot="1" x14ac:dyDescent="0.3">
      <c r="A5" s="8"/>
      <c r="B5" s="8"/>
      <c r="C5" s="1"/>
      <c r="D5" s="1"/>
      <c r="E5" s="1"/>
      <c r="F5" s="73"/>
      <c r="G5" s="2" t="s">
        <v>24</v>
      </c>
    </row>
    <row r="6" spans="1:7" ht="15" customHeight="1" thickTop="1" thickBot="1" x14ac:dyDescent="0.3">
      <c r="A6" s="5" t="s">
        <v>9</v>
      </c>
      <c r="B6" s="23" t="s">
        <v>10</v>
      </c>
      <c r="C6" s="31" t="s">
        <v>11</v>
      </c>
      <c r="D6" s="31" t="s">
        <v>12</v>
      </c>
      <c r="E6" s="31" t="s">
        <v>47</v>
      </c>
      <c r="F6" s="58" t="s">
        <v>70</v>
      </c>
      <c r="G6" s="30" t="s">
        <v>13</v>
      </c>
    </row>
    <row r="7" spans="1:7" ht="15" customHeight="1" thickTop="1" x14ac:dyDescent="0.25">
      <c r="A7" s="106" t="s">
        <v>0</v>
      </c>
      <c r="B7" s="108" t="s">
        <v>4</v>
      </c>
      <c r="C7" s="36" t="s">
        <v>108</v>
      </c>
      <c r="D7" s="17" t="s">
        <v>26</v>
      </c>
      <c r="E7" s="44" t="s">
        <v>48</v>
      </c>
      <c r="F7" s="64" t="s">
        <v>63</v>
      </c>
      <c r="G7" s="15">
        <v>4040</v>
      </c>
    </row>
    <row r="8" spans="1:7" ht="15" customHeight="1" x14ac:dyDescent="0.25">
      <c r="A8" s="106"/>
      <c r="B8" s="109"/>
      <c r="C8" s="37" t="s">
        <v>27</v>
      </c>
      <c r="D8" s="34" t="s">
        <v>28</v>
      </c>
      <c r="E8" s="45" t="s">
        <v>49</v>
      </c>
      <c r="F8" s="65" t="s">
        <v>62</v>
      </c>
      <c r="G8" s="35">
        <v>23543</v>
      </c>
    </row>
    <row r="9" spans="1:7" ht="15" customHeight="1" x14ac:dyDescent="0.25">
      <c r="A9" s="106"/>
      <c r="B9" s="109"/>
      <c r="C9" s="37" t="s">
        <v>30</v>
      </c>
      <c r="D9" s="34" t="s">
        <v>31</v>
      </c>
      <c r="E9" s="45" t="s">
        <v>50</v>
      </c>
      <c r="F9" s="65" t="s">
        <v>61</v>
      </c>
      <c r="G9" s="35">
        <v>95000</v>
      </c>
    </row>
    <row r="10" spans="1:7" ht="15" customHeight="1" x14ac:dyDescent="0.25">
      <c r="A10" s="106"/>
      <c r="B10" s="105"/>
      <c r="C10" s="37" t="s">
        <v>29</v>
      </c>
      <c r="D10" s="34" t="s">
        <v>41</v>
      </c>
      <c r="E10" s="45" t="s">
        <v>54</v>
      </c>
      <c r="F10" s="61" t="s">
        <v>69</v>
      </c>
      <c r="G10" s="35">
        <v>276000</v>
      </c>
    </row>
    <row r="11" spans="1:7" ht="15" customHeight="1" x14ac:dyDescent="0.25">
      <c r="A11" s="106"/>
      <c r="B11" s="105"/>
      <c r="C11" s="112" t="s">
        <v>2</v>
      </c>
      <c r="D11" s="113"/>
      <c r="E11" s="113"/>
      <c r="F11" s="114"/>
      <c r="G11" s="24">
        <f>SUM(G7:G10)</f>
        <v>398583</v>
      </c>
    </row>
    <row r="12" spans="1:7" ht="15" customHeight="1" x14ac:dyDescent="0.25">
      <c r="A12" s="106"/>
      <c r="B12" s="105" t="s">
        <v>5</v>
      </c>
      <c r="C12" s="11" t="s">
        <v>1</v>
      </c>
      <c r="D12" s="11" t="s">
        <v>1</v>
      </c>
      <c r="E12" s="46" t="s">
        <v>1</v>
      </c>
      <c r="F12" s="62" t="s">
        <v>1</v>
      </c>
      <c r="G12" s="7">
        <v>0</v>
      </c>
    </row>
    <row r="13" spans="1:7" ht="15" customHeight="1" thickBot="1" x14ac:dyDescent="0.3">
      <c r="A13" s="106"/>
      <c r="B13" s="110"/>
      <c r="C13" s="115" t="s">
        <v>2</v>
      </c>
      <c r="D13" s="116"/>
      <c r="E13" s="116"/>
      <c r="F13" s="117"/>
      <c r="G13" s="25">
        <f>SUM(G12)</f>
        <v>0</v>
      </c>
    </row>
    <row r="14" spans="1:7" ht="15" customHeight="1" thickTop="1" thickBot="1" x14ac:dyDescent="0.3">
      <c r="A14" s="107"/>
      <c r="B14" s="111" t="s">
        <v>8</v>
      </c>
      <c r="C14" s="111"/>
      <c r="D14" s="111"/>
      <c r="E14" s="41"/>
      <c r="F14" s="63"/>
      <c r="G14" s="26">
        <f>SUM(G13,G11)</f>
        <v>398583</v>
      </c>
    </row>
    <row r="15" spans="1:7" ht="15" customHeight="1" thickTop="1" x14ac:dyDescent="0.25">
      <c r="A15" s="106" t="s">
        <v>3</v>
      </c>
      <c r="B15" s="105" t="s">
        <v>4</v>
      </c>
      <c r="C15" s="32" t="s">
        <v>39</v>
      </c>
      <c r="D15" s="11" t="s">
        <v>40</v>
      </c>
      <c r="E15" s="46" t="s">
        <v>51</v>
      </c>
      <c r="F15" s="62" t="s">
        <v>65</v>
      </c>
      <c r="G15" s="7">
        <v>199999</v>
      </c>
    </row>
    <row r="16" spans="1:7" ht="15" customHeight="1" x14ac:dyDescent="0.25">
      <c r="A16" s="106"/>
      <c r="B16" s="105"/>
      <c r="C16" s="32" t="s">
        <v>39</v>
      </c>
      <c r="D16" s="11" t="s">
        <v>40</v>
      </c>
      <c r="E16" s="46" t="s">
        <v>52</v>
      </c>
      <c r="F16" s="62" t="s">
        <v>66</v>
      </c>
      <c r="G16" s="7">
        <v>199999</v>
      </c>
    </row>
    <row r="17" spans="1:8" ht="15" customHeight="1" x14ac:dyDescent="0.25">
      <c r="A17" s="106"/>
      <c r="B17" s="105"/>
      <c r="C17" s="32" t="s">
        <v>37</v>
      </c>
      <c r="D17" s="11" t="s">
        <v>38</v>
      </c>
      <c r="E17" s="46" t="s">
        <v>53</v>
      </c>
      <c r="F17" s="62" t="s">
        <v>68</v>
      </c>
      <c r="G17" s="7">
        <v>7323</v>
      </c>
    </row>
    <row r="18" spans="1:8" ht="15" customHeight="1" x14ac:dyDescent="0.25">
      <c r="A18" s="106"/>
      <c r="B18" s="105"/>
      <c r="C18" s="32" t="s">
        <v>29</v>
      </c>
      <c r="D18" s="11" t="s">
        <v>42</v>
      </c>
      <c r="E18" s="45" t="s">
        <v>55</v>
      </c>
      <c r="F18" s="61" t="s">
        <v>69</v>
      </c>
      <c r="G18" s="7">
        <v>1104000</v>
      </c>
    </row>
    <row r="19" spans="1:8" ht="15" customHeight="1" x14ac:dyDescent="0.25">
      <c r="A19" s="106"/>
      <c r="B19" s="105"/>
      <c r="C19" s="32" t="s">
        <v>39</v>
      </c>
      <c r="D19" s="11" t="s">
        <v>45</v>
      </c>
      <c r="E19" s="46" t="s">
        <v>56</v>
      </c>
      <c r="F19" s="62" t="s">
        <v>85</v>
      </c>
      <c r="G19" s="7">
        <v>25900</v>
      </c>
    </row>
    <row r="20" spans="1:8" ht="15" customHeight="1" x14ac:dyDescent="0.25">
      <c r="A20" s="106"/>
      <c r="B20" s="105"/>
      <c r="C20" s="32" t="s">
        <v>30</v>
      </c>
      <c r="D20" s="11" t="s">
        <v>44</v>
      </c>
      <c r="E20" s="46" t="s">
        <v>57</v>
      </c>
      <c r="F20" s="62" t="s">
        <v>106</v>
      </c>
      <c r="G20" s="7">
        <v>38000</v>
      </c>
    </row>
    <row r="21" spans="1:8" ht="15" customHeight="1" x14ac:dyDescent="0.25">
      <c r="A21" s="106"/>
      <c r="B21" s="105"/>
      <c r="C21" s="47" t="s">
        <v>59</v>
      </c>
      <c r="D21" s="11" t="s">
        <v>26</v>
      </c>
      <c r="E21" s="46" t="s">
        <v>58</v>
      </c>
      <c r="F21" s="69" t="s">
        <v>107</v>
      </c>
      <c r="G21" s="7">
        <v>4252</v>
      </c>
    </row>
    <row r="22" spans="1:8" ht="15" customHeight="1" x14ac:dyDescent="0.25">
      <c r="A22" s="106"/>
      <c r="B22" s="105"/>
      <c r="C22" s="37" t="s">
        <v>30</v>
      </c>
      <c r="D22" s="11" t="s">
        <v>150</v>
      </c>
      <c r="E22" s="46" t="s">
        <v>149</v>
      </c>
      <c r="F22" s="62"/>
      <c r="G22" s="7">
        <v>346023</v>
      </c>
    </row>
    <row r="23" spans="1:8" ht="15" customHeight="1" x14ac:dyDescent="0.25">
      <c r="A23" s="106"/>
      <c r="B23" s="105"/>
      <c r="C23" s="37" t="s">
        <v>30</v>
      </c>
      <c r="D23" s="11" t="s">
        <v>152</v>
      </c>
      <c r="E23" s="46" t="s">
        <v>151</v>
      </c>
      <c r="F23" s="62"/>
      <c r="G23" s="7">
        <v>218000</v>
      </c>
    </row>
    <row r="24" spans="1:8" ht="15" customHeight="1" x14ac:dyDescent="0.25">
      <c r="A24" s="106"/>
      <c r="B24" s="105"/>
      <c r="C24" s="78" t="s">
        <v>165</v>
      </c>
      <c r="D24" s="75" t="s">
        <v>154</v>
      </c>
      <c r="E24" s="75" t="s">
        <v>153</v>
      </c>
      <c r="F24" s="76"/>
      <c r="G24" s="77">
        <v>180000</v>
      </c>
    </row>
    <row r="25" spans="1:8" ht="15" customHeight="1" x14ac:dyDescent="0.25">
      <c r="A25" s="106"/>
      <c r="B25" s="105"/>
      <c r="C25" s="78" t="s">
        <v>165</v>
      </c>
      <c r="D25" s="11" t="s">
        <v>155</v>
      </c>
      <c r="E25" s="46" t="s">
        <v>148</v>
      </c>
      <c r="F25" s="69"/>
      <c r="G25" s="7">
        <v>1574803</v>
      </c>
    </row>
    <row r="26" spans="1:8" ht="15" customHeight="1" x14ac:dyDescent="0.25">
      <c r="A26" s="106"/>
      <c r="B26" s="105"/>
      <c r="C26" s="32" t="s">
        <v>30</v>
      </c>
      <c r="D26" s="11" t="s">
        <v>156</v>
      </c>
      <c r="E26" s="46" t="s">
        <v>161</v>
      </c>
      <c r="F26" s="69"/>
      <c r="G26" s="7">
        <v>23773</v>
      </c>
      <c r="H26" s="72"/>
    </row>
    <row r="27" spans="1:8" ht="15" customHeight="1" x14ac:dyDescent="0.25">
      <c r="A27" s="106"/>
      <c r="B27" s="105"/>
      <c r="C27" s="32" t="s">
        <v>30</v>
      </c>
      <c r="D27" s="11" t="s">
        <v>157</v>
      </c>
      <c r="E27" s="46" t="s">
        <v>162</v>
      </c>
      <c r="F27" s="69"/>
      <c r="G27" s="7">
        <v>146794</v>
      </c>
      <c r="H27" s="72"/>
    </row>
    <row r="28" spans="1:8" ht="15" customHeight="1" x14ac:dyDescent="0.25">
      <c r="A28" s="106"/>
      <c r="B28" s="105"/>
      <c r="C28" s="32" t="s">
        <v>30</v>
      </c>
      <c r="D28" s="11" t="s">
        <v>158</v>
      </c>
      <c r="E28" s="46" t="s">
        <v>163</v>
      </c>
      <c r="F28" s="69"/>
      <c r="G28" s="7">
        <v>232772</v>
      </c>
      <c r="H28" s="72"/>
    </row>
    <row r="29" spans="1:8" ht="15" customHeight="1" x14ac:dyDescent="0.25">
      <c r="A29" s="106"/>
      <c r="B29" s="105"/>
      <c r="C29" s="112" t="s">
        <v>2</v>
      </c>
      <c r="D29" s="113"/>
      <c r="E29" s="113"/>
      <c r="F29" s="114"/>
      <c r="G29" s="24">
        <f>SUM(G15:G28)</f>
        <v>4301638</v>
      </c>
    </row>
    <row r="30" spans="1:8" ht="15" customHeight="1" x14ac:dyDescent="0.25">
      <c r="A30" s="106"/>
      <c r="B30" s="105" t="s">
        <v>5</v>
      </c>
      <c r="C30" s="11" t="s">
        <v>1</v>
      </c>
      <c r="D30" s="11" t="s">
        <v>1</v>
      </c>
      <c r="E30" s="46" t="s">
        <v>1</v>
      </c>
      <c r="F30" s="62" t="s">
        <v>1</v>
      </c>
      <c r="G30" s="7">
        <v>0</v>
      </c>
    </row>
    <row r="31" spans="1:8" ht="15" customHeight="1" thickBot="1" x14ac:dyDescent="0.3">
      <c r="A31" s="106"/>
      <c r="B31" s="110"/>
      <c r="C31" s="115" t="s">
        <v>2</v>
      </c>
      <c r="D31" s="116"/>
      <c r="E31" s="116"/>
      <c r="F31" s="117"/>
      <c r="G31" s="25">
        <f>SUM(G30)</f>
        <v>0</v>
      </c>
    </row>
    <row r="32" spans="1:8" ht="15" customHeight="1" thickTop="1" thickBot="1" x14ac:dyDescent="0.3">
      <c r="A32" s="107"/>
      <c r="B32" s="111" t="s">
        <v>8</v>
      </c>
      <c r="C32" s="111"/>
      <c r="D32" s="111"/>
      <c r="E32" s="41"/>
      <c r="F32" s="63"/>
      <c r="G32" s="26">
        <f>SUM(G31,G29)</f>
        <v>4301638</v>
      </c>
      <c r="H32" s="74"/>
    </row>
    <row r="33" spans="1:8" ht="15" customHeight="1" thickTop="1" x14ac:dyDescent="0.25">
      <c r="A33" s="106" t="s">
        <v>7</v>
      </c>
      <c r="B33" s="108" t="s">
        <v>4</v>
      </c>
      <c r="C33" s="33" t="s">
        <v>108</v>
      </c>
      <c r="D33" s="10" t="s">
        <v>64</v>
      </c>
      <c r="E33" s="44" t="s">
        <v>109</v>
      </c>
      <c r="F33" s="60" t="s">
        <v>110</v>
      </c>
      <c r="G33" s="15">
        <v>4252</v>
      </c>
    </row>
    <row r="34" spans="1:8" ht="15" customHeight="1" x14ac:dyDescent="0.25">
      <c r="A34" s="106"/>
      <c r="B34" s="109"/>
      <c r="C34" s="47" t="s">
        <v>164</v>
      </c>
      <c r="D34" s="11" t="s">
        <v>160</v>
      </c>
      <c r="E34" s="46" t="s">
        <v>159</v>
      </c>
      <c r="F34" s="69"/>
      <c r="G34" s="7">
        <v>400192881</v>
      </c>
      <c r="H34" s="72"/>
    </row>
    <row r="35" spans="1:8" ht="15" customHeight="1" x14ac:dyDescent="0.25">
      <c r="A35" s="106"/>
      <c r="B35" s="105"/>
      <c r="C35" s="70" t="s">
        <v>111</v>
      </c>
      <c r="D35" s="11" t="s">
        <v>112</v>
      </c>
      <c r="E35" s="46" t="s">
        <v>113</v>
      </c>
      <c r="F35" s="62" t="s">
        <v>114</v>
      </c>
      <c r="G35" s="7">
        <v>133071</v>
      </c>
    </row>
    <row r="36" spans="1:8" ht="15" customHeight="1" x14ac:dyDescent="0.25">
      <c r="A36" s="106"/>
      <c r="B36" s="105"/>
      <c r="C36" s="70" t="s">
        <v>111</v>
      </c>
      <c r="D36" s="11" t="s">
        <v>117</v>
      </c>
      <c r="E36" s="46" t="s">
        <v>115</v>
      </c>
      <c r="F36" s="62" t="s">
        <v>116</v>
      </c>
      <c r="G36" s="7">
        <v>51524</v>
      </c>
    </row>
    <row r="37" spans="1:8" ht="15" customHeight="1" x14ac:dyDescent="0.25">
      <c r="A37" s="106"/>
      <c r="B37" s="105"/>
      <c r="C37" s="70" t="s">
        <v>118</v>
      </c>
      <c r="D37" s="11" t="s">
        <v>119</v>
      </c>
      <c r="E37" s="46" t="s">
        <v>120</v>
      </c>
      <c r="F37" s="62" t="s">
        <v>121</v>
      </c>
      <c r="G37" s="7">
        <v>181910</v>
      </c>
    </row>
    <row r="38" spans="1:8" ht="15" customHeight="1" x14ac:dyDescent="0.25">
      <c r="A38" s="106"/>
      <c r="B38" s="105"/>
      <c r="C38" s="70" t="s">
        <v>122</v>
      </c>
      <c r="D38" s="11" t="s">
        <v>64</v>
      </c>
      <c r="E38" s="46" t="s">
        <v>123</v>
      </c>
      <c r="F38" s="62" t="s">
        <v>124</v>
      </c>
      <c r="G38" s="7">
        <v>4252</v>
      </c>
    </row>
    <row r="39" spans="1:8" ht="15" customHeight="1" x14ac:dyDescent="0.25">
      <c r="A39" s="106"/>
      <c r="B39" s="105"/>
      <c r="C39" s="70" t="s">
        <v>122</v>
      </c>
      <c r="D39" s="11" t="s">
        <v>125</v>
      </c>
      <c r="E39" s="46" t="s">
        <v>126</v>
      </c>
      <c r="F39" s="62" t="s">
        <v>127</v>
      </c>
      <c r="G39" s="7">
        <v>14961</v>
      </c>
      <c r="H39" s="72"/>
    </row>
    <row r="40" spans="1:8" ht="15" customHeight="1" x14ac:dyDescent="0.25">
      <c r="A40" s="106"/>
      <c r="B40" s="105"/>
      <c r="C40" s="70" t="s">
        <v>122</v>
      </c>
      <c r="D40" s="11" t="s">
        <v>125</v>
      </c>
      <c r="E40" s="46" t="s">
        <v>126</v>
      </c>
      <c r="F40" s="62" t="s">
        <v>128</v>
      </c>
      <c r="G40" s="7">
        <v>14961</v>
      </c>
      <c r="H40" s="72"/>
    </row>
    <row r="41" spans="1:8" ht="15" customHeight="1" x14ac:dyDescent="0.25">
      <c r="A41" s="106"/>
      <c r="B41" s="105"/>
      <c r="C41" s="70" t="s">
        <v>122</v>
      </c>
      <c r="D41" s="11" t="s">
        <v>125</v>
      </c>
      <c r="E41" s="46" t="s">
        <v>126</v>
      </c>
      <c r="F41" s="62" t="s">
        <v>129</v>
      </c>
      <c r="G41" s="7">
        <v>14960</v>
      </c>
      <c r="H41" s="72"/>
    </row>
    <row r="42" spans="1:8" ht="15" customHeight="1" x14ac:dyDescent="0.25">
      <c r="A42" s="106"/>
      <c r="B42" s="105"/>
      <c r="C42" s="70" t="s">
        <v>122</v>
      </c>
      <c r="D42" s="11" t="s">
        <v>131</v>
      </c>
      <c r="E42" s="46" t="s">
        <v>126</v>
      </c>
      <c r="F42" s="62" t="s">
        <v>130</v>
      </c>
      <c r="G42" s="7">
        <v>7165</v>
      </c>
      <c r="H42" s="72"/>
    </row>
    <row r="43" spans="1:8" ht="15" customHeight="1" x14ac:dyDescent="0.25">
      <c r="A43" s="106"/>
      <c r="B43" s="105"/>
      <c r="C43" s="70" t="s">
        <v>122</v>
      </c>
      <c r="D43" s="11" t="s">
        <v>131</v>
      </c>
      <c r="E43" s="46" t="s">
        <v>126</v>
      </c>
      <c r="F43" s="62" t="s">
        <v>132</v>
      </c>
      <c r="G43" s="7">
        <v>13386</v>
      </c>
      <c r="H43" s="72"/>
    </row>
    <row r="44" spans="1:8" ht="15" customHeight="1" x14ac:dyDescent="0.25">
      <c r="A44" s="106"/>
      <c r="B44" s="105"/>
      <c r="C44" s="70" t="s">
        <v>122</v>
      </c>
      <c r="D44" s="11" t="s">
        <v>131</v>
      </c>
      <c r="E44" s="46" t="s">
        <v>126</v>
      </c>
      <c r="F44" s="62" t="s">
        <v>133</v>
      </c>
      <c r="G44" s="7">
        <v>12598</v>
      </c>
      <c r="H44" s="72"/>
    </row>
    <row r="45" spans="1:8" ht="15" customHeight="1" x14ac:dyDescent="0.25">
      <c r="A45" s="106"/>
      <c r="B45" s="105"/>
      <c r="C45" s="70" t="s">
        <v>122</v>
      </c>
      <c r="D45" s="11" t="s">
        <v>134</v>
      </c>
      <c r="E45" s="46" t="s">
        <v>126</v>
      </c>
      <c r="F45" s="62" t="s">
        <v>135</v>
      </c>
      <c r="G45" s="7">
        <v>511811</v>
      </c>
      <c r="H45" s="72"/>
    </row>
    <row r="46" spans="1:8" ht="15" customHeight="1" x14ac:dyDescent="0.25">
      <c r="A46" s="106"/>
      <c r="B46" s="105"/>
      <c r="C46" s="70" t="s">
        <v>108</v>
      </c>
      <c r="D46" s="11" t="s">
        <v>136</v>
      </c>
      <c r="E46" s="46" t="s">
        <v>137</v>
      </c>
      <c r="F46" s="62" t="s">
        <v>138</v>
      </c>
      <c r="G46" s="7">
        <v>25500</v>
      </c>
      <c r="H46" s="72"/>
    </row>
    <row r="47" spans="1:8" ht="15" customHeight="1" x14ac:dyDescent="0.25">
      <c r="A47" s="106"/>
      <c r="B47" s="105"/>
      <c r="C47" s="70" t="s">
        <v>108</v>
      </c>
      <c r="D47" s="11" t="s">
        <v>139</v>
      </c>
      <c r="E47" s="46" t="s">
        <v>137</v>
      </c>
      <c r="F47" s="62" t="s">
        <v>140</v>
      </c>
      <c r="G47" s="7">
        <v>40900</v>
      </c>
      <c r="H47" s="72"/>
    </row>
    <row r="48" spans="1:8" ht="15" customHeight="1" x14ac:dyDescent="0.25">
      <c r="A48" s="106"/>
      <c r="B48" s="105"/>
      <c r="C48" s="70" t="s">
        <v>108</v>
      </c>
      <c r="D48" s="11" t="s">
        <v>141</v>
      </c>
      <c r="E48" s="46" t="s">
        <v>137</v>
      </c>
      <c r="F48" s="62" t="s">
        <v>142</v>
      </c>
      <c r="G48" s="7">
        <v>213700</v>
      </c>
      <c r="H48" s="72"/>
    </row>
    <row r="49" spans="1:8" ht="15" customHeight="1" x14ac:dyDescent="0.25">
      <c r="A49" s="106"/>
      <c r="B49" s="105"/>
      <c r="C49" s="70" t="s">
        <v>146</v>
      </c>
      <c r="D49" s="11" t="s">
        <v>136</v>
      </c>
      <c r="E49" s="46" t="s">
        <v>137</v>
      </c>
      <c r="F49" s="62" t="s">
        <v>143</v>
      </c>
      <c r="G49" s="7">
        <v>25500</v>
      </c>
      <c r="H49" s="72"/>
    </row>
    <row r="50" spans="1:8" ht="15" customHeight="1" x14ac:dyDescent="0.25">
      <c r="A50" s="106"/>
      <c r="B50" s="105"/>
      <c r="C50" s="70" t="s">
        <v>146</v>
      </c>
      <c r="D50" s="11" t="s">
        <v>139</v>
      </c>
      <c r="E50" s="46" t="s">
        <v>137</v>
      </c>
      <c r="F50" s="62" t="s">
        <v>144</v>
      </c>
      <c r="G50" s="7">
        <v>40900</v>
      </c>
      <c r="H50" s="72"/>
    </row>
    <row r="51" spans="1:8" ht="15" customHeight="1" x14ac:dyDescent="0.25">
      <c r="A51" s="106"/>
      <c r="B51" s="105"/>
      <c r="C51" s="70" t="s">
        <v>146</v>
      </c>
      <c r="D51" s="11" t="s">
        <v>141</v>
      </c>
      <c r="E51" s="46" t="s">
        <v>137</v>
      </c>
      <c r="F51" s="62" t="s">
        <v>145</v>
      </c>
      <c r="G51" s="7">
        <v>213700</v>
      </c>
      <c r="H51" s="72"/>
    </row>
    <row r="52" spans="1:8" ht="15" customHeight="1" x14ac:dyDescent="0.25">
      <c r="A52" s="106"/>
      <c r="B52" s="105"/>
      <c r="C52" s="112" t="s">
        <v>2</v>
      </c>
      <c r="D52" s="113"/>
      <c r="E52" s="113"/>
      <c r="F52" s="114"/>
      <c r="G52" s="24">
        <f>SUM(G33:G51)</f>
        <v>401717932</v>
      </c>
    </row>
    <row r="53" spans="1:8" ht="15" customHeight="1" x14ac:dyDescent="0.25">
      <c r="A53" s="106"/>
      <c r="B53" s="105" t="s">
        <v>5</v>
      </c>
      <c r="C53" s="11" t="s">
        <v>1</v>
      </c>
      <c r="D53" s="11" t="s">
        <v>1</v>
      </c>
      <c r="E53" s="46" t="s">
        <v>1</v>
      </c>
      <c r="F53" s="62" t="s">
        <v>1</v>
      </c>
      <c r="G53" s="7">
        <v>0</v>
      </c>
    </row>
    <row r="54" spans="1:8" ht="15" customHeight="1" thickBot="1" x14ac:dyDescent="0.3">
      <c r="A54" s="106"/>
      <c r="B54" s="110"/>
      <c r="C54" s="115" t="s">
        <v>2</v>
      </c>
      <c r="D54" s="116"/>
      <c r="E54" s="116"/>
      <c r="F54" s="117"/>
      <c r="G54" s="25">
        <f>SUM(G53)</f>
        <v>0</v>
      </c>
    </row>
    <row r="55" spans="1:8" ht="15" customHeight="1" thickTop="1" thickBot="1" x14ac:dyDescent="0.3">
      <c r="A55" s="107"/>
      <c r="B55" s="111" t="s">
        <v>8</v>
      </c>
      <c r="C55" s="123"/>
      <c r="D55" s="123"/>
      <c r="E55" s="43"/>
      <c r="F55" s="66"/>
      <c r="G55" s="26">
        <f>SUM(G54,G52)</f>
        <v>401717932</v>
      </c>
    </row>
    <row r="56" spans="1:8" ht="15" customHeight="1" thickTop="1" x14ac:dyDescent="0.25">
      <c r="A56" s="106" t="s">
        <v>6</v>
      </c>
      <c r="B56" s="108" t="s">
        <v>4</v>
      </c>
      <c r="C56" s="70" t="s">
        <v>164</v>
      </c>
      <c r="D56" s="11" t="s">
        <v>180</v>
      </c>
      <c r="E56" s="11" t="s">
        <v>179</v>
      </c>
      <c r="F56" s="62"/>
      <c r="G56" s="7">
        <v>216049291</v>
      </c>
    </row>
    <row r="57" spans="1:8" ht="15" customHeight="1" x14ac:dyDescent="0.25">
      <c r="A57" s="106"/>
      <c r="B57" s="105"/>
      <c r="C57" s="70" t="s">
        <v>30</v>
      </c>
      <c r="D57" s="11" t="s">
        <v>181</v>
      </c>
      <c r="E57" s="46" t="s">
        <v>182</v>
      </c>
      <c r="F57" s="62"/>
      <c r="G57" s="7">
        <v>24653</v>
      </c>
    </row>
    <row r="58" spans="1:8" ht="15" customHeight="1" x14ac:dyDescent="0.25">
      <c r="A58" s="106"/>
      <c r="B58" s="105"/>
      <c r="C58" s="70" t="s">
        <v>30</v>
      </c>
      <c r="D58" s="11" t="s">
        <v>183</v>
      </c>
      <c r="E58" s="46" t="s">
        <v>184</v>
      </c>
      <c r="F58" s="62"/>
      <c r="G58" s="7">
        <v>36013</v>
      </c>
    </row>
    <row r="59" spans="1:8" ht="15" customHeight="1" x14ac:dyDescent="0.25">
      <c r="A59" s="106"/>
      <c r="B59" s="105"/>
      <c r="C59" s="70" t="s">
        <v>185</v>
      </c>
      <c r="D59" s="11" t="s">
        <v>186</v>
      </c>
      <c r="E59" s="46" t="s">
        <v>187</v>
      </c>
      <c r="F59" s="62"/>
      <c r="G59" s="7">
        <v>463779</v>
      </c>
    </row>
    <row r="60" spans="1:8" ht="15" customHeight="1" x14ac:dyDescent="0.25">
      <c r="A60" s="106"/>
      <c r="B60" s="105"/>
      <c r="C60" s="70" t="s">
        <v>185</v>
      </c>
      <c r="D60" s="11" t="s">
        <v>186</v>
      </c>
      <c r="E60" s="46" t="s">
        <v>188</v>
      </c>
      <c r="F60" s="62"/>
      <c r="G60" s="7">
        <v>596063</v>
      </c>
    </row>
    <row r="61" spans="1:8" ht="15" customHeight="1" x14ac:dyDescent="0.25">
      <c r="A61" s="106"/>
      <c r="B61" s="105"/>
      <c r="C61" s="70" t="s">
        <v>30</v>
      </c>
      <c r="D61" s="11" t="s">
        <v>189</v>
      </c>
      <c r="E61" s="46" t="s">
        <v>190</v>
      </c>
      <c r="F61" s="62"/>
      <c r="G61" s="7">
        <v>32219</v>
      </c>
    </row>
    <row r="62" spans="1:8" ht="15" customHeight="1" x14ac:dyDescent="0.25">
      <c r="A62" s="106"/>
      <c r="B62" s="105"/>
      <c r="C62" s="70" t="s">
        <v>191</v>
      </c>
      <c r="D62" s="11" t="s">
        <v>192</v>
      </c>
      <c r="E62" s="46" t="s">
        <v>193</v>
      </c>
      <c r="F62" s="84" t="s">
        <v>194</v>
      </c>
      <c r="G62" s="7">
        <v>225031</v>
      </c>
    </row>
    <row r="63" spans="1:8" ht="15" customHeight="1" x14ac:dyDescent="0.25">
      <c r="A63" s="106"/>
      <c r="B63" s="105"/>
      <c r="C63" s="32" t="s">
        <v>30</v>
      </c>
      <c r="D63" s="11" t="s">
        <v>195</v>
      </c>
      <c r="E63" s="46" t="s">
        <v>190</v>
      </c>
      <c r="F63" s="62"/>
      <c r="G63" s="7">
        <v>30250</v>
      </c>
    </row>
    <row r="64" spans="1:8" ht="15" customHeight="1" x14ac:dyDescent="0.25">
      <c r="A64" s="106"/>
      <c r="B64" s="105"/>
      <c r="C64" s="70" t="s">
        <v>196</v>
      </c>
      <c r="D64" s="11" t="s">
        <v>197</v>
      </c>
      <c r="E64" s="46" t="s">
        <v>198</v>
      </c>
      <c r="F64" s="62" t="s">
        <v>199</v>
      </c>
      <c r="G64" s="7">
        <v>364077</v>
      </c>
    </row>
    <row r="65" spans="1:8" ht="15" customHeight="1" x14ac:dyDescent="0.25">
      <c r="A65" s="106"/>
      <c r="B65" s="105"/>
      <c r="C65" s="70" t="s">
        <v>108</v>
      </c>
      <c r="D65" s="11" t="s">
        <v>200</v>
      </c>
      <c r="E65" s="46" t="s">
        <v>201</v>
      </c>
      <c r="F65" s="62" t="s">
        <v>202</v>
      </c>
      <c r="G65" s="7">
        <v>31496</v>
      </c>
    </row>
    <row r="66" spans="1:8" ht="15" customHeight="1" x14ac:dyDescent="0.25">
      <c r="A66" s="106"/>
      <c r="B66" s="105"/>
      <c r="C66" s="70" t="s">
        <v>191</v>
      </c>
      <c r="D66" s="11" t="s">
        <v>200</v>
      </c>
      <c r="E66" s="46" t="s">
        <v>201</v>
      </c>
      <c r="F66" s="62" t="s">
        <v>203</v>
      </c>
      <c r="G66" s="7">
        <v>61410</v>
      </c>
    </row>
    <row r="67" spans="1:8" ht="15" customHeight="1" x14ac:dyDescent="0.25">
      <c r="A67" s="106"/>
      <c r="B67" s="105"/>
      <c r="C67" s="70" t="s">
        <v>164</v>
      </c>
      <c r="D67" s="11" t="s">
        <v>210</v>
      </c>
      <c r="E67" s="46" t="s">
        <v>208</v>
      </c>
      <c r="F67" s="62"/>
      <c r="G67" s="7">
        <v>145828032</v>
      </c>
      <c r="H67" s="91"/>
    </row>
    <row r="68" spans="1:8" ht="15" customHeight="1" x14ac:dyDescent="0.25">
      <c r="A68" s="106"/>
      <c r="B68" s="105"/>
      <c r="C68" s="70" t="s">
        <v>212</v>
      </c>
      <c r="D68" s="11" t="s">
        <v>211</v>
      </c>
      <c r="E68" s="46" t="s">
        <v>209</v>
      </c>
      <c r="F68" s="62"/>
      <c r="G68" s="7">
        <v>14251784</v>
      </c>
      <c r="H68" s="91"/>
    </row>
    <row r="69" spans="1:8" ht="15" customHeight="1" x14ac:dyDescent="0.25">
      <c r="A69" s="106"/>
      <c r="B69" s="105"/>
      <c r="C69" s="70" t="s">
        <v>191</v>
      </c>
      <c r="D69" s="11" t="s">
        <v>223</v>
      </c>
      <c r="E69" s="46" t="s">
        <v>224</v>
      </c>
      <c r="F69" s="62" t="s">
        <v>225</v>
      </c>
      <c r="G69" s="7">
        <v>12088</v>
      </c>
      <c r="H69" s="98"/>
    </row>
    <row r="70" spans="1:8" ht="15" customHeight="1" x14ac:dyDescent="0.25">
      <c r="A70" s="106"/>
      <c r="B70" s="105"/>
      <c r="C70" s="70" t="s">
        <v>191</v>
      </c>
      <c r="D70" s="11" t="s">
        <v>200</v>
      </c>
      <c r="E70" s="46" t="s">
        <v>207</v>
      </c>
      <c r="F70" s="62" t="s">
        <v>204</v>
      </c>
      <c r="G70" s="7">
        <v>59047</v>
      </c>
    </row>
    <row r="71" spans="1:8" ht="15" customHeight="1" x14ac:dyDescent="0.25">
      <c r="A71" s="106"/>
      <c r="B71" s="105"/>
      <c r="C71" s="70" t="s">
        <v>191</v>
      </c>
      <c r="D71" s="11" t="s">
        <v>206</v>
      </c>
      <c r="E71" s="46" t="s">
        <v>207</v>
      </c>
      <c r="F71" s="62" t="s">
        <v>205</v>
      </c>
      <c r="G71" s="7">
        <v>20465</v>
      </c>
    </row>
    <row r="72" spans="1:8" ht="15" customHeight="1" x14ac:dyDescent="0.25">
      <c r="A72" s="106"/>
      <c r="B72" s="105"/>
      <c r="C72" s="112" t="s">
        <v>2</v>
      </c>
      <c r="D72" s="113"/>
      <c r="E72" s="113"/>
      <c r="F72" s="114"/>
      <c r="G72" s="24">
        <f>SUM(G56:G71)</f>
        <v>378085698</v>
      </c>
    </row>
    <row r="73" spans="1:8" ht="15" customHeight="1" x14ac:dyDescent="0.25">
      <c r="A73" s="106"/>
      <c r="B73" s="124" t="s">
        <v>5</v>
      </c>
      <c r="C73" s="47" t="s">
        <v>118</v>
      </c>
      <c r="D73" s="11" t="s">
        <v>216</v>
      </c>
      <c r="E73" s="46" t="s">
        <v>213</v>
      </c>
      <c r="F73" s="62"/>
      <c r="G73" s="7">
        <v>854000</v>
      </c>
    </row>
    <row r="74" spans="1:8" ht="15" customHeight="1" x14ac:dyDescent="0.25">
      <c r="A74" s="106"/>
      <c r="B74" s="124"/>
      <c r="C74" s="94" t="s">
        <v>118</v>
      </c>
      <c r="D74" s="94" t="s">
        <v>217</v>
      </c>
      <c r="E74" s="94" t="s">
        <v>214</v>
      </c>
      <c r="F74" s="95"/>
      <c r="G74" s="93">
        <v>1016824</v>
      </c>
      <c r="H74" s="92"/>
    </row>
    <row r="75" spans="1:8" ht="15" customHeight="1" x14ac:dyDescent="0.25">
      <c r="A75" s="106"/>
      <c r="B75" s="124"/>
      <c r="C75" s="11" t="s">
        <v>118</v>
      </c>
      <c r="D75" s="11" t="s">
        <v>218</v>
      </c>
      <c r="E75" s="11" t="s">
        <v>215</v>
      </c>
      <c r="F75" s="96"/>
      <c r="G75" s="93">
        <v>98074</v>
      </c>
      <c r="H75" s="92"/>
    </row>
    <row r="76" spans="1:8" ht="15" customHeight="1" thickBot="1" x14ac:dyDescent="0.3">
      <c r="A76" s="106"/>
      <c r="B76" s="110"/>
      <c r="C76" s="115" t="s">
        <v>2</v>
      </c>
      <c r="D76" s="116"/>
      <c r="E76" s="116"/>
      <c r="F76" s="117"/>
      <c r="G76" s="25">
        <f>SUM(G73:G75)</f>
        <v>1968898</v>
      </c>
    </row>
    <row r="77" spans="1:8" ht="15" customHeight="1" thickTop="1" thickBot="1" x14ac:dyDescent="0.3">
      <c r="A77" s="107"/>
      <c r="B77" s="120" t="s">
        <v>8</v>
      </c>
      <c r="C77" s="121"/>
      <c r="D77" s="121"/>
      <c r="E77" s="121"/>
      <c r="F77" s="122"/>
      <c r="G77" s="26">
        <f>SUM(G76,G72)</f>
        <v>380054596</v>
      </c>
    </row>
    <row r="78" spans="1:8" ht="15" customHeight="1" thickTop="1" thickBot="1" x14ac:dyDescent="0.3">
      <c r="A78" s="118" t="s">
        <v>147</v>
      </c>
      <c r="B78" s="111"/>
      <c r="C78" s="111"/>
      <c r="D78" s="111"/>
      <c r="E78" s="111"/>
      <c r="F78" s="119"/>
      <c r="G78" s="26">
        <f>SUM(G77,G55,G32,G14)</f>
        <v>786472749</v>
      </c>
    </row>
    <row r="79" spans="1:8" ht="15" customHeight="1" thickTop="1" x14ac:dyDescent="0.25">
      <c r="A79" s="8"/>
      <c r="B79" s="8"/>
      <c r="C79" s="1"/>
      <c r="D79" s="1"/>
      <c r="E79" s="1"/>
      <c r="F79" s="59"/>
      <c r="G79" s="97"/>
    </row>
    <row r="80" spans="1:8" ht="15" customHeight="1" x14ac:dyDescent="0.25">
      <c r="A80" s="8"/>
      <c r="B80" s="8"/>
      <c r="C80" s="1"/>
      <c r="D80" s="1"/>
      <c r="E80" s="1"/>
      <c r="F80" s="59"/>
      <c r="G80" s="97"/>
    </row>
    <row r="81" spans="1:7" ht="15" customHeight="1" x14ac:dyDescent="0.25">
      <c r="A81" s="8"/>
      <c r="B81" s="8"/>
      <c r="C81" s="1"/>
      <c r="D81" s="1"/>
      <c r="E81" s="1"/>
      <c r="F81" s="59"/>
      <c r="G81" s="8"/>
    </row>
    <row r="82" spans="1:7" ht="15" customHeight="1" x14ac:dyDescent="0.25">
      <c r="A82" s="8"/>
      <c r="B82" s="8"/>
      <c r="C82" s="1"/>
      <c r="D82" s="1"/>
      <c r="E82" s="1"/>
      <c r="F82" s="59"/>
      <c r="G82" s="8"/>
    </row>
    <row r="83" spans="1:7" ht="15" customHeight="1" x14ac:dyDescent="0.25">
      <c r="A83" s="8"/>
      <c r="B83" s="8"/>
      <c r="C83" s="1"/>
      <c r="D83" s="1"/>
      <c r="E83" s="1"/>
      <c r="F83" s="59"/>
      <c r="G83" s="8"/>
    </row>
  </sheetData>
  <mergeCells count="28">
    <mergeCell ref="A78:F78"/>
    <mergeCell ref="C52:F52"/>
    <mergeCell ref="C54:F54"/>
    <mergeCell ref="C72:F72"/>
    <mergeCell ref="C76:F76"/>
    <mergeCell ref="B77:F77"/>
    <mergeCell ref="B55:D55"/>
    <mergeCell ref="B33:B52"/>
    <mergeCell ref="B53:B54"/>
    <mergeCell ref="A33:A55"/>
    <mergeCell ref="A56:A77"/>
    <mergeCell ref="B56:B72"/>
    <mergeCell ref="B73:B76"/>
    <mergeCell ref="A1:G1"/>
    <mergeCell ref="A2:G2"/>
    <mergeCell ref="B15:B29"/>
    <mergeCell ref="A4:G4"/>
    <mergeCell ref="A7:A14"/>
    <mergeCell ref="A15:A32"/>
    <mergeCell ref="B7:B11"/>
    <mergeCell ref="B12:B13"/>
    <mergeCell ref="B14:D14"/>
    <mergeCell ref="C11:F11"/>
    <mergeCell ref="C13:F13"/>
    <mergeCell ref="C29:F29"/>
    <mergeCell ref="C31:F31"/>
    <mergeCell ref="B30:B31"/>
    <mergeCell ref="B32:D3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064F1-C27D-4931-A0F1-B663C5C01302}">
  <sheetPr>
    <pageSetUpPr fitToPage="1"/>
  </sheetPr>
  <dimension ref="A1:I210"/>
  <sheetViews>
    <sheetView zoomScaleNormal="100" workbookViewId="0">
      <selection sqref="A1:G1"/>
    </sheetView>
  </sheetViews>
  <sheetFormatPr defaultRowHeight="15" x14ac:dyDescent="0.25"/>
  <cols>
    <col min="1" max="1" width="11.7109375" style="8" bestFit="1" customWidth="1"/>
    <col min="2" max="2" width="10" style="8" bestFit="1" customWidth="1"/>
    <col min="3" max="5" width="30.7109375" style="1" customWidth="1"/>
    <col min="6" max="6" width="11" style="81" customWidth="1"/>
    <col min="7" max="7" width="11" style="8" bestFit="1" customWidth="1"/>
  </cols>
  <sheetData>
    <row r="1" spans="1:7" ht="15" customHeight="1" x14ac:dyDescent="0.25">
      <c r="A1" s="101" t="s">
        <v>228</v>
      </c>
      <c r="B1" s="101"/>
      <c r="C1" s="101"/>
      <c r="D1" s="101"/>
      <c r="E1" s="101"/>
      <c r="F1" s="101"/>
      <c r="G1" s="101"/>
    </row>
    <row r="2" spans="1:7" ht="15" customHeight="1" x14ac:dyDescent="0.25">
      <c r="A2" s="101" t="s">
        <v>22</v>
      </c>
      <c r="B2" s="101"/>
      <c r="C2" s="101"/>
      <c r="D2" s="101"/>
      <c r="E2" s="101"/>
      <c r="F2" s="101"/>
      <c r="G2" s="101"/>
    </row>
    <row r="3" spans="1:7" ht="15" customHeight="1" x14ac:dyDescent="0.25">
      <c r="A3" s="16"/>
      <c r="B3" s="16"/>
      <c r="C3" s="16"/>
      <c r="D3" s="16"/>
      <c r="E3" s="56"/>
      <c r="F3" s="80"/>
      <c r="G3" s="16"/>
    </row>
    <row r="4" spans="1:7" ht="15" customHeight="1" x14ac:dyDescent="0.25">
      <c r="A4" s="104" t="s">
        <v>220</v>
      </c>
      <c r="B4" s="104"/>
      <c r="C4" s="104"/>
      <c r="D4" s="104"/>
      <c r="E4" s="104"/>
      <c r="F4" s="104"/>
      <c r="G4" s="104"/>
    </row>
    <row r="5" spans="1:7" ht="15" customHeight="1" thickBot="1" x14ac:dyDescent="0.3">
      <c r="G5" s="2" t="s">
        <v>24</v>
      </c>
    </row>
    <row r="6" spans="1:7" s="2" customFormat="1" ht="15" customHeight="1" thickTop="1" thickBot="1" x14ac:dyDescent="0.3">
      <c r="A6" s="5" t="s">
        <v>9</v>
      </c>
      <c r="B6" s="23" t="s">
        <v>10</v>
      </c>
      <c r="C6" s="31" t="s">
        <v>11</v>
      </c>
      <c r="D6" s="31" t="s">
        <v>12</v>
      </c>
      <c r="E6" s="58" t="s">
        <v>47</v>
      </c>
      <c r="F6" s="82" t="s">
        <v>70</v>
      </c>
      <c r="G6" s="30" t="s">
        <v>13</v>
      </c>
    </row>
    <row r="7" spans="1:7" ht="15" customHeight="1" thickTop="1" thickBot="1" x14ac:dyDescent="0.3">
      <c r="A7" s="125" t="s">
        <v>0</v>
      </c>
      <c r="B7" s="108" t="s">
        <v>4</v>
      </c>
      <c r="C7" s="36" t="s">
        <v>87</v>
      </c>
      <c r="D7" s="17" t="s">
        <v>33</v>
      </c>
      <c r="E7" s="44" t="s">
        <v>89</v>
      </c>
      <c r="F7" s="79" t="s">
        <v>62</v>
      </c>
      <c r="G7" s="15">
        <v>52591</v>
      </c>
    </row>
    <row r="8" spans="1:7" ht="15" customHeight="1" thickTop="1" thickBot="1" x14ac:dyDescent="0.3">
      <c r="A8" s="125"/>
      <c r="B8" s="105"/>
      <c r="C8" s="37" t="s">
        <v>87</v>
      </c>
      <c r="D8" s="34" t="s">
        <v>34</v>
      </c>
      <c r="E8" s="45" t="s">
        <v>88</v>
      </c>
      <c r="F8" s="83" t="s">
        <v>63</v>
      </c>
      <c r="G8" s="35">
        <v>12260</v>
      </c>
    </row>
    <row r="9" spans="1:7" ht="15" customHeight="1" thickTop="1" thickBot="1" x14ac:dyDescent="0.3">
      <c r="A9" s="125"/>
      <c r="B9" s="105"/>
      <c r="C9" s="112" t="s">
        <v>2</v>
      </c>
      <c r="D9" s="113"/>
      <c r="E9" s="113"/>
      <c r="F9" s="114"/>
      <c r="G9" s="24">
        <f>SUM(G7:G8)</f>
        <v>64851</v>
      </c>
    </row>
    <row r="10" spans="1:7" ht="15" customHeight="1" thickTop="1" thickBot="1" x14ac:dyDescent="0.3">
      <c r="A10" s="125"/>
      <c r="B10" s="105" t="s">
        <v>5</v>
      </c>
      <c r="C10" s="11" t="s">
        <v>1</v>
      </c>
      <c r="D10" s="11" t="s">
        <v>1</v>
      </c>
      <c r="E10" s="46" t="s">
        <v>1</v>
      </c>
      <c r="F10" s="84" t="s">
        <v>1</v>
      </c>
      <c r="G10" s="7">
        <v>0</v>
      </c>
    </row>
    <row r="11" spans="1:7" ht="15" customHeight="1" thickTop="1" thickBot="1" x14ac:dyDescent="0.3">
      <c r="A11" s="125"/>
      <c r="B11" s="110"/>
      <c r="C11" s="115" t="s">
        <v>2</v>
      </c>
      <c r="D11" s="116"/>
      <c r="E11" s="116"/>
      <c r="F11" s="117"/>
      <c r="G11" s="25">
        <f>SUM(G10)</f>
        <v>0</v>
      </c>
    </row>
    <row r="12" spans="1:7" ht="15" customHeight="1" thickTop="1" thickBot="1" x14ac:dyDescent="0.3">
      <c r="A12" s="125"/>
      <c r="B12" s="118" t="s">
        <v>8</v>
      </c>
      <c r="C12" s="111"/>
      <c r="D12" s="111"/>
      <c r="E12" s="55"/>
      <c r="F12" s="85"/>
      <c r="G12" s="26">
        <f>SUM(G11,G9)</f>
        <v>64851</v>
      </c>
    </row>
    <row r="13" spans="1:7" ht="15" customHeight="1" thickTop="1" thickBot="1" x14ac:dyDescent="0.3">
      <c r="A13" s="125" t="s">
        <v>3</v>
      </c>
      <c r="B13" s="108" t="s">
        <v>4</v>
      </c>
      <c r="C13" s="36" t="s">
        <v>87</v>
      </c>
      <c r="D13" s="10" t="s">
        <v>46</v>
      </c>
      <c r="E13" s="44" t="s">
        <v>90</v>
      </c>
      <c r="F13" s="86" t="s">
        <v>71</v>
      </c>
      <c r="G13" s="15">
        <v>8898</v>
      </c>
    </row>
    <row r="14" spans="1:7" ht="15" customHeight="1" thickTop="1" thickBot="1" x14ac:dyDescent="0.3">
      <c r="A14" s="125"/>
      <c r="B14" s="105"/>
      <c r="C14" s="112" t="s">
        <v>2</v>
      </c>
      <c r="D14" s="113"/>
      <c r="E14" s="113"/>
      <c r="F14" s="114"/>
      <c r="G14" s="24">
        <f>SUM(G13)</f>
        <v>8898</v>
      </c>
    </row>
    <row r="15" spans="1:7" ht="15" customHeight="1" thickTop="1" thickBot="1" x14ac:dyDescent="0.3">
      <c r="A15" s="125"/>
      <c r="B15" s="105" t="s">
        <v>5</v>
      </c>
      <c r="C15" s="11" t="s">
        <v>1</v>
      </c>
      <c r="D15" s="11" t="s">
        <v>1</v>
      </c>
      <c r="E15" s="46" t="s">
        <v>1</v>
      </c>
      <c r="F15" s="84" t="s">
        <v>1</v>
      </c>
      <c r="G15" s="7">
        <v>0</v>
      </c>
    </row>
    <row r="16" spans="1:7" ht="15" customHeight="1" thickTop="1" thickBot="1" x14ac:dyDescent="0.3">
      <c r="A16" s="125"/>
      <c r="B16" s="110"/>
      <c r="C16" s="115" t="s">
        <v>2</v>
      </c>
      <c r="D16" s="116"/>
      <c r="E16" s="116"/>
      <c r="F16" s="117"/>
      <c r="G16" s="25">
        <f>SUM(G15)</f>
        <v>0</v>
      </c>
    </row>
    <row r="17" spans="1:9" ht="15" customHeight="1" thickTop="1" thickBot="1" x14ac:dyDescent="0.3">
      <c r="A17" s="125"/>
      <c r="B17" s="118" t="s">
        <v>8</v>
      </c>
      <c r="C17" s="111"/>
      <c r="D17" s="111"/>
      <c r="E17" s="55"/>
      <c r="F17" s="85"/>
      <c r="G17" s="26">
        <f>SUM(G16,G14)</f>
        <v>8898</v>
      </c>
    </row>
    <row r="18" spans="1:9" ht="15" customHeight="1" thickTop="1" thickBot="1" x14ac:dyDescent="0.3">
      <c r="A18" s="125" t="s">
        <v>7</v>
      </c>
      <c r="B18" s="108" t="s">
        <v>4</v>
      </c>
      <c r="C18" s="36" t="s">
        <v>32</v>
      </c>
      <c r="D18" s="10" t="s">
        <v>72</v>
      </c>
      <c r="E18" s="44" t="s">
        <v>91</v>
      </c>
      <c r="F18" s="86" t="s">
        <v>73</v>
      </c>
      <c r="G18" s="15">
        <v>2118</v>
      </c>
    </row>
    <row r="19" spans="1:9" ht="15" customHeight="1" thickTop="1" thickBot="1" x14ac:dyDescent="0.3">
      <c r="A19" s="125"/>
      <c r="B19" s="109"/>
      <c r="C19" s="34" t="s">
        <v>32</v>
      </c>
      <c r="D19" s="34" t="s">
        <v>72</v>
      </c>
      <c r="E19" s="45" t="s">
        <v>91</v>
      </c>
      <c r="F19" s="87" t="s">
        <v>74</v>
      </c>
      <c r="G19" s="35">
        <v>2118</v>
      </c>
    </row>
    <row r="20" spans="1:9" ht="15" customHeight="1" thickTop="1" thickBot="1" x14ac:dyDescent="0.3">
      <c r="A20" s="125"/>
      <c r="B20" s="109"/>
      <c r="C20" s="34" t="s">
        <v>32</v>
      </c>
      <c r="D20" s="34" t="s">
        <v>75</v>
      </c>
      <c r="E20" s="45" t="s">
        <v>92</v>
      </c>
      <c r="F20" s="87" t="s">
        <v>76</v>
      </c>
      <c r="G20" s="35">
        <v>4252</v>
      </c>
    </row>
    <row r="21" spans="1:9" ht="15" customHeight="1" thickTop="1" thickBot="1" x14ac:dyDescent="0.3">
      <c r="A21" s="125"/>
      <c r="B21" s="109"/>
      <c r="C21" s="34" t="s">
        <v>32</v>
      </c>
      <c r="D21" s="34" t="s">
        <v>77</v>
      </c>
      <c r="E21" s="45" t="s">
        <v>93</v>
      </c>
      <c r="F21" s="87" t="s">
        <v>78</v>
      </c>
      <c r="G21" s="35">
        <v>3929</v>
      </c>
    </row>
    <row r="22" spans="1:9" ht="15" hidden="1" customHeight="1" thickTop="1" thickBot="1" x14ac:dyDescent="0.3">
      <c r="A22" s="125"/>
      <c r="B22" s="109"/>
      <c r="C22" s="34" t="s">
        <v>32</v>
      </c>
      <c r="D22" s="34" t="s">
        <v>79</v>
      </c>
      <c r="E22" s="45" t="s">
        <v>94</v>
      </c>
      <c r="F22" s="87" t="s">
        <v>80</v>
      </c>
      <c r="G22" s="35">
        <v>37157</v>
      </c>
      <c r="H22" s="90" t="s">
        <v>175</v>
      </c>
      <c r="I22" s="89" t="s">
        <v>176</v>
      </c>
    </row>
    <row r="23" spans="1:9" ht="15" customHeight="1" thickTop="1" thickBot="1" x14ac:dyDescent="0.3">
      <c r="A23" s="125"/>
      <c r="B23" s="105"/>
      <c r="C23" s="112" t="s">
        <v>2</v>
      </c>
      <c r="D23" s="113"/>
      <c r="E23" s="113"/>
      <c r="F23" s="114"/>
      <c r="G23" s="24">
        <f>SUM(G18:G22)-37157</f>
        <v>12417</v>
      </c>
    </row>
    <row r="24" spans="1:9" ht="15" customHeight="1" thickTop="1" thickBot="1" x14ac:dyDescent="0.3">
      <c r="A24" s="125"/>
      <c r="B24" s="105" t="s">
        <v>5</v>
      </c>
      <c r="C24" s="11" t="s">
        <v>1</v>
      </c>
      <c r="D24" s="11" t="s">
        <v>1</v>
      </c>
      <c r="E24" s="46" t="s">
        <v>1</v>
      </c>
      <c r="F24" s="84" t="s">
        <v>1</v>
      </c>
      <c r="G24" s="7">
        <v>0</v>
      </c>
    </row>
    <row r="25" spans="1:9" ht="15" customHeight="1" thickTop="1" thickBot="1" x14ac:dyDescent="0.3">
      <c r="A25" s="125"/>
      <c r="B25" s="110"/>
      <c r="C25" s="115" t="s">
        <v>2</v>
      </c>
      <c r="D25" s="116"/>
      <c r="E25" s="116"/>
      <c r="F25" s="117"/>
      <c r="G25" s="25">
        <f>SUM(G24)</f>
        <v>0</v>
      </c>
    </row>
    <row r="26" spans="1:9" ht="15" customHeight="1" thickTop="1" thickBot="1" x14ac:dyDescent="0.3">
      <c r="A26" s="125"/>
      <c r="B26" s="118" t="s">
        <v>8</v>
      </c>
      <c r="C26" s="111"/>
      <c r="D26" s="111"/>
      <c r="E26" s="55"/>
      <c r="F26" s="85"/>
      <c r="G26" s="26">
        <f>SUM(G25,G23)</f>
        <v>12417</v>
      </c>
    </row>
    <row r="27" spans="1:9" ht="15" customHeight="1" thickTop="1" thickBot="1" x14ac:dyDescent="0.3">
      <c r="A27" s="125" t="s">
        <v>6</v>
      </c>
      <c r="B27" s="108" t="s">
        <v>4</v>
      </c>
      <c r="C27" s="17" t="s">
        <v>32</v>
      </c>
      <c r="D27" s="10" t="s">
        <v>166</v>
      </c>
      <c r="E27" s="44" t="s">
        <v>167</v>
      </c>
      <c r="F27" s="79" t="s">
        <v>168</v>
      </c>
      <c r="G27" s="15">
        <v>8661</v>
      </c>
    </row>
    <row r="28" spans="1:9" ht="15" customHeight="1" thickTop="1" thickBot="1" x14ac:dyDescent="0.3">
      <c r="A28" s="125"/>
      <c r="B28" s="109"/>
      <c r="C28" s="34" t="s">
        <v>32</v>
      </c>
      <c r="D28" s="34" t="s">
        <v>169</v>
      </c>
      <c r="E28" s="45" t="s">
        <v>170</v>
      </c>
      <c r="F28" s="83" t="s">
        <v>171</v>
      </c>
      <c r="G28" s="35">
        <v>11732</v>
      </c>
    </row>
    <row r="29" spans="1:9" ht="15" customHeight="1" thickTop="1" thickBot="1" x14ac:dyDescent="0.3">
      <c r="A29" s="125"/>
      <c r="B29" s="109"/>
      <c r="C29" s="34" t="s">
        <v>32</v>
      </c>
      <c r="D29" s="34" t="s">
        <v>60</v>
      </c>
      <c r="E29" s="45" t="s">
        <v>172</v>
      </c>
      <c r="F29" s="83" t="s">
        <v>173</v>
      </c>
      <c r="G29" s="35">
        <v>49900</v>
      </c>
    </row>
    <row r="30" spans="1:9" ht="15" customHeight="1" thickTop="1" thickBot="1" x14ac:dyDescent="0.3">
      <c r="A30" s="125"/>
      <c r="B30" s="109"/>
      <c r="C30" s="34" t="s">
        <v>32</v>
      </c>
      <c r="D30" s="34" t="s">
        <v>60</v>
      </c>
      <c r="E30" s="45" t="s">
        <v>172</v>
      </c>
      <c r="F30" s="83" t="s">
        <v>174</v>
      </c>
      <c r="G30" s="35">
        <v>49900</v>
      </c>
    </row>
    <row r="31" spans="1:9" ht="15" customHeight="1" thickTop="1" thickBot="1" x14ac:dyDescent="0.3">
      <c r="A31" s="125"/>
      <c r="B31" s="109"/>
      <c r="C31" s="11" t="s">
        <v>32</v>
      </c>
      <c r="D31" s="11"/>
      <c r="E31" s="11"/>
      <c r="F31" s="88"/>
      <c r="G31" s="35"/>
    </row>
    <row r="32" spans="1:9" ht="15" customHeight="1" thickTop="1" thickBot="1" x14ac:dyDescent="0.3">
      <c r="A32" s="125"/>
      <c r="B32" s="105"/>
      <c r="C32" s="112" t="s">
        <v>2</v>
      </c>
      <c r="D32" s="113"/>
      <c r="E32" s="113"/>
      <c r="F32" s="114"/>
      <c r="G32" s="24">
        <f>SUM(G27:G31)</f>
        <v>120193</v>
      </c>
    </row>
    <row r="33" spans="1:7" ht="15" customHeight="1" thickTop="1" thickBot="1" x14ac:dyDescent="0.3">
      <c r="A33" s="125"/>
      <c r="B33" s="105" t="s">
        <v>5</v>
      </c>
      <c r="C33" s="11" t="s">
        <v>1</v>
      </c>
      <c r="D33" s="11" t="s">
        <v>1</v>
      </c>
      <c r="E33" s="46" t="s">
        <v>1</v>
      </c>
      <c r="F33" s="84" t="s">
        <v>1</v>
      </c>
      <c r="G33" s="7">
        <v>0</v>
      </c>
    </row>
    <row r="34" spans="1:7" ht="15" customHeight="1" thickTop="1" thickBot="1" x14ac:dyDescent="0.3">
      <c r="A34" s="125"/>
      <c r="B34" s="110"/>
      <c r="C34" s="115" t="s">
        <v>2</v>
      </c>
      <c r="D34" s="116"/>
      <c r="E34" s="116"/>
      <c r="F34" s="117"/>
      <c r="G34" s="25">
        <f>SUM(G33)</f>
        <v>0</v>
      </c>
    </row>
    <row r="35" spans="1:7" ht="15" customHeight="1" thickTop="1" thickBot="1" x14ac:dyDescent="0.3">
      <c r="A35" s="125"/>
      <c r="B35" s="118" t="s">
        <v>8</v>
      </c>
      <c r="C35" s="111"/>
      <c r="D35" s="111"/>
      <c r="E35" s="55"/>
      <c r="F35" s="85"/>
      <c r="G35" s="26">
        <f>SUM(G34,G32)</f>
        <v>120193</v>
      </c>
    </row>
    <row r="36" spans="1:7" ht="15" customHeight="1" thickTop="1" thickBot="1" x14ac:dyDescent="0.3">
      <c r="A36" s="126" t="s">
        <v>147</v>
      </c>
      <c r="B36" s="127"/>
      <c r="C36" s="127"/>
      <c r="D36" s="127"/>
      <c r="E36" s="127"/>
      <c r="F36" s="128"/>
      <c r="G36" s="27">
        <f>SUM(G35,G26,G17,G12)</f>
        <v>206359</v>
      </c>
    </row>
    <row r="37" spans="1:7" ht="15" customHeight="1" thickTop="1" x14ac:dyDescent="0.25"/>
    <row r="38" spans="1:7" ht="15" customHeight="1" x14ac:dyDescent="0.25"/>
    <row r="39" spans="1:7" ht="15" customHeight="1" x14ac:dyDescent="0.25"/>
    <row r="40" spans="1:7" ht="15" customHeight="1" x14ac:dyDescent="0.25"/>
    <row r="41" spans="1:7" ht="15" customHeight="1" x14ac:dyDescent="0.25"/>
    <row r="42" spans="1:7" ht="15" customHeight="1" x14ac:dyDescent="0.25"/>
    <row r="43" spans="1:7" ht="15" customHeight="1" x14ac:dyDescent="0.25"/>
    <row r="44" spans="1:7" ht="15" customHeight="1" x14ac:dyDescent="0.25"/>
    <row r="45" spans="1:7" ht="15" customHeight="1" x14ac:dyDescent="0.25"/>
    <row r="46" spans="1:7" ht="15" customHeight="1" x14ac:dyDescent="0.25"/>
    <row r="47" spans="1:7" ht="15" customHeight="1" x14ac:dyDescent="0.25"/>
    <row r="48" spans="1:7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</sheetData>
  <mergeCells count="28">
    <mergeCell ref="A36:F36"/>
    <mergeCell ref="C34:F34"/>
    <mergeCell ref="C32:F32"/>
    <mergeCell ref="C25:F25"/>
    <mergeCell ref="C23:F23"/>
    <mergeCell ref="B35:D35"/>
    <mergeCell ref="B26:D26"/>
    <mergeCell ref="B18:B23"/>
    <mergeCell ref="B24:B25"/>
    <mergeCell ref="B27:B32"/>
    <mergeCell ref="B33:B34"/>
    <mergeCell ref="A27:A35"/>
    <mergeCell ref="A18:A26"/>
    <mergeCell ref="A1:G1"/>
    <mergeCell ref="A2:G2"/>
    <mergeCell ref="B17:D17"/>
    <mergeCell ref="A4:G4"/>
    <mergeCell ref="B12:D12"/>
    <mergeCell ref="C16:F16"/>
    <mergeCell ref="C14:F14"/>
    <mergeCell ref="C11:F11"/>
    <mergeCell ref="C9:F9"/>
    <mergeCell ref="B7:B9"/>
    <mergeCell ref="B10:B11"/>
    <mergeCell ref="B13:B14"/>
    <mergeCell ref="B15:B16"/>
    <mergeCell ref="A13:A17"/>
    <mergeCell ref="A7:A12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DF5F4-501B-4118-B9FE-DD5A7BD6C353}">
  <sheetPr>
    <pageSetUpPr fitToPage="1"/>
  </sheetPr>
  <dimension ref="A1:G39"/>
  <sheetViews>
    <sheetView workbookViewId="0">
      <selection sqref="A1:G1"/>
    </sheetView>
  </sheetViews>
  <sheetFormatPr defaultRowHeight="15" customHeight="1" x14ac:dyDescent="0.25"/>
  <cols>
    <col min="1" max="1" width="11.7109375" style="9" bestFit="1" customWidth="1"/>
    <col min="2" max="2" width="10" style="9" bestFit="1" customWidth="1"/>
    <col min="3" max="5" width="30.7109375" style="9" customWidth="1"/>
    <col min="6" max="6" width="11" style="56" customWidth="1"/>
    <col min="7" max="7" width="11" style="9" bestFit="1" customWidth="1"/>
  </cols>
  <sheetData>
    <row r="1" spans="1:7" ht="15" customHeight="1" x14ac:dyDescent="0.25">
      <c r="A1" s="101" t="s">
        <v>229</v>
      </c>
      <c r="B1" s="101"/>
      <c r="C1" s="101"/>
      <c r="D1" s="101"/>
      <c r="E1" s="101"/>
      <c r="F1" s="101"/>
      <c r="G1" s="101"/>
    </row>
    <row r="2" spans="1:7" ht="15" customHeight="1" x14ac:dyDescent="0.25">
      <c r="A2" s="101" t="s">
        <v>22</v>
      </c>
      <c r="B2" s="101"/>
      <c r="C2" s="101"/>
      <c r="D2" s="101"/>
      <c r="E2" s="101"/>
      <c r="F2" s="101"/>
      <c r="G2" s="101"/>
    </row>
    <row r="3" spans="1:7" ht="15" customHeight="1" x14ac:dyDescent="0.25">
      <c r="A3" s="16"/>
      <c r="B3" s="16"/>
      <c r="C3" s="16"/>
      <c r="D3" s="16"/>
      <c r="E3" s="56"/>
      <c r="G3" s="16"/>
    </row>
    <row r="4" spans="1:7" ht="15" customHeight="1" x14ac:dyDescent="0.25">
      <c r="A4" s="104" t="s">
        <v>221</v>
      </c>
      <c r="B4" s="104"/>
      <c r="C4" s="104"/>
      <c r="D4" s="104"/>
      <c r="E4" s="104"/>
      <c r="F4" s="104"/>
      <c r="G4" s="104"/>
    </row>
    <row r="5" spans="1:7" ht="15" customHeight="1" thickBot="1" x14ac:dyDescent="0.3">
      <c r="A5" s="8"/>
      <c r="B5" s="8"/>
      <c r="C5" s="1"/>
      <c r="D5" s="1"/>
      <c r="E5" s="1"/>
      <c r="F5" s="59"/>
      <c r="G5" s="2" t="s">
        <v>24</v>
      </c>
    </row>
    <row r="6" spans="1:7" ht="15" customHeight="1" thickTop="1" thickBot="1" x14ac:dyDescent="0.3">
      <c r="A6" s="5" t="s">
        <v>9</v>
      </c>
      <c r="B6" s="23" t="s">
        <v>10</v>
      </c>
      <c r="C6" s="31" t="s">
        <v>11</v>
      </c>
      <c r="D6" s="31" t="s">
        <v>12</v>
      </c>
      <c r="E6" s="58" t="s">
        <v>47</v>
      </c>
      <c r="F6" s="58" t="s">
        <v>70</v>
      </c>
      <c r="G6" s="30" t="s">
        <v>13</v>
      </c>
    </row>
    <row r="7" spans="1:7" ht="15" customHeight="1" thickTop="1" thickBot="1" x14ac:dyDescent="0.3">
      <c r="A7" s="125" t="s">
        <v>0</v>
      </c>
      <c r="B7" s="108" t="s">
        <v>4</v>
      </c>
      <c r="C7" s="10" t="s">
        <v>1</v>
      </c>
      <c r="D7" s="10" t="s">
        <v>1</v>
      </c>
      <c r="E7" s="44" t="s">
        <v>1</v>
      </c>
      <c r="F7" s="60" t="s">
        <v>1</v>
      </c>
      <c r="G7" s="15">
        <v>0</v>
      </c>
    </row>
    <row r="8" spans="1:7" ht="15" customHeight="1" thickTop="1" thickBot="1" x14ac:dyDescent="0.3">
      <c r="A8" s="125"/>
      <c r="B8" s="105"/>
      <c r="C8" s="112" t="s">
        <v>2</v>
      </c>
      <c r="D8" s="113"/>
      <c r="E8" s="113"/>
      <c r="F8" s="114"/>
      <c r="G8" s="24">
        <f>SUM(G7)</f>
        <v>0</v>
      </c>
    </row>
    <row r="9" spans="1:7" ht="15" customHeight="1" thickTop="1" thickBot="1" x14ac:dyDescent="0.3">
      <c r="A9" s="125"/>
      <c r="B9" s="105" t="s">
        <v>5</v>
      </c>
      <c r="C9" s="11" t="s">
        <v>1</v>
      </c>
      <c r="D9" s="11" t="s">
        <v>1</v>
      </c>
      <c r="E9" s="46" t="s">
        <v>1</v>
      </c>
      <c r="F9" s="62" t="s">
        <v>1</v>
      </c>
      <c r="G9" s="7">
        <v>0</v>
      </c>
    </row>
    <row r="10" spans="1:7" ht="15" customHeight="1" thickTop="1" thickBot="1" x14ac:dyDescent="0.3">
      <c r="A10" s="125"/>
      <c r="B10" s="110"/>
      <c r="C10" s="115" t="s">
        <v>2</v>
      </c>
      <c r="D10" s="116"/>
      <c r="E10" s="116"/>
      <c r="F10" s="117"/>
      <c r="G10" s="25">
        <f>SUM(G9)</f>
        <v>0</v>
      </c>
    </row>
    <row r="11" spans="1:7" ht="15" customHeight="1" thickTop="1" thickBot="1" x14ac:dyDescent="0.3">
      <c r="A11" s="125"/>
      <c r="B11" s="118" t="s">
        <v>8</v>
      </c>
      <c r="C11" s="111"/>
      <c r="D11" s="111"/>
      <c r="E11" s="55"/>
      <c r="F11" s="63"/>
      <c r="G11" s="26">
        <f>SUM(G10,G8)</f>
        <v>0</v>
      </c>
    </row>
    <row r="12" spans="1:7" ht="15" customHeight="1" thickTop="1" thickBot="1" x14ac:dyDescent="0.3">
      <c r="A12" s="125" t="s">
        <v>3</v>
      </c>
      <c r="B12" s="108" t="s">
        <v>4</v>
      </c>
      <c r="C12" s="10" t="s">
        <v>1</v>
      </c>
      <c r="D12" s="10" t="s">
        <v>1</v>
      </c>
      <c r="E12" s="44" t="s">
        <v>1</v>
      </c>
      <c r="F12" s="60" t="s">
        <v>1</v>
      </c>
      <c r="G12" s="15">
        <v>0</v>
      </c>
    </row>
    <row r="13" spans="1:7" ht="15" customHeight="1" thickTop="1" thickBot="1" x14ac:dyDescent="0.3">
      <c r="A13" s="125"/>
      <c r="B13" s="105"/>
      <c r="C13" s="112" t="s">
        <v>2</v>
      </c>
      <c r="D13" s="113"/>
      <c r="E13" s="113"/>
      <c r="F13" s="114"/>
      <c r="G13" s="24">
        <f>SUM(G12)</f>
        <v>0</v>
      </c>
    </row>
    <row r="14" spans="1:7" ht="15" customHeight="1" thickTop="1" thickBot="1" x14ac:dyDescent="0.3">
      <c r="A14" s="125"/>
      <c r="B14" s="105" t="s">
        <v>5</v>
      </c>
      <c r="C14" s="11" t="s">
        <v>1</v>
      </c>
      <c r="D14" s="11" t="s">
        <v>1</v>
      </c>
      <c r="E14" s="46" t="s">
        <v>1</v>
      </c>
      <c r="F14" s="62" t="s">
        <v>1</v>
      </c>
      <c r="G14" s="7">
        <v>0</v>
      </c>
    </row>
    <row r="15" spans="1:7" ht="15" customHeight="1" thickTop="1" thickBot="1" x14ac:dyDescent="0.3">
      <c r="A15" s="125"/>
      <c r="B15" s="110"/>
      <c r="C15" s="115" t="s">
        <v>2</v>
      </c>
      <c r="D15" s="116"/>
      <c r="E15" s="116"/>
      <c r="F15" s="117"/>
      <c r="G15" s="25">
        <f>SUM(G14)</f>
        <v>0</v>
      </c>
    </row>
    <row r="16" spans="1:7" ht="15" customHeight="1" thickTop="1" thickBot="1" x14ac:dyDescent="0.3">
      <c r="A16" s="125"/>
      <c r="B16" s="118" t="s">
        <v>8</v>
      </c>
      <c r="C16" s="111"/>
      <c r="D16" s="111"/>
      <c r="E16" s="55"/>
      <c r="F16" s="63"/>
      <c r="G16" s="26">
        <f>SUM(G15,G13)</f>
        <v>0</v>
      </c>
    </row>
    <row r="17" spans="1:7" ht="15" customHeight="1" thickTop="1" thickBot="1" x14ac:dyDescent="0.3">
      <c r="A17" s="125" t="s">
        <v>7</v>
      </c>
      <c r="B17" s="108" t="s">
        <v>4</v>
      </c>
      <c r="C17" s="36" t="s">
        <v>81</v>
      </c>
      <c r="D17" s="10" t="s">
        <v>82</v>
      </c>
      <c r="E17" s="44" t="s">
        <v>101</v>
      </c>
      <c r="F17" s="64" t="s">
        <v>63</v>
      </c>
      <c r="G17" s="15">
        <v>4094</v>
      </c>
    </row>
    <row r="18" spans="1:7" ht="15" customHeight="1" thickTop="1" thickBot="1" x14ac:dyDescent="0.3">
      <c r="A18" s="125"/>
      <c r="B18" s="109"/>
      <c r="C18" s="37" t="s">
        <v>83</v>
      </c>
      <c r="D18" s="34" t="s">
        <v>67</v>
      </c>
      <c r="E18" s="45" t="s">
        <v>102</v>
      </c>
      <c r="F18" s="65" t="s">
        <v>62</v>
      </c>
      <c r="G18" s="35">
        <v>11890</v>
      </c>
    </row>
    <row r="19" spans="1:7" ht="15" customHeight="1" thickTop="1" thickBot="1" x14ac:dyDescent="0.3">
      <c r="A19" s="125"/>
      <c r="B19" s="109"/>
      <c r="C19" s="37" t="s">
        <v>83</v>
      </c>
      <c r="D19" s="34" t="s">
        <v>67</v>
      </c>
      <c r="E19" s="45" t="s">
        <v>102</v>
      </c>
      <c r="F19" s="65" t="s">
        <v>61</v>
      </c>
      <c r="G19" s="35">
        <v>11890</v>
      </c>
    </row>
    <row r="20" spans="1:7" ht="15" customHeight="1" thickTop="1" thickBot="1" x14ac:dyDescent="0.3">
      <c r="A20" s="125"/>
      <c r="B20" s="109"/>
      <c r="C20" s="37" t="s">
        <v>81</v>
      </c>
      <c r="D20" s="34" t="s">
        <v>67</v>
      </c>
      <c r="E20" s="45" t="s">
        <v>103</v>
      </c>
      <c r="F20" s="65" t="s">
        <v>65</v>
      </c>
      <c r="G20" s="35">
        <v>11890</v>
      </c>
    </row>
    <row r="21" spans="1:7" ht="15" customHeight="1" thickTop="1" thickBot="1" x14ac:dyDescent="0.3">
      <c r="A21" s="125"/>
      <c r="B21" s="109"/>
      <c r="C21" s="37" t="s">
        <v>83</v>
      </c>
      <c r="D21" s="34" t="s">
        <v>64</v>
      </c>
      <c r="E21" s="45" t="s">
        <v>103</v>
      </c>
      <c r="F21" s="65" t="s">
        <v>66</v>
      </c>
      <c r="G21" s="35">
        <v>2118</v>
      </c>
    </row>
    <row r="22" spans="1:7" ht="15" customHeight="1" thickTop="1" thickBot="1" x14ac:dyDescent="0.3">
      <c r="A22" s="125"/>
      <c r="B22" s="109"/>
      <c r="C22" s="37" t="s">
        <v>83</v>
      </c>
      <c r="D22" s="34" t="s">
        <v>84</v>
      </c>
      <c r="E22" s="45" t="s">
        <v>104</v>
      </c>
      <c r="F22" s="65" t="s">
        <v>68</v>
      </c>
      <c r="G22" s="35">
        <v>2354</v>
      </c>
    </row>
    <row r="23" spans="1:7" ht="15" customHeight="1" thickTop="1" thickBot="1" x14ac:dyDescent="0.3">
      <c r="A23" s="125"/>
      <c r="B23" s="109"/>
      <c r="C23" s="37" t="s">
        <v>83</v>
      </c>
      <c r="D23" s="34" t="s">
        <v>84</v>
      </c>
      <c r="E23" s="45" t="s">
        <v>104</v>
      </c>
      <c r="F23" s="65" t="s">
        <v>69</v>
      </c>
      <c r="G23" s="35">
        <v>2355</v>
      </c>
    </row>
    <row r="24" spans="1:7" ht="15" customHeight="1" thickTop="1" thickBot="1" x14ac:dyDescent="0.3">
      <c r="A24" s="125"/>
      <c r="B24" s="109"/>
      <c r="C24" s="37" t="s">
        <v>83</v>
      </c>
      <c r="D24" s="34" t="s">
        <v>86</v>
      </c>
      <c r="E24" s="45" t="s">
        <v>105</v>
      </c>
      <c r="F24" s="65" t="s">
        <v>85</v>
      </c>
      <c r="G24" s="35">
        <v>866</v>
      </c>
    </row>
    <row r="25" spans="1:7" ht="15" customHeight="1" thickTop="1" thickBot="1" x14ac:dyDescent="0.3">
      <c r="A25" s="125"/>
      <c r="B25" s="105"/>
      <c r="C25" s="112" t="s">
        <v>2</v>
      </c>
      <c r="D25" s="113"/>
      <c r="E25" s="113"/>
      <c r="F25" s="114"/>
      <c r="G25" s="24">
        <f>SUM(G17:G24)</f>
        <v>47457</v>
      </c>
    </row>
    <row r="26" spans="1:7" ht="15" customHeight="1" thickTop="1" thickBot="1" x14ac:dyDescent="0.3">
      <c r="A26" s="125"/>
      <c r="B26" s="105" t="s">
        <v>5</v>
      </c>
      <c r="C26" s="11" t="s">
        <v>1</v>
      </c>
      <c r="D26" s="11" t="s">
        <v>1</v>
      </c>
      <c r="E26" s="46" t="s">
        <v>1</v>
      </c>
      <c r="F26" s="62" t="s">
        <v>1</v>
      </c>
      <c r="G26" s="7">
        <v>0</v>
      </c>
    </row>
    <row r="27" spans="1:7" ht="15" customHeight="1" thickTop="1" thickBot="1" x14ac:dyDescent="0.3">
      <c r="A27" s="125"/>
      <c r="B27" s="110"/>
      <c r="C27" s="115" t="s">
        <v>2</v>
      </c>
      <c r="D27" s="116"/>
      <c r="E27" s="116"/>
      <c r="F27" s="117"/>
      <c r="G27" s="25">
        <f>SUM(G26)</f>
        <v>0</v>
      </c>
    </row>
    <row r="28" spans="1:7" ht="15" customHeight="1" thickTop="1" thickBot="1" x14ac:dyDescent="0.3">
      <c r="A28" s="125"/>
      <c r="B28" s="118" t="s">
        <v>8</v>
      </c>
      <c r="C28" s="111"/>
      <c r="D28" s="111"/>
      <c r="E28" s="55"/>
      <c r="F28" s="63"/>
      <c r="G28" s="26">
        <f>SUM(G27,G25)</f>
        <v>47457</v>
      </c>
    </row>
    <row r="29" spans="1:7" ht="15" customHeight="1" thickTop="1" thickBot="1" x14ac:dyDescent="0.3">
      <c r="A29" s="125" t="s">
        <v>6</v>
      </c>
      <c r="B29" s="108" t="s">
        <v>4</v>
      </c>
      <c r="C29" s="36" t="s">
        <v>83</v>
      </c>
      <c r="D29" s="10" t="s">
        <v>177</v>
      </c>
      <c r="E29" s="44" t="s">
        <v>178</v>
      </c>
      <c r="F29" s="60" t="s">
        <v>106</v>
      </c>
      <c r="G29" s="15">
        <v>51890</v>
      </c>
    </row>
    <row r="30" spans="1:7" ht="15" customHeight="1" thickTop="1" thickBot="1" x14ac:dyDescent="0.3">
      <c r="A30" s="125"/>
      <c r="B30" s="105"/>
      <c r="C30" s="112" t="s">
        <v>2</v>
      </c>
      <c r="D30" s="113"/>
      <c r="E30" s="113"/>
      <c r="F30" s="114"/>
      <c r="G30" s="24">
        <f>SUM(G29)</f>
        <v>51890</v>
      </c>
    </row>
    <row r="31" spans="1:7" ht="15" customHeight="1" thickTop="1" thickBot="1" x14ac:dyDescent="0.3">
      <c r="A31" s="125"/>
      <c r="B31" s="105" t="s">
        <v>5</v>
      </c>
      <c r="C31" s="11" t="s">
        <v>1</v>
      </c>
      <c r="D31" s="11" t="s">
        <v>1</v>
      </c>
      <c r="E31" s="46" t="s">
        <v>1</v>
      </c>
      <c r="F31" s="62" t="s">
        <v>1</v>
      </c>
      <c r="G31" s="7">
        <v>0</v>
      </c>
    </row>
    <row r="32" spans="1:7" ht="15" customHeight="1" thickTop="1" thickBot="1" x14ac:dyDescent="0.3">
      <c r="A32" s="125"/>
      <c r="B32" s="110"/>
      <c r="C32" s="115" t="s">
        <v>2</v>
      </c>
      <c r="D32" s="116"/>
      <c r="E32" s="116"/>
      <c r="F32" s="117"/>
      <c r="G32" s="25">
        <f>SUM(G31)</f>
        <v>0</v>
      </c>
    </row>
    <row r="33" spans="1:7" ht="15" customHeight="1" thickTop="1" thickBot="1" x14ac:dyDescent="0.3">
      <c r="A33" s="125"/>
      <c r="B33" s="118" t="s">
        <v>8</v>
      </c>
      <c r="C33" s="111"/>
      <c r="D33" s="111"/>
      <c r="E33" s="111"/>
      <c r="F33" s="119"/>
      <c r="G33" s="26">
        <f>G29</f>
        <v>51890</v>
      </c>
    </row>
    <row r="34" spans="1:7" ht="15" customHeight="1" thickTop="1" thickBot="1" x14ac:dyDescent="0.3">
      <c r="A34" s="118" t="s">
        <v>147</v>
      </c>
      <c r="B34" s="111"/>
      <c r="C34" s="111"/>
      <c r="D34" s="111"/>
      <c r="E34" s="111"/>
      <c r="F34" s="119"/>
      <c r="G34" s="26">
        <f>SUM(G11,G16,G28,G33)</f>
        <v>99347</v>
      </c>
    </row>
    <row r="35" spans="1:7" ht="15" customHeight="1" thickTop="1" x14ac:dyDescent="0.25">
      <c r="A35" s="8"/>
      <c r="B35" s="8"/>
      <c r="C35" s="1"/>
      <c r="D35" s="1"/>
      <c r="E35" s="1"/>
      <c r="F35" s="59"/>
      <c r="G35" s="8"/>
    </row>
    <row r="36" spans="1:7" ht="15" customHeight="1" x14ac:dyDescent="0.25">
      <c r="A36" s="8"/>
      <c r="B36" s="8"/>
      <c r="C36" s="1"/>
      <c r="D36" s="1"/>
      <c r="E36" s="1"/>
      <c r="F36" s="59"/>
      <c r="G36" s="8"/>
    </row>
    <row r="37" spans="1:7" ht="15" customHeight="1" x14ac:dyDescent="0.25">
      <c r="A37" s="8"/>
      <c r="B37" s="8"/>
      <c r="C37" s="1"/>
      <c r="D37" s="1"/>
      <c r="E37" s="1"/>
      <c r="F37" s="59"/>
      <c r="G37" s="8"/>
    </row>
    <row r="38" spans="1:7" ht="15" customHeight="1" x14ac:dyDescent="0.25">
      <c r="A38" s="8"/>
      <c r="B38" s="8"/>
      <c r="C38" s="1"/>
      <c r="D38" s="1"/>
      <c r="E38" s="1"/>
      <c r="F38" s="59"/>
      <c r="G38" s="8"/>
    </row>
    <row r="39" spans="1:7" ht="15" customHeight="1" x14ac:dyDescent="0.25">
      <c r="A39" s="8"/>
      <c r="B39" s="8"/>
      <c r="C39" s="1"/>
      <c r="D39" s="1"/>
      <c r="E39" s="1"/>
      <c r="F39" s="59"/>
      <c r="G39" s="8"/>
    </row>
  </sheetData>
  <mergeCells count="28">
    <mergeCell ref="A34:F34"/>
    <mergeCell ref="C10:F10"/>
    <mergeCell ref="C8:F8"/>
    <mergeCell ref="C27:F27"/>
    <mergeCell ref="C30:F30"/>
    <mergeCell ref="C32:F32"/>
    <mergeCell ref="B26:B27"/>
    <mergeCell ref="B17:B25"/>
    <mergeCell ref="C25:F25"/>
    <mergeCell ref="C15:F15"/>
    <mergeCell ref="C13:F13"/>
    <mergeCell ref="B33:F33"/>
    <mergeCell ref="A1:G1"/>
    <mergeCell ref="A2:G2"/>
    <mergeCell ref="A4:G4"/>
    <mergeCell ref="A29:A33"/>
    <mergeCell ref="B7:B8"/>
    <mergeCell ref="B11:D11"/>
    <mergeCell ref="B9:B10"/>
    <mergeCell ref="B14:B15"/>
    <mergeCell ref="B12:B13"/>
    <mergeCell ref="A7:A11"/>
    <mergeCell ref="A12:A16"/>
    <mergeCell ref="A17:A28"/>
    <mergeCell ref="B31:B32"/>
    <mergeCell ref="B29:B30"/>
    <mergeCell ref="B16:D16"/>
    <mergeCell ref="B28:D2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6"/>
  <sheetViews>
    <sheetView tabSelected="1" workbookViewId="0">
      <selection sqref="A1:G1"/>
    </sheetView>
  </sheetViews>
  <sheetFormatPr defaultRowHeight="15" x14ac:dyDescent="0.25"/>
  <cols>
    <col min="1" max="1" width="11.7109375" style="8" bestFit="1" customWidth="1"/>
    <col min="2" max="2" width="10" style="8" bestFit="1" customWidth="1"/>
    <col min="3" max="5" width="30.7109375" style="8" customWidth="1"/>
    <col min="6" max="6" width="11" style="2" customWidth="1"/>
    <col min="7" max="7" width="11" style="8" bestFit="1" customWidth="1"/>
  </cols>
  <sheetData>
    <row r="1" spans="1:7" ht="15" customHeight="1" x14ac:dyDescent="0.25">
      <c r="A1" s="101" t="s">
        <v>230</v>
      </c>
      <c r="B1" s="101"/>
      <c r="C1" s="101"/>
      <c r="D1" s="101"/>
      <c r="E1" s="101"/>
      <c r="F1" s="101"/>
      <c r="G1" s="101"/>
    </row>
    <row r="2" spans="1:7" ht="15" customHeight="1" x14ac:dyDescent="0.25">
      <c r="A2" s="101" t="s">
        <v>22</v>
      </c>
      <c r="B2" s="101"/>
      <c r="C2" s="101"/>
      <c r="D2" s="101"/>
      <c r="E2" s="101"/>
      <c r="F2" s="101"/>
      <c r="G2" s="101"/>
    </row>
    <row r="3" spans="1:7" ht="15" customHeight="1" x14ac:dyDescent="0.25">
      <c r="A3" s="16"/>
      <c r="B3" s="16"/>
      <c r="C3" s="16"/>
      <c r="D3" s="16"/>
      <c r="E3" s="56"/>
      <c r="F3" s="48"/>
      <c r="G3" s="16"/>
    </row>
    <row r="4" spans="1:7" ht="15" customHeight="1" x14ac:dyDescent="0.25">
      <c r="A4" s="104" t="s">
        <v>222</v>
      </c>
      <c r="B4" s="104"/>
      <c r="C4" s="104"/>
      <c r="D4" s="104"/>
      <c r="E4" s="104"/>
      <c r="F4" s="104"/>
      <c r="G4" s="104"/>
    </row>
    <row r="5" spans="1:7" ht="15" customHeight="1" thickBot="1" x14ac:dyDescent="0.3">
      <c r="G5" s="2" t="s">
        <v>24</v>
      </c>
    </row>
    <row r="6" spans="1:7" ht="15" customHeight="1" thickTop="1" thickBot="1" x14ac:dyDescent="0.3">
      <c r="A6" s="5" t="s">
        <v>9</v>
      </c>
      <c r="B6" s="23" t="s">
        <v>10</v>
      </c>
      <c r="C6" s="29" t="s">
        <v>11</v>
      </c>
      <c r="D6" s="29" t="s">
        <v>12</v>
      </c>
      <c r="E6" s="49" t="s">
        <v>47</v>
      </c>
      <c r="F6" s="49" t="s">
        <v>70</v>
      </c>
      <c r="G6" s="30" t="s">
        <v>13</v>
      </c>
    </row>
    <row r="7" spans="1:7" ht="15" customHeight="1" thickTop="1" thickBot="1" x14ac:dyDescent="0.3">
      <c r="A7" s="125" t="s">
        <v>0</v>
      </c>
      <c r="B7" s="108" t="s">
        <v>4</v>
      </c>
      <c r="C7" s="13" t="s">
        <v>1</v>
      </c>
      <c r="D7" s="13" t="s">
        <v>1</v>
      </c>
      <c r="E7" s="67" t="s">
        <v>1</v>
      </c>
      <c r="F7" s="51" t="s">
        <v>1</v>
      </c>
      <c r="G7" s="15">
        <v>0</v>
      </c>
    </row>
    <row r="8" spans="1:7" ht="15" customHeight="1" thickTop="1" thickBot="1" x14ac:dyDescent="0.3">
      <c r="A8" s="125"/>
      <c r="B8" s="105"/>
      <c r="C8" s="136" t="s">
        <v>2</v>
      </c>
      <c r="D8" s="137"/>
      <c r="E8" s="137"/>
      <c r="F8" s="138"/>
      <c r="G8" s="24">
        <f>SUM(G7)</f>
        <v>0</v>
      </c>
    </row>
    <row r="9" spans="1:7" ht="15" customHeight="1" thickTop="1" thickBot="1" x14ac:dyDescent="0.3">
      <c r="A9" s="125"/>
      <c r="B9" s="105" t="s">
        <v>5</v>
      </c>
      <c r="C9" s="14" t="s">
        <v>1</v>
      </c>
      <c r="D9" s="14" t="s">
        <v>1</v>
      </c>
      <c r="E9" s="57" t="s">
        <v>1</v>
      </c>
      <c r="F9" s="52" t="s">
        <v>1</v>
      </c>
      <c r="G9" s="7">
        <v>0</v>
      </c>
    </row>
    <row r="10" spans="1:7" ht="15" customHeight="1" thickTop="1" thickBot="1" x14ac:dyDescent="0.3">
      <c r="A10" s="125"/>
      <c r="B10" s="110"/>
      <c r="C10" s="129" t="s">
        <v>2</v>
      </c>
      <c r="D10" s="130"/>
      <c r="E10" s="130"/>
      <c r="F10" s="131"/>
      <c r="G10" s="25">
        <f>SUM(G9)</f>
        <v>0</v>
      </c>
    </row>
    <row r="11" spans="1:7" ht="15" customHeight="1" thickTop="1" thickBot="1" x14ac:dyDescent="0.3">
      <c r="A11" s="125"/>
      <c r="B11" s="118" t="s">
        <v>14</v>
      </c>
      <c r="C11" s="111"/>
      <c r="D11" s="111"/>
      <c r="E11" s="111"/>
      <c r="F11" s="119"/>
      <c r="G11" s="26">
        <f>SUM(G10,G8)</f>
        <v>0</v>
      </c>
    </row>
    <row r="12" spans="1:7" ht="15" customHeight="1" thickTop="1" thickBot="1" x14ac:dyDescent="0.3">
      <c r="A12" s="125" t="s">
        <v>3</v>
      </c>
      <c r="B12" s="108" t="s">
        <v>4</v>
      </c>
      <c r="C12" s="38" t="s">
        <v>35</v>
      </c>
      <c r="D12" s="13" t="s">
        <v>36</v>
      </c>
      <c r="E12" s="67" t="s">
        <v>95</v>
      </c>
      <c r="F12" s="53" t="s">
        <v>63</v>
      </c>
      <c r="G12" s="15">
        <v>34567</v>
      </c>
    </row>
    <row r="13" spans="1:7" ht="15" customHeight="1" thickTop="1" thickBot="1" x14ac:dyDescent="0.3">
      <c r="A13" s="125"/>
      <c r="B13" s="109"/>
      <c r="C13" s="39" t="s">
        <v>35</v>
      </c>
      <c r="D13" s="40" t="s">
        <v>43</v>
      </c>
      <c r="E13" s="68" t="s">
        <v>96</v>
      </c>
      <c r="F13" s="54" t="s">
        <v>62</v>
      </c>
      <c r="G13" s="35">
        <v>20472</v>
      </c>
    </row>
    <row r="14" spans="1:7" ht="15" customHeight="1" thickTop="1" thickBot="1" x14ac:dyDescent="0.3">
      <c r="A14" s="125"/>
      <c r="B14" s="105"/>
      <c r="C14" s="136" t="s">
        <v>2</v>
      </c>
      <c r="D14" s="137"/>
      <c r="E14" s="137"/>
      <c r="F14" s="138"/>
      <c r="G14" s="24">
        <f>SUM(G12:G13)</f>
        <v>55039</v>
      </c>
    </row>
    <row r="15" spans="1:7" ht="15" customHeight="1" thickTop="1" thickBot="1" x14ac:dyDescent="0.3">
      <c r="A15" s="125"/>
      <c r="B15" s="105" t="s">
        <v>5</v>
      </c>
      <c r="C15" s="14" t="s">
        <v>1</v>
      </c>
      <c r="D15" s="14" t="s">
        <v>1</v>
      </c>
      <c r="E15" s="57" t="s">
        <v>1</v>
      </c>
      <c r="F15" s="52" t="s">
        <v>1</v>
      </c>
      <c r="G15" s="7">
        <v>0</v>
      </c>
    </row>
    <row r="16" spans="1:7" ht="15" customHeight="1" thickTop="1" thickBot="1" x14ac:dyDescent="0.3">
      <c r="A16" s="125"/>
      <c r="B16" s="110"/>
      <c r="C16" s="129" t="s">
        <v>2</v>
      </c>
      <c r="D16" s="130"/>
      <c r="E16" s="130"/>
      <c r="F16" s="131"/>
      <c r="G16" s="25">
        <f>SUM(G15)</f>
        <v>0</v>
      </c>
    </row>
    <row r="17" spans="1:7" ht="15" customHeight="1" thickTop="1" thickBot="1" x14ac:dyDescent="0.3">
      <c r="A17" s="125"/>
      <c r="B17" s="118" t="s">
        <v>14</v>
      </c>
      <c r="C17" s="111"/>
      <c r="D17" s="111"/>
      <c r="E17" s="111"/>
      <c r="F17" s="119"/>
      <c r="G17" s="26">
        <f>SUM(G16,G14)</f>
        <v>55039</v>
      </c>
    </row>
    <row r="18" spans="1:7" ht="15" customHeight="1" thickTop="1" thickBot="1" x14ac:dyDescent="0.3">
      <c r="A18" s="125" t="s">
        <v>7</v>
      </c>
      <c r="B18" s="108" t="s">
        <v>4</v>
      </c>
      <c r="C18" s="38" t="s">
        <v>35</v>
      </c>
      <c r="D18" s="13" t="s">
        <v>60</v>
      </c>
      <c r="E18" s="67" t="s">
        <v>97</v>
      </c>
      <c r="F18" s="53" t="s">
        <v>61</v>
      </c>
      <c r="G18" s="15">
        <v>19606</v>
      </c>
    </row>
    <row r="19" spans="1:7" ht="15" customHeight="1" thickTop="1" thickBot="1" x14ac:dyDescent="0.3">
      <c r="A19" s="125"/>
      <c r="B19" s="109"/>
      <c r="C19" s="50" t="s">
        <v>35</v>
      </c>
      <c r="D19" s="40" t="s">
        <v>64</v>
      </c>
      <c r="E19" s="68" t="s">
        <v>98</v>
      </c>
      <c r="F19" s="54" t="s">
        <v>65</v>
      </c>
      <c r="G19" s="35">
        <v>4252</v>
      </c>
    </row>
    <row r="20" spans="1:7" ht="15" customHeight="1" thickTop="1" thickBot="1" x14ac:dyDescent="0.3">
      <c r="A20" s="125"/>
      <c r="B20" s="109"/>
      <c r="C20" s="50" t="s">
        <v>35</v>
      </c>
      <c r="D20" s="40" t="s">
        <v>64</v>
      </c>
      <c r="E20" s="68" t="s">
        <v>98</v>
      </c>
      <c r="F20" s="54" t="s">
        <v>66</v>
      </c>
      <c r="G20" s="35">
        <v>4252</v>
      </c>
    </row>
    <row r="21" spans="1:7" ht="15" customHeight="1" thickTop="1" thickBot="1" x14ac:dyDescent="0.3">
      <c r="A21" s="125"/>
      <c r="B21" s="109"/>
      <c r="C21" s="39" t="s">
        <v>35</v>
      </c>
      <c r="D21" s="40" t="s">
        <v>67</v>
      </c>
      <c r="E21" s="68" t="s">
        <v>99</v>
      </c>
      <c r="F21" s="54" t="s">
        <v>68</v>
      </c>
      <c r="G21" s="35">
        <v>11890</v>
      </c>
    </row>
    <row r="22" spans="1:7" ht="15" customHeight="1" thickTop="1" thickBot="1" x14ac:dyDescent="0.3">
      <c r="A22" s="125"/>
      <c r="B22" s="109"/>
      <c r="C22" s="39" t="s">
        <v>35</v>
      </c>
      <c r="D22" s="40" t="s">
        <v>64</v>
      </c>
      <c r="E22" s="68" t="s">
        <v>100</v>
      </c>
      <c r="F22" s="54" t="s">
        <v>69</v>
      </c>
      <c r="G22" s="35">
        <v>4252</v>
      </c>
    </row>
    <row r="23" spans="1:7" ht="15" customHeight="1" thickTop="1" thickBot="1" x14ac:dyDescent="0.3">
      <c r="A23" s="125"/>
      <c r="B23" s="105"/>
      <c r="C23" s="136" t="s">
        <v>2</v>
      </c>
      <c r="D23" s="137"/>
      <c r="E23" s="137"/>
      <c r="F23" s="138"/>
      <c r="G23" s="24">
        <f>SUM(G18:G22)</f>
        <v>44252</v>
      </c>
    </row>
    <row r="24" spans="1:7" ht="15" customHeight="1" thickTop="1" thickBot="1" x14ac:dyDescent="0.3">
      <c r="A24" s="125"/>
      <c r="B24" s="105" t="s">
        <v>5</v>
      </c>
      <c r="C24" s="14" t="s">
        <v>1</v>
      </c>
      <c r="D24" s="14" t="s">
        <v>1</v>
      </c>
      <c r="E24" s="57" t="s">
        <v>1</v>
      </c>
      <c r="F24" s="52" t="s">
        <v>1</v>
      </c>
      <c r="G24" s="7">
        <v>0</v>
      </c>
    </row>
    <row r="25" spans="1:7" ht="15" customHeight="1" thickTop="1" thickBot="1" x14ac:dyDescent="0.3">
      <c r="A25" s="125"/>
      <c r="B25" s="110"/>
      <c r="C25" s="129" t="s">
        <v>2</v>
      </c>
      <c r="D25" s="130"/>
      <c r="E25" s="130"/>
      <c r="F25" s="131"/>
      <c r="G25" s="25">
        <f>SUM(G24)</f>
        <v>0</v>
      </c>
    </row>
    <row r="26" spans="1:7" ht="15" customHeight="1" thickTop="1" thickBot="1" x14ac:dyDescent="0.3">
      <c r="A26" s="125"/>
      <c r="B26" s="118" t="s">
        <v>14</v>
      </c>
      <c r="C26" s="111"/>
      <c r="D26" s="111"/>
      <c r="E26" s="111"/>
      <c r="F26" s="119"/>
      <c r="G26" s="26">
        <f>SUM(G25,G23)</f>
        <v>44252</v>
      </c>
    </row>
    <row r="27" spans="1:7" ht="15" customHeight="1" thickTop="1" thickBot="1" x14ac:dyDescent="0.3">
      <c r="A27" s="125" t="s">
        <v>6</v>
      </c>
      <c r="B27" s="108" t="s">
        <v>4</v>
      </c>
      <c r="C27" s="13" t="s">
        <v>1</v>
      </c>
      <c r="D27" s="13" t="s">
        <v>1</v>
      </c>
      <c r="E27" s="67" t="s">
        <v>1</v>
      </c>
      <c r="F27" s="51" t="s">
        <v>1</v>
      </c>
      <c r="G27" s="15">
        <v>0</v>
      </c>
    </row>
    <row r="28" spans="1:7" ht="15" customHeight="1" thickTop="1" thickBot="1" x14ac:dyDescent="0.3">
      <c r="A28" s="125"/>
      <c r="B28" s="105"/>
      <c r="C28" s="132" t="s">
        <v>2</v>
      </c>
      <c r="D28" s="133"/>
      <c r="E28" s="133"/>
      <c r="F28" s="134"/>
      <c r="G28" s="7">
        <f>SUM(G27)</f>
        <v>0</v>
      </c>
    </row>
    <row r="29" spans="1:7" ht="15" customHeight="1" thickTop="1" thickBot="1" x14ac:dyDescent="0.3">
      <c r="A29" s="125"/>
      <c r="B29" s="105" t="s">
        <v>5</v>
      </c>
      <c r="C29" s="14" t="s">
        <v>1</v>
      </c>
      <c r="D29" s="14" t="s">
        <v>1</v>
      </c>
      <c r="E29" s="57" t="s">
        <v>1</v>
      </c>
      <c r="F29" s="52" t="s">
        <v>1</v>
      </c>
      <c r="G29" s="7">
        <v>0</v>
      </c>
    </row>
    <row r="30" spans="1:7" ht="15" customHeight="1" thickTop="1" thickBot="1" x14ac:dyDescent="0.3">
      <c r="A30" s="125"/>
      <c r="B30" s="110"/>
      <c r="C30" s="129" t="s">
        <v>2</v>
      </c>
      <c r="D30" s="130"/>
      <c r="E30" s="130"/>
      <c r="F30" s="131"/>
      <c r="G30" s="25">
        <f>SUM(G29)</f>
        <v>0</v>
      </c>
    </row>
    <row r="31" spans="1:7" ht="15" customHeight="1" thickTop="1" thickBot="1" x14ac:dyDescent="0.3">
      <c r="A31" s="135"/>
      <c r="B31" s="118" t="s">
        <v>14</v>
      </c>
      <c r="C31" s="111"/>
      <c r="D31" s="111"/>
      <c r="E31" s="111"/>
      <c r="F31" s="119"/>
      <c r="G31" s="26">
        <f>SUM(G30,G28)</f>
        <v>0</v>
      </c>
    </row>
    <row r="32" spans="1:7" ht="15" customHeight="1" thickTop="1" thickBot="1" x14ac:dyDescent="0.3">
      <c r="A32" s="118" t="s">
        <v>147</v>
      </c>
      <c r="B32" s="111"/>
      <c r="C32" s="111"/>
      <c r="D32" s="111"/>
      <c r="E32" s="111"/>
      <c r="F32" s="119"/>
      <c r="G32" s="28">
        <f>SUM(G31,G26,G17,G11)</f>
        <v>99291</v>
      </c>
    </row>
    <row r="33" ht="15" customHeight="1" thickTop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</sheetData>
  <mergeCells count="28">
    <mergeCell ref="A1:G1"/>
    <mergeCell ref="A2:G2"/>
    <mergeCell ref="A4:G4"/>
    <mergeCell ref="C10:F10"/>
    <mergeCell ref="C8:F8"/>
    <mergeCell ref="A7:A11"/>
    <mergeCell ref="A12:A17"/>
    <mergeCell ref="A18:A26"/>
    <mergeCell ref="A27:A31"/>
    <mergeCell ref="B7:B8"/>
    <mergeCell ref="B9:B10"/>
    <mergeCell ref="B12:B14"/>
    <mergeCell ref="B15:B16"/>
    <mergeCell ref="B18:B23"/>
    <mergeCell ref="B31:F31"/>
    <mergeCell ref="B11:F11"/>
    <mergeCell ref="C14:F14"/>
    <mergeCell ref="C16:F16"/>
    <mergeCell ref="B17:F17"/>
    <mergeCell ref="C23:F23"/>
    <mergeCell ref="A32:F32"/>
    <mergeCell ref="C25:F25"/>
    <mergeCell ref="B26:F26"/>
    <mergeCell ref="C28:F28"/>
    <mergeCell ref="C30:F30"/>
    <mergeCell ref="B24:B25"/>
    <mergeCell ref="B27:B28"/>
    <mergeCell ref="B29:B30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Összesen</vt:lpstr>
      <vt:lpstr>MKÖ</vt:lpstr>
      <vt:lpstr>Polg.Hiv.</vt:lpstr>
      <vt:lpstr>Gond.Közp.</vt:lpstr>
      <vt:lpstr>Szív.Óv.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2020-06-30T08:53:27Z</dcterms:modified>
</cp:coreProperties>
</file>