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5480" windowHeight="7350" tabRatio="928" activeTab="3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</sheets>
  <definedNames>
    <definedName name="Excel_BuiltIn_Print_Area_32_1">#REF!</definedName>
    <definedName name="Excel_BuiltIn_Print_Area_33_1">#REF!</definedName>
    <definedName name="Excel_BuiltIn_Print_Area_6">#REF!</definedName>
    <definedName name="_xlnm.Print_Area" localSheetId="0">'1'!$A$1:$N$55</definedName>
    <definedName name="_xlnm.Print_Area" localSheetId="9">'10'!$A$1:$N$51</definedName>
    <definedName name="_xlnm.Print_Area" localSheetId="10">'11'!$A$1:$N$51</definedName>
    <definedName name="_xlnm.Print_Area" localSheetId="11">'12'!$A$1:$N$51</definedName>
    <definedName name="_xlnm.Print_Area" localSheetId="12">'13'!$A$1:$N$51</definedName>
    <definedName name="_xlnm.Print_Area" localSheetId="13">'14'!$A$1:$N$51</definedName>
    <definedName name="_xlnm.Print_Area" localSheetId="14">'15'!$A$1:$N$51</definedName>
    <definedName name="_xlnm.Print_Area" localSheetId="15">'16'!$A$1:$N$51</definedName>
    <definedName name="_xlnm.Print_Area" localSheetId="16">'17'!$A$1:$N$51</definedName>
    <definedName name="_xlnm.Print_Area" localSheetId="17">'18'!$A$1:$N$51</definedName>
    <definedName name="_xlnm.Print_Area" localSheetId="18">'19'!$A$1:$N$51</definedName>
    <definedName name="_xlnm.Print_Area" localSheetId="19">'20'!$A$1:$N$51</definedName>
    <definedName name="_xlnm.Print_Area" localSheetId="20">'21'!$A$1:$N$51</definedName>
    <definedName name="_xlnm.Print_Area" localSheetId="21">'22'!$A$1:$N$51</definedName>
    <definedName name="_xlnm.Print_Area" localSheetId="22">'23'!$A$1:$N$51</definedName>
    <definedName name="_xlnm.Print_Area" localSheetId="23">'24'!$A$1:$N$51</definedName>
    <definedName name="_xlnm.Print_Area" localSheetId="24">'25'!$A$1:$N$51</definedName>
    <definedName name="_xlnm.Print_Area" localSheetId="25">'26'!$A$1:$N$51</definedName>
    <definedName name="_xlnm.Print_Area" localSheetId="26">'27'!$A$1:$N$51</definedName>
    <definedName name="_xlnm.Print_Area" localSheetId="27">'28'!$A$1:$N$51</definedName>
    <definedName name="_xlnm.Print_Area" localSheetId="28">'29'!$A$1:$N$51</definedName>
    <definedName name="_xlnm.Print_Area" localSheetId="29">'30'!$A$1:$N$51</definedName>
    <definedName name="_xlnm.Print_Area" localSheetId="30">'31'!$A$1:$N$51</definedName>
    <definedName name="_xlnm.Print_Area" localSheetId="31">'32'!$A$1:$N$51</definedName>
    <definedName name="_xlnm.Print_Area" localSheetId="33">'34'!$A$1:$N$51</definedName>
    <definedName name="_xlnm.Print_Area" localSheetId="34">'35'!$A$1:$N$51</definedName>
    <definedName name="_xlnm.Print_Area" localSheetId="3">'4'!$A$1:$N$51</definedName>
    <definedName name="_xlnm.Print_Area" localSheetId="6">'7'!$A$1:$N$51</definedName>
    <definedName name="_xlnm.Print_Area" localSheetId="7">'8'!$A$1:$N$51</definedName>
    <definedName name="_xlnm.Print_Area" localSheetId="8">'9'!$A$1:$N$51</definedName>
  </definedNames>
  <calcPr fullCalcOnLoad="1"/>
</workbook>
</file>

<file path=xl/sharedStrings.xml><?xml version="1.0" encoding="utf-8"?>
<sst xmlns="http://schemas.openxmlformats.org/spreadsheetml/2006/main" count="3524" uniqueCount="205">
  <si>
    <t>ezer Ft-ban</t>
  </si>
  <si>
    <t>Címrend</t>
  </si>
  <si>
    <t>Polgári védelem</t>
  </si>
  <si>
    <t>Állategészségügyi feladatok</t>
  </si>
  <si>
    <t>Szociális ellátás</t>
  </si>
  <si>
    <t>Szoc.bolt engedmény elszámolása</t>
  </si>
  <si>
    <t>KIADÁSOK</t>
  </si>
  <si>
    <t>I/1.</t>
  </si>
  <si>
    <t>Személyi juttatások</t>
  </si>
  <si>
    <t xml:space="preserve">Dologi kiadások </t>
  </si>
  <si>
    <t>Ellátottak pénbeli juttatása</t>
  </si>
  <si>
    <t>Egyéb működési célú kiadások</t>
  </si>
  <si>
    <t>I.</t>
  </si>
  <si>
    <t>Felújítások</t>
  </si>
  <si>
    <t>Egyéb felhalmozási kiadások</t>
  </si>
  <si>
    <t>II.</t>
  </si>
  <si>
    <t>Általános tartalék</t>
  </si>
  <si>
    <t>III.</t>
  </si>
  <si>
    <t>Tartalékok összesen</t>
  </si>
  <si>
    <t>Irányító szervi működési támogatás</t>
  </si>
  <si>
    <t>IV.</t>
  </si>
  <si>
    <t>Felhalmozási célú hitel visszafizetése</t>
  </si>
  <si>
    <t>Irányító szervi felhalmozási támogatás</t>
  </si>
  <si>
    <t>BEVÉTELEK</t>
  </si>
  <si>
    <t>Közhatalmi bevételek</t>
  </si>
  <si>
    <t>Működési célú átvett pénzeszköz</t>
  </si>
  <si>
    <t>Felhalmozási bevételek</t>
  </si>
  <si>
    <t>Felhalmozási célú támogatás Áh-n belülről</t>
  </si>
  <si>
    <t>Felhalmozási célú átvett pénzeszköz</t>
  </si>
  <si>
    <t>Működési finanszírozási bevételek</t>
  </si>
  <si>
    <t>Felhalmozási finanszírozási bevételek</t>
  </si>
  <si>
    <t>Létszámkeret (fő)</t>
  </si>
  <si>
    <t>Közfoglalkoztatottak létszáma (fő)</t>
  </si>
  <si>
    <t>Életkezdési támogatás</t>
  </si>
  <si>
    <t>Parkfenntartás</t>
  </si>
  <si>
    <t>Közutak fenntartása</t>
  </si>
  <si>
    <t>Egyéb településüzemeltetés</t>
  </si>
  <si>
    <t>Környezetvédelem</t>
  </si>
  <si>
    <t>Vagyongazdálkodással összefüggő kiadások</t>
  </si>
  <si>
    <t>Közbiztonság kiadásai</t>
  </si>
  <si>
    <t>Környezetvédelmi alap kiadásai</t>
  </si>
  <si>
    <t>Diáksport</t>
  </si>
  <si>
    <t>Kamatfizetési kötelezettség</t>
  </si>
  <si>
    <t>Oktatási Bizottság kiadásai</t>
  </si>
  <si>
    <t>Önkormányzati feladatok kiadásai összesen (1001-1050 címek)</t>
  </si>
  <si>
    <t>Önkormányzat működésével kapcsolatos kiadások</t>
  </si>
  <si>
    <t>Közoktatási feladatok működési kiadásai</t>
  </si>
  <si>
    <t>City TV működési támogatása</t>
  </si>
  <si>
    <t>Aranytíz Kft. támogatása</t>
  </si>
  <si>
    <t>Szent István tér Mélygarázs Kft.Támogatása</t>
  </si>
  <si>
    <t>Belvárosi Kézműves Központ Nonprofit Kft.támogatása</t>
  </si>
  <si>
    <t>Ward Mária Általános Iskola támogatása</t>
  </si>
  <si>
    <t>Közbiztonsági feladatok támogatása</t>
  </si>
  <si>
    <t>Cigányzenekar Közhasznú Nonprofit Kft.támogatása</t>
  </si>
  <si>
    <t>Non-profit szervezetek támogatása</t>
  </si>
  <si>
    <t>Polgármesteri keretből nyújtott támogatás</t>
  </si>
  <si>
    <t>Alpolgármesteri keretből nyújtott támogatás</t>
  </si>
  <si>
    <t>Képviselői keretből nyújtott támogatás</t>
  </si>
  <si>
    <t>Oktatási Bizottság által nyújtott támogatások</t>
  </si>
  <si>
    <t>Ferencvárosi Önkorm.részére Közoktatási Megállapodás alapján</t>
  </si>
  <si>
    <t>Működési célú pénzeszközátadások összesen (1051-1090 címek)</t>
  </si>
  <si>
    <t>BURSA HUNGARICA támogatása</t>
  </si>
  <si>
    <t>BLESZ-nek folyósított támogatás</t>
  </si>
  <si>
    <t>Közterület-felügyeletnek folyósított támogatás</t>
  </si>
  <si>
    <t>Polgármesteri Hivatalnak folyósított támogatás</t>
  </si>
  <si>
    <t>Költségvetési szervek és nemzetiségi önkorm.támogatása összesen (1091-1099)</t>
  </si>
  <si>
    <t>Nemzetiségi önkormányzatok támogatása</t>
  </si>
  <si>
    <t>Önkormányzat működési kiadásai összesen</t>
  </si>
  <si>
    <t>Önkormányzat beruházási kiadásai</t>
  </si>
  <si>
    <t>Önkormányzat felújítási kiadásai</t>
  </si>
  <si>
    <t>Felhalmozási célú pénzeszközátadás</t>
  </si>
  <si>
    <t>Pénzügyi befektetések kiadásai</t>
  </si>
  <si>
    <t>Működési célú kölcsönök összesen</t>
  </si>
  <si>
    <t>Önkormányzat felhalmozási kiadásai összesen</t>
  </si>
  <si>
    <t>Működési célú kölcsönök nyújtása</t>
  </si>
  <si>
    <t>Működési célú kölcsönök törlesztése</t>
  </si>
  <si>
    <t>Felhalmozási célú kölcsönök összesen</t>
  </si>
  <si>
    <t>Felhalmozási célú kölcsönök nyújtása</t>
  </si>
  <si>
    <t>Felhalmozási célú kölcsönök törlesztése</t>
  </si>
  <si>
    <t>Kölcsönök kiadásai összesen</t>
  </si>
  <si>
    <t>Egészségügyi Alap céltartaléka</t>
  </si>
  <si>
    <t>Fejlesztési céltartalék</t>
  </si>
  <si>
    <t>Helyi nemzetiségek programfin.céltartaléka</t>
  </si>
  <si>
    <t>Közbiztonsági feladatok céltartaléka</t>
  </si>
  <si>
    <t>Nonprofit szervezetek támogatásának céltartaléka</t>
  </si>
  <si>
    <t>Polgármesteri keret céltartaléka</t>
  </si>
  <si>
    <t>Alpolgármesteri keret céltartaléka</t>
  </si>
  <si>
    <t>Képviselők egyéni támogatási keretének céltartaléka</t>
  </si>
  <si>
    <t>Krízis alap céltartaléka</t>
  </si>
  <si>
    <t>Üzemeltetési és karbantartási céltartalék</t>
  </si>
  <si>
    <t>Roma Nemzetiségi Önkormányzat tám.céltart.</t>
  </si>
  <si>
    <t>Turisztikai céltartalék</t>
  </si>
  <si>
    <t xml:space="preserve">Felhalmozási célú hiteltörlesztés </t>
  </si>
  <si>
    <t>Felhalmozási célú kötvény beváltása</t>
  </si>
  <si>
    <t>Finanszírozási célú pénzügyi műveletek kiadásai</t>
  </si>
  <si>
    <t>Önkormányzat költségvetési támogatása</t>
  </si>
  <si>
    <t>Működési célú támogatás Áh-n belüről</t>
  </si>
  <si>
    <t>Önkormányzat közhatalmi és intézményi működési bevételei</t>
  </si>
  <si>
    <t>Környezetvédelmi alap bevételei</t>
  </si>
  <si>
    <t>Működési célú átvett pénzeszközök</t>
  </si>
  <si>
    <t>Előző évi működési célú pénzmaradvány átvétele</t>
  </si>
  <si>
    <t>Önkormányzat működési bevételei összesen</t>
  </si>
  <si>
    <t>Felhalmozási célú pénzmaradvány átvétele</t>
  </si>
  <si>
    <t>Önkormányzat felhalmozási bevételei összesen</t>
  </si>
  <si>
    <t>Működési célú kölcsön visszatérülése</t>
  </si>
  <si>
    <t>Felhalmozási célú kölcsön visszatérülése</t>
  </si>
  <si>
    <t>Kölcsönök bevétele összesen</t>
  </si>
  <si>
    <t xml:space="preserve">Felhalmozási célú hitelfelvétel </t>
  </si>
  <si>
    <t>Finanszírozási célú pénzügyi műveletek bevételei összesen</t>
  </si>
  <si>
    <t>Önkormányzat bevételei és kiadásai összesen</t>
  </si>
  <si>
    <t>BLESZ</t>
  </si>
  <si>
    <t>Közterület-felügyelet</t>
  </si>
  <si>
    <t>Polgármesteri Hivatal bevételei, kiadásai</t>
  </si>
  <si>
    <t>Képviselőtestület kiadásai</t>
  </si>
  <si>
    <t>Szakszervezet támogatása</t>
  </si>
  <si>
    <t>Polgármesteri Hivatal összesen</t>
  </si>
  <si>
    <t>Egyesített Bölcsődék</t>
  </si>
  <si>
    <t>Egyesített Szociális Intézmény</t>
  </si>
  <si>
    <t>Játékkal-mesével Óvoda                       Kossuth L.tér 9.</t>
  </si>
  <si>
    <t>Tesz-vesz Óvoda                             József A.u.18.</t>
  </si>
  <si>
    <t>Óvodák összesen</t>
  </si>
  <si>
    <t>Bástya Óvoda                                        Bástya u.4-6.</t>
  </si>
  <si>
    <t>Balaton Óvoda                                        Balaton u.</t>
  </si>
  <si>
    <t>Hild József Általános Iskola         Nádor u.12.</t>
  </si>
  <si>
    <t>V.kerületi Önkormányzat mindösszesen</t>
  </si>
  <si>
    <t>Költségvetési szerveknek nyújtott támogatás miatti korrekció</t>
  </si>
  <si>
    <t>Parkolási bevételből a Fővárosi Önkormányzatot megillető rész</t>
  </si>
  <si>
    <t>Parkolási tevékenység tárgyévi kiadásai</t>
  </si>
  <si>
    <t>Váci utca Bevásárlónegyed Nonprofit Kft.támogatása</t>
  </si>
  <si>
    <t>Munkaadókat terh.jár.és szoc.hozzájárulási adó</t>
  </si>
  <si>
    <t>Beruházások</t>
  </si>
  <si>
    <t>Működési kiadások összesen (1/1-1/5.)</t>
  </si>
  <si>
    <t>Felhalmozási kiadások összesen (II/1-II/3.)</t>
  </si>
  <si>
    <t>Irányító szervi támogatásként foly.támogatás</t>
  </si>
  <si>
    <t>Működési finanszírozási kiadás (III/1.)</t>
  </si>
  <si>
    <t>Felhalmozási finanszírozási kiadások (IV/1-IV/3.)</t>
  </si>
  <si>
    <t>Önkormányzat működési támogatása</t>
  </si>
  <si>
    <t>Elvonások és befizetések bevételei</t>
  </si>
  <si>
    <t>Egyéb működési célú támog.Áh-on belülről</t>
  </si>
  <si>
    <t>Működési célú támogatások Áh-on belülről</t>
  </si>
  <si>
    <t>Működési bevételek</t>
  </si>
  <si>
    <t xml:space="preserve">Felhalmozási bevételek </t>
  </si>
  <si>
    <t>Működési költségvetési bevételek összesen</t>
  </si>
  <si>
    <t>Felhalmozási költségvetési bevételek összesen</t>
  </si>
  <si>
    <t>Költségvetési maradvány működési</t>
  </si>
  <si>
    <t>Költségvetési maradvány felhalmozási</t>
  </si>
  <si>
    <t>Kötvény visszavásárlás, kölcsön törlesztés</t>
  </si>
  <si>
    <t>Parkolási tevékenység továbbszámlázott bevétele és kiadása miatti korrekció</t>
  </si>
  <si>
    <t>Segítő Kezek az Aktív Évekért Közhasznú Nonprofit Kft.támogatása</t>
  </si>
  <si>
    <t>V.</t>
  </si>
  <si>
    <t>Finanszírozási kiadások összesen</t>
  </si>
  <si>
    <t>Finanszírozási bevételek összesen</t>
  </si>
  <si>
    <t>Betétlekötés megszüntetése</t>
  </si>
  <si>
    <t>Pénzeszköz betétként elhelyezése</t>
  </si>
  <si>
    <t>Kiadások összesen (I.+II.+V.)</t>
  </si>
  <si>
    <t>Bevételek összesen (I.+II.+V.)</t>
  </si>
  <si>
    <t>Pénzeszközök betétként elhelyezése</t>
  </si>
  <si>
    <t>KLIK Budapesti V.Tankerületének támogatása</t>
  </si>
  <si>
    <t>K1</t>
  </si>
  <si>
    <t>K2</t>
  </si>
  <si>
    <t>K3</t>
  </si>
  <si>
    <t>K4</t>
  </si>
  <si>
    <t>K5</t>
  </si>
  <si>
    <t>K6</t>
  </si>
  <si>
    <t>K7</t>
  </si>
  <si>
    <t>K8</t>
  </si>
  <si>
    <t>K915</t>
  </si>
  <si>
    <t>K916</t>
  </si>
  <si>
    <t>K911</t>
  </si>
  <si>
    <t>K912</t>
  </si>
  <si>
    <t>B11</t>
  </si>
  <si>
    <t>B12</t>
  </si>
  <si>
    <t>B2</t>
  </si>
  <si>
    <t>B13-B16</t>
  </si>
  <si>
    <t>B3</t>
  </si>
  <si>
    <t>B4</t>
  </si>
  <si>
    <t>B5</t>
  </si>
  <si>
    <t>B6</t>
  </si>
  <si>
    <t>B7</t>
  </si>
  <si>
    <t>B817</t>
  </si>
  <si>
    <t>Belváros - Lipótváros Önkormányzata és költségvetési intézményei 2015. évi tervezett előirányzatai</t>
  </si>
  <si>
    <t>Belváros - Lipótváros Önkormányzata költségvetési intézményei és a Hivatal 2015. évi tervezett előirányzatai</t>
  </si>
  <si>
    <t>nem kellene ennyi</t>
  </si>
  <si>
    <t>Oktatási Bizottság céltartaléka</t>
  </si>
  <si>
    <t>Oktatási Bizottság hat.túli oktatás tám.céltartaléka</t>
  </si>
  <si>
    <t>Emberi Jogi,Nemzetiségi és Egyházügyi Bizottság céltartaléka</t>
  </si>
  <si>
    <t>Kulturális tanácsnok céltartaléka</t>
  </si>
  <si>
    <t>Kulturális tanácsnok által nyújtott támogatás</t>
  </si>
  <si>
    <t>Gazdasági szervezettel rendelkező kölstégvetési szervek összesen (2+3+4)</t>
  </si>
  <si>
    <t>Gazdasági szervezettel nem rendelkező költségvetési szervek összesen</t>
  </si>
  <si>
    <t>Gazd.szerv.nem rendelk.kv.szervek részére folyósított támogatás</t>
  </si>
  <si>
    <t>B816</t>
  </si>
  <si>
    <t>B813</t>
  </si>
  <si>
    <t>Egészségügyi és Szociális Bizottság kiadásai</t>
  </si>
  <si>
    <t>Egészségügyi és Szociális Bizottság által nyújtott támogatások</t>
  </si>
  <si>
    <t>Emberi Jogi, Nemzetiségi és Egyházügyi Bizottság kiadásai</t>
  </si>
  <si>
    <t>Emberi Jogi, Nemzetiségi és Egyházügyi Bizottság támogatásai</t>
  </si>
  <si>
    <t>2015. évi módisítás</t>
  </si>
  <si>
    <t>2015. évi módosítás</t>
  </si>
  <si>
    <t>2015. évi módosított</t>
  </si>
  <si>
    <t>Kulturális tanácsnoki keret működési kiadásai</t>
  </si>
  <si>
    <t>Tabán fesztivál támogatása</t>
  </si>
  <si>
    <t>Előző évi működési célú költségvetési maradvány igénybevétele</t>
  </si>
  <si>
    <t>Előző évi felhalmozási célú költségvetési maradvány igénybevétele</t>
  </si>
  <si>
    <t>2015. évi érvényes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</si>
</sst>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0.0"/>
    <numFmt numFmtId="167" formatCode="#,##0.0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163">
    <xf numFmtId="0" fontId="0" fillId="0" borderId="0" xfId="0" applyAlignment="1">
      <alignment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6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3" fontId="19" fillId="0" borderId="11" xfId="0" applyNumberFormat="1" applyFont="1" applyFill="1" applyBorder="1" applyAlignment="1">
      <alignment vertical="center"/>
    </xf>
    <xf numFmtId="3" fontId="19" fillId="0" borderId="12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165" fontId="1" fillId="0" borderId="0" xfId="40" applyNumberFormat="1" applyFill="1" applyBorder="1" applyAlignment="1" applyProtection="1">
      <alignment vertical="center"/>
      <protection/>
    </xf>
    <xf numFmtId="3" fontId="19" fillId="0" borderId="14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3" fontId="19" fillId="0" borderId="18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/>
    </xf>
    <xf numFmtId="3" fontId="19" fillId="0" borderId="14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0" fontId="21" fillId="0" borderId="1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24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2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" fontId="19" fillId="0" borderId="21" xfId="0" applyNumberFormat="1" applyFont="1" applyFill="1" applyBorder="1" applyAlignment="1">
      <alignment vertical="center"/>
    </xf>
    <xf numFmtId="167" fontId="0" fillId="0" borderId="11" xfId="0" applyNumberFormat="1" applyFont="1" applyFill="1" applyBorder="1" applyAlignment="1">
      <alignment vertical="center"/>
    </xf>
    <xf numFmtId="167" fontId="19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67" fontId="0" fillId="0" borderId="11" xfId="0" applyNumberFormat="1" applyFill="1" applyBorder="1" applyAlignment="1">
      <alignment vertic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66" fontId="0" fillId="0" borderId="11" xfId="0" applyNumberFormat="1" applyFont="1" applyFill="1" applyBorder="1" applyAlignment="1">
      <alignment vertical="center"/>
    </xf>
    <xf numFmtId="166" fontId="0" fillId="0" borderId="1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vertical="center"/>
    </xf>
    <xf numFmtId="3" fontId="19" fillId="0" borderId="22" xfId="0" applyNumberFormat="1" applyFont="1" applyFill="1" applyBorder="1" applyAlignment="1">
      <alignment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3" fontId="0" fillId="0" borderId="21" xfId="0" applyNumberFormat="1" applyFont="1" applyFill="1" applyBorder="1" applyAlignment="1">
      <alignment vertical="center"/>
    </xf>
    <xf numFmtId="3" fontId="19" fillId="0" borderId="18" xfId="0" applyNumberFormat="1" applyFont="1" applyFill="1" applyBorder="1" applyAlignment="1">
      <alignment vertical="center"/>
    </xf>
    <xf numFmtId="3" fontId="19" fillId="0" borderId="11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3" fontId="19" fillId="0" borderId="23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19" fillId="0" borderId="12" xfId="0" applyNumberFormat="1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3" fontId="19" fillId="0" borderId="22" xfId="0" applyNumberFormat="1" applyFont="1" applyFill="1" applyBorder="1" applyAlignment="1">
      <alignment vertical="center"/>
    </xf>
    <xf numFmtId="3" fontId="19" fillId="0" borderId="23" xfId="0" applyNumberFormat="1" applyFont="1" applyFill="1" applyBorder="1" applyAlignment="1">
      <alignment vertical="center"/>
    </xf>
    <xf numFmtId="3" fontId="19" fillId="0" borderId="24" xfId="0" applyNumberFormat="1" applyFont="1" applyFill="1" applyBorder="1" applyAlignment="1">
      <alignment vertical="center"/>
    </xf>
    <xf numFmtId="3" fontId="19" fillId="0" borderId="21" xfId="0" applyNumberFormat="1" applyFont="1" applyFill="1" applyBorder="1" applyAlignment="1">
      <alignment vertical="center"/>
    </xf>
    <xf numFmtId="3" fontId="19" fillId="0" borderId="25" xfId="0" applyNumberFormat="1" applyFont="1" applyFill="1" applyBorder="1" applyAlignment="1">
      <alignment vertical="center"/>
    </xf>
    <xf numFmtId="167" fontId="19" fillId="0" borderId="11" xfId="0" applyNumberFormat="1" applyFont="1" applyFill="1" applyBorder="1" applyAlignment="1">
      <alignment vertical="center"/>
    </xf>
    <xf numFmtId="167" fontId="19" fillId="0" borderId="12" xfId="0" applyNumberFormat="1" applyFont="1" applyFill="1" applyBorder="1" applyAlignment="1">
      <alignment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3" fontId="21" fillId="0" borderId="19" xfId="0" applyNumberFormat="1" applyFont="1" applyFill="1" applyBorder="1" applyAlignment="1">
      <alignment horizontal="center" vertical="center"/>
    </xf>
    <xf numFmtId="3" fontId="21" fillId="0" borderId="17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top" wrapText="1"/>
    </xf>
    <xf numFmtId="3" fontId="21" fillId="0" borderId="26" xfId="0" applyNumberFormat="1" applyFont="1" applyFill="1" applyBorder="1" applyAlignment="1">
      <alignment horizontal="center" vertical="center" wrapText="1"/>
    </xf>
    <xf numFmtId="3" fontId="21" fillId="0" borderId="18" xfId="0" applyNumberFormat="1" applyFont="1" applyFill="1" applyBorder="1" applyAlignment="1">
      <alignment horizontal="center" vertical="center" wrapText="1"/>
    </xf>
    <xf numFmtId="3" fontId="21" fillId="0" borderId="27" xfId="0" applyNumberFormat="1" applyFont="1" applyFill="1" applyBorder="1" applyAlignment="1">
      <alignment horizontal="center" vertical="center" wrapText="1"/>
    </xf>
    <xf numFmtId="3" fontId="21" fillId="0" borderId="28" xfId="0" applyNumberFormat="1" applyFont="1" applyFill="1" applyBorder="1" applyAlignment="1">
      <alignment horizontal="center" vertical="center" wrapText="1"/>
    </xf>
    <xf numFmtId="3" fontId="21" fillId="0" borderId="29" xfId="0" applyNumberFormat="1" applyFont="1" applyFill="1" applyBorder="1" applyAlignment="1">
      <alignment horizontal="center" vertical="center" wrapText="1"/>
    </xf>
    <xf numFmtId="3" fontId="21" fillId="0" borderId="30" xfId="0" applyNumberFormat="1" applyFont="1" applyFill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/>
    </xf>
    <xf numFmtId="3" fontId="21" fillId="0" borderId="17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3" fontId="25" fillId="0" borderId="17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3" fontId="21" fillId="0" borderId="22" xfId="0" applyNumberFormat="1" applyFont="1" applyFill="1" applyBorder="1" applyAlignment="1">
      <alignment horizontal="center" vertical="center" wrapText="1"/>
    </xf>
    <xf numFmtId="3" fontId="21" fillId="0" borderId="31" xfId="0" applyNumberFormat="1" applyFont="1" applyFill="1" applyBorder="1" applyAlignment="1">
      <alignment horizontal="center" vertical="center" wrapText="1"/>
    </xf>
    <xf numFmtId="3" fontId="21" fillId="0" borderId="32" xfId="0" applyNumberFormat="1" applyFont="1" applyFill="1" applyBorder="1" applyAlignment="1">
      <alignment horizontal="center" vertical="center" wrapText="1"/>
    </xf>
    <xf numFmtId="3" fontId="21" fillId="0" borderId="21" xfId="0" applyNumberFormat="1" applyFont="1" applyFill="1" applyBorder="1" applyAlignment="1">
      <alignment horizontal="center" vertical="center" wrapText="1"/>
    </xf>
    <xf numFmtId="3" fontId="21" fillId="0" borderId="33" xfId="0" applyNumberFormat="1" applyFont="1" applyFill="1" applyBorder="1" applyAlignment="1">
      <alignment horizontal="center" vertical="center" wrapText="1"/>
    </xf>
    <xf numFmtId="3" fontId="21" fillId="0" borderId="26" xfId="0" applyNumberFormat="1" applyFont="1" applyFill="1" applyBorder="1" applyAlignment="1">
      <alignment horizontal="center" vertical="center"/>
    </xf>
    <xf numFmtId="3" fontId="21" fillId="0" borderId="18" xfId="0" applyNumberFormat="1" applyFont="1" applyFill="1" applyBorder="1" applyAlignment="1">
      <alignment horizontal="center" vertical="center"/>
    </xf>
    <xf numFmtId="3" fontId="21" fillId="0" borderId="27" xfId="0" applyNumberFormat="1" applyFont="1" applyFill="1" applyBorder="1" applyAlignment="1">
      <alignment horizontal="center" vertical="center"/>
    </xf>
    <xf numFmtId="3" fontId="21" fillId="0" borderId="28" xfId="0" applyNumberFormat="1" applyFont="1" applyFill="1" applyBorder="1" applyAlignment="1">
      <alignment horizontal="center" vertical="center" wrapText="1"/>
    </xf>
    <xf numFmtId="3" fontId="21" fillId="0" borderId="29" xfId="0" applyNumberFormat="1" applyFont="1" applyFill="1" applyBorder="1" applyAlignment="1">
      <alignment horizontal="center" vertical="center" wrapText="1"/>
    </xf>
    <xf numFmtId="3" fontId="21" fillId="0" borderId="30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847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C2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zoomScale="92" zoomScaleNormal="92" zoomScalePageLayoutView="0" workbookViewId="0" topLeftCell="A1">
      <pane ySplit="7" topLeftCell="A8" activePane="bottomLeft" state="frozen"/>
      <selection pane="topLeft" activeCell="M24" sqref="M24"/>
      <selection pane="bottomLeft" activeCell="M24" sqref="M24"/>
    </sheetView>
  </sheetViews>
  <sheetFormatPr defaultColWidth="9.00390625" defaultRowHeight="12.75"/>
  <cols>
    <col min="1" max="1" width="7.375" style="13" customWidth="1"/>
    <col min="2" max="2" width="35.75390625" style="13" customWidth="1"/>
    <col min="3" max="5" width="9.375" style="13" customWidth="1"/>
    <col min="6" max="6" width="9.00390625" style="13" customWidth="1"/>
    <col min="7" max="8" width="9.375" style="13" customWidth="1"/>
    <col min="9" max="9" width="9.625" style="13" customWidth="1"/>
    <col min="10" max="13" width="9.375" style="13" customWidth="1"/>
    <col min="14" max="14" width="9.00390625" style="13" customWidth="1"/>
    <col min="15" max="15" width="9.375" style="13" customWidth="1"/>
    <col min="16" max="19" width="0" style="13" hidden="1" customWidth="1"/>
    <col min="20" max="16384" width="9.125" style="13" customWidth="1"/>
  </cols>
  <sheetData>
    <row r="1" spans="1:16" ht="11.25" customHeight="1">
      <c r="A1" s="111" t="s">
        <v>180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45"/>
      <c r="P1" s="45"/>
    </row>
    <row r="2" ht="7.5" customHeight="1" thickBot="1">
      <c r="N2" s="16" t="s">
        <v>0</v>
      </c>
    </row>
    <row r="3" spans="1:14" ht="9" customHeight="1" thickBot="1">
      <c r="A3" s="112" t="s">
        <v>1</v>
      </c>
      <c r="B3" s="112"/>
      <c r="C3" s="113">
        <v>1001</v>
      </c>
      <c r="D3" s="113"/>
      <c r="E3" s="113"/>
      <c r="F3" s="114">
        <v>1002</v>
      </c>
      <c r="G3" s="114"/>
      <c r="H3" s="114"/>
      <c r="I3" s="114">
        <v>1003</v>
      </c>
      <c r="J3" s="114"/>
      <c r="K3" s="114"/>
      <c r="L3" s="114"/>
      <c r="M3" s="114"/>
      <c r="N3" s="114"/>
    </row>
    <row r="4" spans="1:14" s="17" customFormat="1" ht="22.5" customHeight="1" thickBot="1">
      <c r="A4" s="112"/>
      <c r="B4" s="112"/>
      <c r="C4" s="115" t="s">
        <v>2</v>
      </c>
      <c r="D4" s="115"/>
      <c r="E4" s="115"/>
      <c r="F4" s="108" t="s">
        <v>3</v>
      </c>
      <c r="G4" s="108"/>
      <c r="H4" s="108"/>
      <c r="I4" s="107" t="s">
        <v>4</v>
      </c>
      <c r="J4" s="107"/>
      <c r="K4" s="107"/>
      <c r="L4" s="108" t="s">
        <v>5</v>
      </c>
      <c r="M4" s="108"/>
      <c r="N4" s="108"/>
    </row>
    <row r="5" spans="1:14" ht="11.25" customHeight="1" thickBot="1">
      <c r="A5" s="112"/>
      <c r="B5" s="112"/>
      <c r="C5" s="109" t="s">
        <v>204</v>
      </c>
      <c r="D5" s="109" t="s">
        <v>198</v>
      </c>
      <c r="E5" s="109" t="s">
        <v>199</v>
      </c>
      <c r="F5" s="109" t="s">
        <v>204</v>
      </c>
      <c r="G5" s="109" t="s">
        <v>198</v>
      </c>
      <c r="H5" s="109" t="s">
        <v>199</v>
      </c>
      <c r="I5" s="109" t="s">
        <v>204</v>
      </c>
      <c r="J5" s="109" t="s">
        <v>198</v>
      </c>
      <c r="K5" s="109" t="s">
        <v>199</v>
      </c>
      <c r="L5" s="109" t="s">
        <v>204</v>
      </c>
      <c r="M5" s="109" t="s">
        <v>197</v>
      </c>
      <c r="N5" s="109" t="s">
        <v>199</v>
      </c>
    </row>
    <row r="6" spans="1:14" ht="17.25" customHeight="1" thickBot="1">
      <c r="A6" s="112"/>
      <c r="B6" s="112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9" customHeight="1" thickBot="1">
      <c r="A7" s="118">
        <v>1</v>
      </c>
      <c r="B7" s="118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6" t="s">
        <v>6</v>
      </c>
      <c r="B8" s="116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48" t="s">
        <v>158</v>
      </c>
      <c r="B9" s="16" t="s">
        <v>8</v>
      </c>
      <c r="C9" s="1">
        <v>0</v>
      </c>
      <c r="D9" s="1"/>
      <c r="E9" s="1">
        <f>SUM(C9:D9)</f>
        <v>0</v>
      </c>
      <c r="F9" s="1">
        <v>0</v>
      </c>
      <c r="G9" s="1"/>
      <c r="H9" s="1">
        <f>SUM(F9:G9)</f>
        <v>0</v>
      </c>
      <c r="I9" s="1">
        <v>0</v>
      </c>
      <c r="J9" s="1"/>
      <c r="K9" s="1">
        <f>SUM(I9:J9)</f>
        <v>0</v>
      </c>
      <c r="L9" s="1">
        <v>0</v>
      </c>
      <c r="M9" s="1"/>
      <c r="N9" s="1">
        <f>SUM(L9:M9)</f>
        <v>0</v>
      </c>
    </row>
    <row r="10" spans="1:14" ht="10.5" customHeight="1">
      <c r="A10" s="48" t="s">
        <v>159</v>
      </c>
      <c r="B10" s="16" t="s">
        <v>129</v>
      </c>
      <c r="C10" s="1">
        <v>0</v>
      </c>
      <c r="D10" s="1"/>
      <c r="E10" s="1">
        <f>SUM(C10:D10)</f>
        <v>0</v>
      </c>
      <c r="F10" s="1">
        <v>0</v>
      </c>
      <c r="G10" s="2"/>
      <c r="H10" s="1">
        <f>SUM(F10:G10)</f>
        <v>0</v>
      </c>
      <c r="I10" s="1">
        <v>10000</v>
      </c>
      <c r="J10" s="1"/>
      <c r="K10" s="1">
        <f>SUM(I10:J10)</f>
        <v>10000</v>
      </c>
      <c r="L10" s="1">
        <v>0</v>
      </c>
      <c r="M10" s="1"/>
      <c r="N10" s="1">
        <f>SUM(L10:M10)</f>
        <v>0</v>
      </c>
    </row>
    <row r="11" spans="1:16" ht="10.5" customHeight="1">
      <c r="A11" s="48" t="s">
        <v>160</v>
      </c>
      <c r="B11" s="16" t="s">
        <v>9</v>
      </c>
      <c r="C11" s="1">
        <v>0</v>
      </c>
      <c r="D11" s="1"/>
      <c r="E11" s="1">
        <f>SUM(C11:D11)</f>
        <v>0</v>
      </c>
      <c r="F11" s="1">
        <v>0</v>
      </c>
      <c r="G11" s="1"/>
      <c r="H11" s="1">
        <f>SUM(F11:G11)</f>
        <v>0</v>
      </c>
      <c r="I11" s="1">
        <v>20000</v>
      </c>
      <c r="J11" s="1"/>
      <c r="K11" s="1">
        <f>SUM(I11:J11)</f>
        <v>20000</v>
      </c>
      <c r="L11" s="1">
        <v>0</v>
      </c>
      <c r="M11" s="1"/>
      <c r="N11" s="1">
        <f>SUM(L11:M11)</f>
        <v>0</v>
      </c>
      <c r="P11" s="1"/>
    </row>
    <row r="12" spans="1:14" ht="10.5" customHeight="1">
      <c r="A12" s="48" t="s">
        <v>161</v>
      </c>
      <c r="B12" s="16" t="s">
        <v>10</v>
      </c>
      <c r="C12" s="1">
        <v>0</v>
      </c>
      <c r="D12" s="1"/>
      <c r="E12" s="1">
        <f>SUM(C12:D12)</f>
        <v>0</v>
      </c>
      <c r="F12" s="1">
        <v>0</v>
      </c>
      <c r="G12" s="1"/>
      <c r="H12" s="1">
        <f>SUM(F12:G12)</f>
        <v>0</v>
      </c>
      <c r="I12" s="1">
        <v>643467</v>
      </c>
      <c r="J12" s="1">
        <f>2411+239+886+211+20</f>
        <v>3767</v>
      </c>
      <c r="K12" s="1">
        <f>SUM(I12:J12)</f>
        <v>647234</v>
      </c>
      <c r="L12" s="1">
        <v>66180</v>
      </c>
      <c r="M12" s="1"/>
      <c r="N12" s="1">
        <f>SUM(L12:M12)</f>
        <v>66180</v>
      </c>
    </row>
    <row r="13" spans="1:14" ht="10.5" customHeight="1" thickBot="1">
      <c r="A13" s="48" t="s">
        <v>162</v>
      </c>
      <c r="B13" s="16" t="s">
        <v>11</v>
      </c>
      <c r="C13" s="1">
        <v>0</v>
      </c>
      <c r="D13" s="3"/>
      <c r="E13" s="1">
        <f>SUM(C13:D13)</f>
        <v>0</v>
      </c>
      <c r="F13" s="1">
        <v>0</v>
      </c>
      <c r="G13" s="1"/>
      <c r="H13" s="1">
        <f>SUM(F13:G13)</f>
        <v>0</v>
      </c>
      <c r="I13" s="1">
        <v>0</v>
      </c>
      <c r="J13" s="2"/>
      <c r="K13" s="1">
        <f>SUM(I13:J13)</f>
        <v>0</v>
      </c>
      <c r="L13" s="1">
        <v>0</v>
      </c>
      <c r="M13" s="1"/>
      <c r="N13" s="1">
        <f>SUM(L13:M13)</f>
        <v>0</v>
      </c>
    </row>
    <row r="14" spans="1:14" ht="10.5" customHeight="1" thickBot="1">
      <c r="A14" s="18" t="s">
        <v>12</v>
      </c>
      <c r="B14" s="19" t="s">
        <v>131</v>
      </c>
      <c r="C14" s="15">
        <v>0</v>
      </c>
      <c r="D14" s="15">
        <f aca="true" t="shared" si="0" ref="D14:M14">SUM(D9:D13)</f>
        <v>0</v>
      </c>
      <c r="E14" s="15">
        <f t="shared" si="0"/>
        <v>0</v>
      </c>
      <c r="F14" s="15">
        <v>0</v>
      </c>
      <c r="G14" s="15">
        <f t="shared" si="0"/>
        <v>0</v>
      </c>
      <c r="H14" s="15">
        <f>SUM(H9:H13)</f>
        <v>0</v>
      </c>
      <c r="I14" s="15">
        <v>673467</v>
      </c>
      <c r="J14" s="15">
        <f t="shared" si="0"/>
        <v>3767</v>
      </c>
      <c r="K14" s="15">
        <f>SUM(K9:K13)</f>
        <v>677234</v>
      </c>
      <c r="L14" s="15">
        <v>66180</v>
      </c>
      <c r="M14" s="15">
        <f t="shared" si="0"/>
        <v>0</v>
      </c>
      <c r="N14" s="15">
        <f>SUM(N9:N13)</f>
        <v>66180</v>
      </c>
    </row>
    <row r="15" spans="1:14" ht="10.5" customHeight="1">
      <c r="A15" s="48" t="s">
        <v>163</v>
      </c>
      <c r="B15" s="16" t="s">
        <v>130</v>
      </c>
      <c r="C15" s="1">
        <v>0</v>
      </c>
      <c r="D15" s="49"/>
      <c r="E15" s="1">
        <f>SUM(C15:D15)</f>
        <v>0</v>
      </c>
      <c r="F15" s="1">
        <v>0</v>
      </c>
      <c r="G15" s="1"/>
      <c r="H15" s="1">
        <f>SUM(F15:G15)</f>
        <v>0</v>
      </c>
      <c r="I15" s="1">
        <v>0</v>
      </c>
      <c r="J15" s="1"/>
      <c r="K15" s="1">
        <f>SUM(I15:J15)</f>
        <v>0</v>
      </c>
      <c r="L15" s="4">
        <v>0</v>
      </c>
      <c r="M15" s="1"/>
      <c r="N15" s="1">
        <f>SUM(L15:M15)</f>
        <v>0</v>
      </c>
    </row>
    <row r="16" spans="1:14" ht="10.5" customHeight="1">
      <c r="A16" s="48" t="s">
        <v>164</v>
      </c>
      <c r="B16" s="16" t="s">
        <v>13</v>
      </c>
      <c r="C16" s="1">
        <v>0</v>
      </c>
      <c r="D16" s="1"/>
      <c r="E16" s="1">
        <f>SUM(C16:D16)</f>
        <v>0</v>
      </c>
      <c r="F16" s="1">
        <v>0</v>
      </c>
      <c r="G16" s="1"/>
      <c r="H16" s="1">
        <f>SUM(F16:G16)</f>
        <v>0</v>
      </c>
      <c r="I16" s="1">
        <v>0</v>
      </c>
      <c r="J16" s="1"/>
      <c r="K16" s="1">
        <f>SUM(I16:J16)</f>
        <v>0</v>
      </c>
      <c r="L16" s="4">
        <v>0</v>
      </c>
      <c r="M16" s="1"/>
      <c r="N16" s="1">
        <f>SUM(L16:M16)</f>
        <v>0</v>
      </c>
    </row>
    <row r="17" spans="1:14" s="29" customFormat="1" ht="10.5" customHeight="1" thickBot="1">
      <c r="A17" s="48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0</v>
      </c>
      <c r="G17" s="1"/>
      <c r="H17" s="1">
        <f>SUM(F17:G17)</f>
        <v>0</v>
      </c>
      <c r="I17" s="1">
        <v>0</v>
      </c>
      <c r="J17" s="1"/>
      <c r="K17" s="1">
        <f>SUM(I17:J17)</f>
        <v>0</v>
      </c>
      <c r="L17" s="4">
        <v>0</v>
      </c>
      <c r="M17" s="1"/>
      <c r="N17" s="1">
        <f>SUM(L17:M17)</f>
        <v>0</v>
      </c>
    </row>
    <row r="18" spans="1:14" ht="10.5" customHeight="1" thickBot="1">
      <c r="A18" s="18" t="s">
        <v>15</v>
      </c>
      <c r="B18" s="19" t="s">
        <v>132</v>
      </c>
      <c r="C18" s="15">
        <v>0</v>
      </c>
      <c r="D18" s="15">
        <f aca="true" t="shared" si="1" ref="D18:M18">SUM(D15:D17)</f>
        <v>0</v>
      </c>
      <c r="E18" s="15">
        <f t="shared" si="1"/>
        <v>0</v>
      </c>
      <c r="F18" s="15">
        <v>0</v>
      </c>
      <c r="G18" s="15">
        <f t="shared" si="1"/>
        <v>0</v>
      </c>
      <c r="H18" s="15">
        <f>SUM(H15:H17)</f>
        <v>0</v>
      </c>
      <c r="I18" s="15">
        <v>0</v>
      </c>
      <c r="J18" s="15">
        <f t="shared" si="1"/>
        <v>0</v>
      </c>
      <c r="K18" s="15">
        <f>SUM(K15:K17)</f>
        <v>0</v>
      </c>
      <c r="L18" s="15">
        <v>0</v>
      </c>
      <c r="M18" s="15">
        <f t="shared" si="1"/>
        <v>0</v>
      </c>
      <c r="N18" s="15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15">
        <v>0</v>
      </c>
      <c r="D19" s="15"/>
      <c r="E19" s="15">
        <f>SUM(C19:D19)</f>
        <v>0</v>
      </c>
      <c r="F19" s="15">
        <v>0</v>
      </c>
      <c r="G19" s="15"/>
      <c r="H19" s="15">
        <f>SUM(F19:G19)</f>
        <v>0</v>
      </c>
      <c r="I19" s="15">
        <v>0</v>
      </c>
      <c r="J19" s="15"/>
      <c r="K19" s="15">
        <f>SUM(I19:J19)</f>
        <v>0</v>
      </c>
      <c r="L19" s="15">
        <v>0</v>
      </c>
      <c r="M19" s="15"/>
      <c r="N19" s="15">
        <f>SUM(L19:M19)</f>
        <v>0</v>
      </c>
    </row>
    <row r="20" spans="1:14" ht="10.5" customHeight="1" thickBot="1">
      <c r="A20" s="20" t="s">
        <v>17</v>
      </c>
      <c r="B20" s="19" t="s">
        <v>134</v>
      </c>
      <c r="C20" s="15">
        <v>0</v>
      </c>
      <c r="D20" s="15">
        <f aca="true" t="shared" si="2" ref="D20:M20">SUM(D19)</f>
        <v>0</v>
      </c>
      <c r="E20" s="15">
        <f t="shared" si="2"/>
        <v>0</v>
      </c>
      <c r="F20" s="15">
        <v>0</v>
      </c>
      <c r="G20" s="15">
        <f t="shared" si="2"/>
        <v>0</v>
      </c>
      <c r="H20" s="15">
        <f>SUM(H19)</f>
        <v>0</v>
      </c>
      <c r="I20" s="15">
        <v>0</v>
      </c>
      <c r="J20" s="15">
        <f t="shared" si="2"/>
        <v>0</v>
      </c>
      <c r="K20" s="15">
        <f>SUM(K19)</f>
        <v>0</v>
      </c>
      <c r="L20" s="15">
        <v>0</v>
      </c>
      <c r="M20" s="15">
        <f t="shared" si="2"/>
        <v>0</v>
      </c>
      <c r="N20" s="15">
        <f>SUM(N19)</f>
        <v>0</v>
      </c>
    </row>
    <row r="21" spans="1:14" ht="10.5" customHeight="1">
      <c r="A21" s="50" t="s">
        <v>168</v>
      </c>
      <c r="B21" s="16" t="s">
        <v>21</v>
      </c>
      <c r="C21" s="7">
        <v>0</v>
      </c>
      <c r="D21" s="7"/>
      <c r="E21" s="7">
        <f>SUM(C21:D21)</f>
        <v>0</v>
      </c>
      <c r="F21" s="7">
        <v>0</v>
      </c>
      <c r="G21" s="7"/>
      <c r="H21" s="7">
        <f>SUM(F21:G21)</f>
        <v>0</v>
      </c>
      <c r="I21" s="7">
        <v>0</v>
      </c>
      <c r="J21" s="7"/>
      <c r="K21" s="7">
        <f>SUM(I21:J21)</f>
        <v>0</v>
      </c>
      <c r="L21" s="7">
        <v>0</v>
      </c>
      <c r="M21" s="7"/>
      <c r="N21" s="7">
        <f>SUM(L21:M21)</f>
        <v>0</v>
      </c>
    </row>
    <row r="22" spans="1:14" ht="10.5" customHeight="1">
      <c r="A22" s="50" t="s">
        <v>169</v>
      </c>
      <c r="B22" s="16" t="s">
        <v>146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7">
        <v>0</v>
      </c>
      <c r="J22" s="7"/>
      <c r="K22" s="7">
        <f>SUM(I22:J22)</f>
        <v>0</v>
      </c>
      <c r="L22" s="7">
        <v>0</v>
      </c>
      <c r="M22" s="7"/>
      <c r="N22" s="7">
        <f>SUM(L22:M22)</f>
        <v>0</v>
      </c>
    </row>
    <row r="23" spans="1:14" ht="10.5" customHeight="1" thickBot="1">
      <c r="A23" s="48" t="s">
        <v>166</v>
      </c>
      <c r="B23" s="16" t="s">
        <v>22</v>
      </c>
      <c r="C23" s="1">
        <v>0</v>
      </c>
      <c r="D23" s="1"/>
      <c r="E23" s="7">
        <f>SUM(C23:D23)</f>
        <v>0</v>
      </c>
      <c r="F23" s="1">
        <v>0</v>
      </c>
      <c r="G23" s="1"/>
      <c r="H23" s="7">
        <f>SUM(F23:G23)</f>
        <v>0</v>
      </c>
      <c r="I23" s="1">
        <v>0</v>
      </c>
      <c r="J23" s="1"/>
      <c r="K23" s="7">
        <f>SUM(I23:J23)</f>
        <v>0</v>
      </c>
      <c r="L23" s="7">
        <v>0</v>
      </c>
      <c r="M23" s="6"/>
      <c r="N23" s="7">
        <f>SUM(L23:M23)</f>
        <v>0</v>
      </c>
    </row>
    <row r="24" spans="1:16" ht="10.5" customHeight="1" thickBot="1">
      <c r="A24" s="18" t="s">
        <v>20</v>
      </c>
      <c r="B24" s="22" t="s">
        <v>135</v>
      </c>
      <c r="C24" s="15">
        <v>0</v>
      </c>
      <c r="D24" s="15">
        <f aca="true" t="shared" si="3" ref="D24:M24">SUM(D21:D23)</f>
        <v>0</v>
      </c>
      <c r="E24" s="15">
        <f t="shared" si="3"/>
        <v>0</v>
      </c>
      <c r="F24" s="15">
        <v>0</v>
      </c>
      <c r="G24" s="15">
        <f t="shared" si="3"/>
        <v>0</v>
      </c>
      <c r="H24" s="15">
        <f>SUM(H21:H23)</f>
        <v>0</v>
      </c>
      <c r="I24" s="15">
        <v>0</v>
      </c>
      <c r="J24" s="15">
        <f t="shared" si="3"/>
        <v>0</v>
      </c>
      <c r="K24" s="15">
        <f>SUM(K21:K23)</f>
        <v>0</v>
      </c>
      <c r="L24" s="15">
        <v>0</v>
      </c>
      <c r="M24" s="15">
        <f t="shared" si="3"/>
        <v>0</v>
      </c>
      <c r="N24" s="15">
        <f>SUM(N21:N23)</f>
        <v>0</v>
      </c>
      <c r="P24" s="1" t="e">
        <f>#REF!+#REF!</f>
        <v>#REF!</v>
      </c>
    </row>
    <row r="25" spans="1:16" ht="10.5" customHeight="1" thickBot="1">
      <c r="A25" s="40" t="s">
        <v>167</v>
      </c>
      <c r="B25" s="39" t="s">
        <v>153</v>
      </c>
      <c r="C25" s="7">
        <v>0</v>
      </c>
      <c r="D25" s="7"/>
      <c r="E25" s="7">
        <f>SUM(C25:D25)</f>
        <v>0</v>
      </c>
      <c r="F25" s="7">
        <v>0</v>
      </c>
      <c r="G25" s="7"/>
      <c r="H25" s="7">
        <f>SUM(F25:G25)</f>
        <v>0</v>
      </c>
      <c r="I25" s="7">
        <v>0</v>
      </c>
      <c r="J25" s="7"/>
      <c r="K25" s="7">
        <f>SUM(I25:J25)</f>
        <v>0</v>
      </c>
      <c r="L25" s="7">
        <v>0</v>
      </c>
      <c r="M25" s="7"/>
      <c r="N25" s="7">
        <f>SUM(L25:M25)</f>
        <v>0</v>
      </c>
      <c r="P25" s="1"/>
    </row>
    <row r="26" spans="1:16" ht="10.5" customHeight="1" thickBot="1">
      <c r="A26" s="41" t="s">
        <v>149</v>
      </c>
      <c r="B26" s="42" t="s">
        <v>150</v>
      </c>
      <c r="C26" s="28">
        <v>0</v>
      </c>
      <c r="D26" s="28">
        <f aca="true" t="shared" si="4" ref="D26:M26">SUM(D20,D24,D25)</f>
        <v>0</v>
      </c>
      <c r="E26" s="28">
        <f t="shared" si="4"/>
        <v>0</v>
      </c>
      <c r="F26" s="28">
        <v>0</v>
      </c>
      <c r="G26" s="28">
        <f t="shared" si="4"/>
        <v>0</v>
      </c>
      <c r="H26" s="28">
        <f>SUM(H20,H24,H25)</f>
        <v>0</v>
      </c>
      <c r="I26" s="28">
        <v>0</v>
      </c>
      <c r="J26" s="28">
        <f t="shared" si="4"/>
        <v>0</v>
      </c>
      <c r="K26" s="28">
        <f>SUM(K20,K24,K25)</f>
        <v>0</v>
      </c>
      <c r="L26" s="28">
        <v>0</v>
      </c>
      <c r="M26" s="28">
        <f t="shared" si="4"/>
        <v>0</v>
      </c>
      <c r="N26" s="28">
        <f>SUM(N20,N24,N25)</f>
        <v>0</v>
      </c>
      <c r="P26" s="1"/>
    </row>
    <row r="27" spans="1:14" s="51" customFormat="1" ht="10.5" customHeight="1">
      <c r="A27" s="23"/>
      <c r="B27" s="29" t="s">
        <v>154</v>
      </c>
      <c r="C27" s="6">
        <v>0</v>
      </c>
      <c r="D27" s="6">
        <f aca="true" t="shared" si="5" ref="D27:M27">SUM(D26,D18,D14)</f>
        <v>0</v>
      </c>
      <c r="E27" s="6">
        <f t="shared" si="5"/>
        <v>0</v>
      </c>
      <c r="F27" s="6">
        <v>0</v>
      </c>
      <c r="G27" s="6">
        <f t="shared" si="5"/>
        <v>0</v>
      </c>
      <c r="H27" s="6">
        <f>SUM(H26,H18,H14)</f>
        <v>0</v>
      </c>
      <c r="I27" s="6">
        <v>673467</v>
      </c>
      <c r="J27" s="6">
        <f t="shared" si="5"/>
        <v>3767</v>
      </c>
      <c r="K27" s="6">
        <f>SUM(K26,K18,K14)</f>
        <v>677234</v>
      </c>
      <c r="L27" s="6">
        <v>66180</v>
      </c>
      <c r="M27" s="6">
        <f t="shared" si="5"/>
        <v>0</v>
      </c>
      <c r="N27" s="6">
        <f>SUM(N26,N18,N14)</f>
        <v>66180</v>
      </c>
    </row>
    <row r="28" spans="1:20" s="29" customFormat="1" ht="10.5" customHeight="1">
      <c r="A28" s="117" t="s">
        <v>23</v>
      </c>
      <c r="B28" s="117"/>
      <c r="C28" s="1"/>
      <c r="D28" s="1"/>
      <c r="E28" s="1"/>
      <c r="F28" s="1"/>
      <c r="G28" s="1"/>
      <c r="H28" s="1"/>
      <c r="I28" s="1"/>
      <c r="J28" s="1"/>
      <c r="K28" s="1"/>
      <c r="L28" s="7"/>
      <c r="M28" s="6"/>
      <c r="N28" s="1"/>
      <c r="T28" s="52"/>
    </row>
    <row r="29" spans="1:14" ht="10.5" customHeight="1">
      <c r="A29" s="17" t="s">
        <v>170</v>
      </c>
      <c r="B29" s="16" t="s">
        <v>136</v>
      </c>
      <c r="C29" s="1">
        <v>0</v>
      </c>
      <c r="D29" s="1"/>
      <c r="E29" s="1">
        <f>SUM(C29:D29)</f>
        <v>0</v>
      </c>
      <c r="F29" s="1">
        <v>0</v>
      </c>
      <c r="G29" s="1"/>
      <c r="H29" s="1">
        <f>SUM(F29:G29)</f>
        <v>0</v>
      </c>
      <c r="I29" s="1">
        <v>0</v>
      </c>
      <c r="J29" s="1"/>
      <c r="K29" s="1">
        <f>SUM(I29:J29)</f>
        <v>0</v>
      </c>
      <c r="L29" s="4">
        <v>0</v>
      </c>
      <c r="M29" s="1"/>
      <c r="N29" s="1">
        <f>SUM(L29:M29)</f>
        <v>0</v>
      </c>
    </row>
    <row r="30" spans="1:14" ht="10.5" customHeight="1">
      <c r="A30" s="17" t="s">
        <v>171</v>
      </c>
      <c r="B30" s="16" t="s">
        <v>137</v>
      </c>
      <c r="C30" s="1">
        <v>0</v>
      </c>
      <c r="D30" s="1"/>
      <c r="E30" s="1">
        <f>SUM(C30:D30)</f>
        <v>0</v>
      </c>
      <c r="F30" s="1">
        <v>0</v>
      </c>
      <c r="G30" s="1"/>
      <c r="H30" s="1">
        <f>SUM(F30:G30)</f>
        <v>0</v>
      </c>
      <c r="I30" s="1">
        <v>0</v>
      </c>
      <c r="J30" s="1"/>
      <c r="K30" s="1">
        <f>SUM(I30:J30)</f>
        <v>0</v>
      </c>
      <c r="L30" s="4">
        <v>0</v>
      </c>
      <c r="M30" s="1"/>
      <c r="N30" s="1">
        <f>SUM(L30:M30)</f>
        <v>0</v>
      </c>
    </row>
    <row r="31" spans="1:14" ht="10.5" customHeight="1">
      <c r="A31" s="48" t="s">
        <v>173</v>
      </c>
      <c r="B31" s="16" t="s">
        <v>138</v>
      </c>
      <c r="C31" s="1">
        <v>0</v>
      </c>
      <c r="D31" s="1"/>
      <c r="E31" s="1">
        <f>SUM(C31:D31)</f>
        <v>0</v>
      </c>
      <c r="F31" s="1">
        <v>0</v>
      </c>
      <c r="G31" s="1"/>
      <c r="H31" s="1">
        <f>SUM(F31:G31)</f>
        <v>0</v>
      </c>
      <c r="I31" s="1">
        <v>0</v>
      </c>
      <c r="J31" s="1"/>
      <c r="K31" s="1">
        <f>SUM(I31:J31)</f>
        <v>0</v>
      </c>
      <c r="L31" s="4">
        <v>0</v>
      </c>
      <c r="M31" s="1"/>
      <c r="N31" s="1">
        <f>SUM(L31:M31)</f>
        <v>0</v>
      </c>
    </row>
    <row r="32" spans="1:14" s="29" customFormat="1" ht="10.5" customHeight="1">
      <c r="A32" s="24" t="s">
        <v>7</v>
      </c>
      <c r="B32" s="25" t="s">
        <v>139</v>
      </c>
      <c r="C32" s="5">
        <v>0</v>
      </c>
      <c r="D32" s="5">
        <f aca="true" t="shared" si="6" ref="D32:M32">SUM(D29:D31)</f>
        <v>0</v>
      </c>
      <c r="E32" s="5">
        <f t="shared" si="6"/>
        <v>0</v>
      </c>
      <c r="F32" s="5">
        <v>0</v>
      </c>
      <c r="G32" s="5">
        <f t="shared" si="6"/>
        <v>0</v>
      </c>
      <c r="H32" s="5">
        <f>SUM(H29:H31)</f>
        <v>0</v>
      </c>
      <c r="I32" s="5">
        <v>0</v>
      </c>
      <c r="J32" s="5">
        <f t="shared" si="6"/>
        <v>0</v>
      </c>
      <c r="K32" s="5">
        <f>SUM(K29:K31)</f>
        <v>0</v>
      </c>
      <c r="L32" s="5">
        <v>0</v>
      </c>
      <c r="M32" s="5">
        <f t="shared" si="6"/>
        <v>0</v>
      </c>
      <c r="N32" s="5">
        <f>SUM(N29:N31)</f>
        <v>0</v>
      </c>
    </row>
    <row r="33" spans="1:14" ht="10.5" customHeight="1">
      <c r="A33" s="48" t="s">
        <v>174</v>
      </c>
      <c r="B33" s="16" t="s">
        <v>24</v>
      </c>
      <c r="C33" s="1">
        <v>0</v>
      </c>
      <c r="D33" s="1"/>
      <c r="E33" s="1">
        <f>SUM(C33:D33)</f>
        <v>0</v>
      </c>
      <c r="F33" s="1">
        <v>0</v>
      </c>
      <c r="G33" s="1"/>
      <c r="H33" s="1">
        <f>SUM(F33:G33)</f>
        <v>0</v>
      </c>
      <c r="I33" s="1">
        <v>0</v>
      </c>
      <c r="J33" s="1"/>
      <c r="K33" s="1">
        <f>SUM(I33:J33)</f>
        <v>0</v>
      </c>
      <c r="L33" s="4">
        <v>0</v>
      </c>
      <c r="M33" s="1"/>
      <c r="N33" s="1">
        <f>SUM(L33:M33)</f>
        <v>0</v>
      </c>
    </row>
    <row r="34" spans="1:14" ht="10.5" customHeight="1">
      <c r="A34" s="48" t="s">
        <v>175</v>
      </c>
      <c r="B34" s="16" t="s">
        <v>140</v>
      </c>
      <c r="C34" s="1">
        <v>0</v>
      </c>
      <c r="D34" s="1"/>
      <c r="E34" s="1">
        <f>SUM(C34:D34)</f>
        <v>0</v>
      </c>
      <c r="F34" s="1">
        <v>0</v>
      </c>
      <c r="G34" s="1"/>
      <c r="H34" s="1">
        <f>SUM(F34:G34)</f>
        <v>0</v>
      </c>
      <c r="I34" s="1">
        <v>0</v>
      </c>
      <c r="J34" s="1"/>
      <c r="K34" s="1">
        <f>SUM(I34:J34)</f>
        <v>0</v>
      </c>
      <c r="L34" s="4">
        <v>0</v>
      </c>
      <c r="M34" s="1"/>
      <c r="N34" s="1">
        <f>SUM(L34:M34)</f>
        <v>0</v>
      </c>
    </row>
    <row r="35" spans="1:14" ht="10.5" customHeight="1" thickBot="1">
      <c r="A35" s="48" t="s">
        <v>177</v>
      </c>
      <c r="B35" s="16" t="s">
        <v>25</v>
      </c>
      <c r="C35" s="1">
        <v>0</v>
      </c>
      <c r="D35" s="1"/>
      <c r="E35" s="1">
        <f>SUM(C35:D35)</f>
        <v>0</v>
      </c>
      <c r="F35" s="1">
        <v>0</v>
      </c>
      <c r="G35" s="1"/>
      <c r="H35" s="1">
        <f>SUM(F35:G35)</f>
        <v>0</v>
      </c>
      <c r="I35" s="1">
        <v>0</v>
      </c>
      <c r="J35" s="1"/>
      <c r="K35" s="1">
        <f>SUM(I35:J35)</f>
        <v>0</v>
      </c>
      <c r="L35" s="4">
        <v>0</v>
      </c>
      <c r="M35" s="1"/>
      <c r="N35" s="1">
        <f>SUM(L35:M35)</f>
        <v>0</v>
      </c>
    </row>
    <row r="36" spans="1:14" ht="10.5" customHeight="1" thickBot="1">
      <c r="A36" s="18" t="s">
        <v>12</v>
      </c>
      <c r="B36" s="19" t="s">
        <v>142</v>
      </c>
      <c r="C36" s="15">
        <v>0</v>
      </c>
      <c r="D36" s="15">
        <f aca="true" t="shared" si="7" ref="D36:M36">SUM(D32:D35)</f>
        <v>0</v>
      </c>
      <c r="E36" s="15">
        <f t="shared" si="7"/>
        <v>0</v>
      </c>
      <c r="F36" s="15">
        <v>0</v>
      </c>
      <c r="G36" s="15">
        <f t="shared" si="7"/>
        <v>0</v>
      </c>
      <c r="H36" s="15">
        <f>SUM(H32:H35)</f>
        <v>0</v>
      </c>
      <c r="I36" s="15">
        <v>0</v>
      </c>
      <c r="J36" s="15">
        <f t="shared" si="7"/>
        <v>0</v>
      </c>
      <c r="K36" s="15">
        <f>SUM(K32:K35)</f>
        <v>0</v>
      </c>
      <c r="L36" s="15">
        <v>0</v>
      </c>
      <c r="M36" s="15">
        <f t="shared" si="7"/>
        <v>0</v>
      </c>
      <c r="N36" s="15">
        <f>SUM(N32:N35)</f>
        <v>0</v>
      </c>
    </row>
    <row r="37" spans="1:14" ht="10.5" customHeight="1">
      <c r="A37" s="17" t="s">
        <v>172</v>
      </c>
      <c r="B37" s="16" t="s">
        <v>27</v>
      </c>
      <c r="C37" s="1">
        <v>0</v>
      </c>
      <c r="D37" s="1"/>
      <c r="E37" s="1">
        <f>SUM(C37:D37)</f>
        <v>0</v>
      </c>
      <c r="F37" s="1">
        <v>0</v>
      </c>
      <c r="G37" s="1"/>
      <c r="H37" s="1">
        <f>SUM(F37:G37)</f>
        <v>0</v>
      </c>
      <c r="I37" s="1">
        <v>0</v>
      </c>
      <c r="J37" s="1"/>
      <c r="K37" s="1">
        <f>SUM(I37:J37)</f>
        <v>0</v>
      </c>
      <c r="L37" s="4">
        <v>0</v>
      </c>
      <c r="M37" s="1"/>
      <c r="N37" s="1">
        <f>SUM(L37:M37)</f>
        <v>0</v>
      </c>
    </row>
    <row r="38" spans="1:14" ht="10.5" customHeight="1">
      <c r="A38" s="17" t="s">
        <v>176</v>
      </c>
      <c r="B38" s="16" t="s">
        <v>141</v>
      </c>
      <c r="C38" s="1">
        <v>0</v>
      </c>
      <c r="D38" s="1"/>
      <c r="E38" s="1">
        <f>SUM(C38:D38)</f>
        <v>0</v>
      </c>
      <c r="F38" s="1">
        <v>0</v>
      </c>
      <c r="G38" s="1"/>
      <c r="H38" s="1">
        <f>SUM(F38:G38)</f>
        <v>0</v>
      </c>
      <c r="I38" s="1">
        <v>0</v>
      </c>
      <c r="J38" s="1"/>
      <c r="K38" s="1">
        <f>SUM(I38:J38)</f>
        <v>0</v>
      </c>
      <c r="L38" s="4">
        <v>0</v>
      </c>
      <c r="M38" s="1"/>
      <c r="N38" s="1">
        <f>SUM(L38:M38)</f>
        <v>0</v>
      </c>
    </row>
    <row r="39" spans="1:32" ht="10.5" customHeight="1" thickBot="1">
      <c r="A39" s="17" t="s">
        <v>178</v>
      </c>
      <c r="B39" s="16" t="s">
        <v>28</v>
      </c>
      <c r="C39" s="1">
        <v>0</v>
      </c>
      <c r="D39" s="1"/>
      <c r="E39" s="1">
        <f>SUM(C39:D39)</f>
        <v>0</v>
      </c>
      <c r="F39" s="1">
        <v>0</v>
      </c>
      <c r="G39" s="1"/>
      <c r="H39" s="1">
        <f>SUM(F39:G39)</f>
        <v>0</v>
      </c>
      <c r="I39" s="1">
        <v>0</v>
      </c>
      <c r="J39" s="1"/>
      <c r="K39" s="1">
        <f>SUM(I39:J39)</f>
        <v>0</v>
      </c>
      <c r="L39" s="4">
        <v>0</v>
      </c>
      <c r="M39" s="1"/>
      <c r="N39" s="1">
        <f>SUM(L39:M39)</f>
        <v>0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0.5" customHeight="1" thickBot="1">
      <c r="A40" s="18" t="s">
        <v>15</v>
      </c>
      <c r="B40" s="19" t="s">
        <v>143</v>
      </c>
      <c r="C40" s="15">
        <v>0</v>
      </c>
      <c r="D40" s="15">
        <f aca="true" t="shared" si="8" ref="D40:M40">SUM(D37:D39)</f>
        <v>0</v>
      </c>
      <c r="E40" s="15">
        <f t="shared" si="8"/>
        <v>0</v>
      </c>
      <c r="F40" s="15">
        <v>0</v>
      </c>
      <c r="G40" s="15">
        <f t="shared" si="8"/>
        <v>0</v>
      </c>
      <c r="H40" s="15">
        <f>SUM(H37:H39)</f>
        <v>0</v>
      </c>
      <c r="I40" s="15">
        <v>0</v>
      </c>
      <c r="J40" s="15">
        <f t="shared" si="8"/>
        <v>0</v>
      </c>
      <c r="K40" s="15">
        <f>SUM(K37:K39)</f>
        <v>0</v>
      </c>
      <c r="L40" s="15">
        <v>0</v>
      </c>
      <c r="M40" s="15">
        <f t="shared" si="8"/>
        <v>0</v>
      </c>
      <c r="N40" s="15">
        <f>SUM(N37:N39)</f>
        <v>0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0.5" customHeight="1" thickBot="1">
      <c r="A41" s="53" t="s">
        <v>191</v>
      </c>
      <c r="B41" s="19" t="s">
        <v>19</v>
      </c>
      <c r="C41" s="15">
        <v>0</v>
      </c>
      <c r="D41" s="15"/>
      <c r="E41" s="15">
        <f>SUM(C41:D41)</f>
        <v>0</v>
      </c>
      <c r="F41" s="15">
        <v>0</v>
      </c>
      <c r="G41" s="15"/>
      <c r="H41" s="15">
        <f>SUM(F41:G41)</f>
        <v>0</v>
      </c>
      <c r="I41" s="15">
        <v>0</v>
      </c>
      <c r="J41" s="15"/>
      <c r="K41" s="15">
        <f>SUM(I41:J41)</f>
        <v>0</v>
      </c>
      <c r="L41" s="15">
        <v>0</v>
      </c>
      <c r="M41" s="15"/>
      <c r="N41" s="15">
        <f>SUM(L41:M41)</f>
        <v>0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0.5" customHeight="1" thickBot="1">
      <c r="A42" s="53" t="s">
        <v>192</v>
      </c>
      <c r="B42" s="19" t="s">
        <v>144</v>
      </c>
      <c r="C42" s="15">
        <v>0</v>
      </c>
      <c r="D42" s="15"/>
      <c r="E42" s="15">
        <f>SUM(C42:D42)</f>
        <v>0</v>
      </c>
      <c r="F42" s="15">
        <v>0</v>
      </c>
      <c r="G42" s="15"/>
      <c r="H42" s="15">
        <f>SUM(F42:G42)</f>
        <v>0</v>
      </c>
      <c r="I42" s="15">
        <v>0</v>
      </c>
      <c r="J42" s="15"/>
      <c r="K42" s="15">
        <f>SUM(I42:J42)</f>
        <v>0</v>
      </c>
      <c r="L42" s="15">
        <v>0</v>
      </c>
      <c r="M42" s="15"/>
      <c r="N42" s="15">
        <f>SUM(L42:M42)</f>
        <v>0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0.5" customHeight="1" thickBot="1">
      <c r="A43" s="18" t="s">
        <v>17</v>
      </c>
      <c r="B43" s="19" t="s">
        <v>29</v>
      </c>
      <c r="C43" s="15">
        <v>0</v>
      </c>
      <c r="D43" s="15">
        <f aca="true" t="shared" si="9" ref="D43:M43">SUM(D41:D42)</f>
        <v>0</v>
      </c>
      <c r="E43" s="15">
        <f t="shared" si="9"/>
        <v>0</v>
      </c>
      <c r="F43" s="15">
        <v>0</v>
      </c>
      <c r="G43" s="15">
        <f t="shared" si="9"/>
        <v>0</v>
      </c>
      <c r="H43" s="15">
        <f>SUM(H41:H42)</f>
        <v>0</v>
      </c>
      <c r="I43" s="15">
        <v>0</v>
      </c>
      <c r="J43" s="15">
        <f t="shared" si="9"/>
        <v>0</v>
      </c>
      <c r="K43" s="15">
        <f>SUM(K41:K42)</f>
        <v>0</v>
      </c>
      <c r="L43" s="15">
        <v>0</v>
      </c>
      <c r="M43" s="15">
        <f t="shared" si="9"/>
        <v>0</v>
      </c>
      <c r="N43" s="15">
        <f>SUM(N41:N42)</f>
        <v>0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0.5" customHeight="1">
      <c r="A44" s="40" t="s">
        <v>191</v>
      </c>
      <c r="B44" s="54" t="s">
        <v>22</v>
      </c>
      <c r="C44" s="7">
        <v>0</v>
      </c>
      <c r="D44" s="7"/>
      <c r="E44" s="7">
        <f>SUM(C44:D44)</f>
        <v>0</v>
      </c>
      <c r="F44" s="7">
        <v>0</v>
      </c>
      <c r="G44" s="7"/>
      <c r="H44" s="7">
        <f>SUM(F44:G44)</f>
        <v>0</v>
      </c>
      <c r="I44" s="7">
        <v>0</v>
      </c>
      <c r="J44" s="7"/>
      <c r="K44" s="7">
        <f>SUM(I44:J44)</f>
        <v>0</v>
      </c>
      <c r="L44" s="7">
        <v>0</v>
      </c>
      <c r="M44" s="7"/>
      <c r="N44" s="7">
        <f>SUM(L44:M44)</f>
        <v>0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0.5" customHeight="1" thickBot="1">
      <c r="A45" s="40" t="s">
        <v>192</v>
      </c>
      <c r="B45" s="54" t="s">
        <v>145</v>
      </c>
      <c r="C45" s="7">
        <v>0</v>
      </c>
      <c r="D45" s="7"/>
      <c r="E45" s="7">
        <f>SUM(C45:D45)</f>
        <v>0</v>
      </c>
      <c r="F45" s="7">
        <v>0</v>
      </c>
      <c r="G45" s="7"/>
      <c r="H45" s="7">
        <f>SUM(F45:G45)</f>
        <v>0</v>
      </c>
      <c r="I45" s="7">
        <v>0</v>
      </c>
      <c r="J45" s="7"/>
      <c r="K45" s="7">
        <f>SUM(I45:J45)</f>
        <v>0</v>
      </c>
      <c r="L45" s="7">
        <v>0</v>
      </c>
      <c r="M45" s="7"/>
      <c r="N45" s="7">
        <f>SUM(L45:M45)</f>
        <v>0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0.5" customHeight="1" thickBot="1">
      <c r="A46" s="41" t="s">
        <v>20</v>
      </c>
      <c r="B46" s="55" t="s">
        <v>30</v>
      </c>
      <c r="C46" s="28">
        <v>0</v>
      </c>
      <c r="D46" s="28">
        <f aca="true" t="shared" si="10" ref="D46:M46">SUM(D44:D45)</f>
        <v>0</v>
      </c>
      <c r="E46" s="28">
        <f t="shared" si="10"/>
        <v>0</v>
      </c>
      <c r="F46" s="28">
        <v>0</v>
      </c>
      <c r="G46" s="28">
        <f t="shared" si="10"/>
        <v>0</v>
      </c>
      <c r="H46" s="28">
        <f>SUM(H44:H45)</f>
        <v>0</v>
      </c>
      <c r="I46" s="28">
        <v>0</v>
      </c>
      <c r="J46" s="28">
        <f t="shared" si="10"/>
        <v>0</v>
      </c>
      <c r="K46" s="28">
        <f>SUM(K44:K45)</f>
        <v>0</v>
      </c>
      <c r="L46" s="28">
        <v>0</v>
      </c>
      <c r="M46" s="28">
        <f t="shared" si="10"/>
        <v>0</v>
      </c>
      <c r="N46" s="28">
        <f>SUM(N44:N45)</f>
        <v>0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0.5" customHeight="1" thickBot="1">
      <c r="A47" s="40" t="s">
        <v>179</v>
      </c>
      <c r="B47" s="54" t="s">
        <v>152</v>
      </c>
      <c r="C47" s="7">
        <v>0</v>
      </c>
      <c r="D47" s="7"/>
      <c r="E47" s="7">
        <f>SUM(C47:D47)</f>
        <v>0</v>
      </c>
      <c r="F47" s="7">
        <v>0</v>
      </c>
      <c r="G47" s="7"/>
      <c r="H47" s="7">
        <f>SUM(F47:G47)</f>
        <v>0</v>
      </c>
      <c r="I47" s="7">
        <v>0</v>
      </c>
      <c r="J47" s="7"/>
      <c r="K47" s="7">
        <f>SUM(I47:J47)</f>
        <v>0</v>
      </c>
      <c r="L47" s="7">
        <v>0</v>
      </c>
      <c r="M47" s="7"/>
      <c r="N47" s="7">
        <f>SUM(L47:M47)</f>
        <v>0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0.5" customHeight="1" thickBot="1">
      <c r="A48" s="41" t="s">
        <v>149</v>
      </c>
      <c r="B48" s="55" t="s">
        <v>151</v>
      </c>
      <c r="C48" s="28">
        <v>0</v>
      </c>
      <c r="D48" s="28">
        <f aca="true" t="shared" si="11" ref="D48:M48">SUM(D46,D43,D47)</f>
        <v>0</v>
      </c>
      <c r="E48" s="28">
        <f t="shared" si="11"/>
        <v>0</v>
      </c>
      <c r="F48" s="28">
        <v>0</v>
      </c>
      <c r="G48" s="28">
        <f t="shared" si="11"/>
        <v>0</v>
      </c>
      <c r="H48" s="28">
        <f>SUM(H46,H43,H47)</f>
        <v>0</v>
      </c>
      <c r="I48" s="28">
        <v>0</v>
      </c>
      <c r="J48" s="28">
        <f t="shared" si="11"/>
        <v>0</v>
      </c>
      <c r="K48" s="28">
        <f>SUM(K46,K43,K47)</f>
        <v>0</v>
      </c>
      <c r="L48" s="28">
        <v>0</v>
      </c>
      <c r="M48" s="28">
        <f t="shared" si="11"/>
        <v>0</v>
      </c>
      <c r="N48" s="28">
        <f>SUM(N46,N43,N47)</f>
        <v>0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s="51" customFormat="1" ht="13.5" thickBot="1">
      <c r="A49" s="23"/>
      <c r="B49" s="29" t="s">
        <v>155</v>
      </c>
      <c r="C49" s="6">
        <v>0</v>
      </c>
      <c r="D49" s="6">
        <f aca="true" t="shared" si="12" ref="D49:M49">SUM(D48,D40,D36)</f>
        <v>0</v>
      </c>
      <c r="E49" s="6">
        <f t="shared" si="12"/>
        <v>0</v>
      </c>
      <c r="F49" s="6">
        <v>0</v>
      </c>
      <c r="G49" s="6">
        <f t="shared" si="12"/>
        <v>0</v>
      </c>
      <c r="H49" s="6">
        <f>SUM(H48,H40,H36)</f>
        <v>0</v>
      </c>
      <c r="I49" s="6">
        <v>0</v>
      </c>
      <c r="J49" s="6">
        <f t="shared" si="12"/>
        <v>0</v>
      </c>
      <c r="K49" s="6">
        <f>SUM(K48,K40,K36)</f>
        <v>0</v>
      </c>
      <c r="L49" s="6">
        <v>0</v>
      </c>
      <c r="M49" s="6">
        <f t="shared" si="12"/>
        <v>0</v>
      </c>
      <c r="N49" s="6">
        <f>SUM(N48,N40,N36)</f>
        <v>0</v>
      </c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</row>
    <row r="50" spans="1:32" ht="12.75" customHeight="1" thickBot="1">
      <c r="A50" s="57"/>
      <c r="B50" s="58" t="s">
        <v>31</v>
      </c>
      <c r="C50" s="10"/>
      <c r="D50" s="10"/>
      <c r="E50" s="10"/>
      <c r="F50" s="10"/>
      <c r="G50" s="10"/>
      <c r="H50" s="10"/>
      <c r="I50" s="10"/>
      <c r="J50" s="10"/>
      <c r="K50" s="10"/>
      <c r="L50" s="9"/>
      <c r="M50" s="8"/>
      <c r="N50" s="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3.5" thickBot="1">
      <c r="A51" s="59"/>
      <c r="B51" s="58" t="s">
        <v>32</v>
      </c>
      <c r="C51" s="60"/>
      <c r="D51" s="10"/>
      <c r="E51" s="60"/>
      <c r="F51" s="60"/>
      <c r="G51" s="10"/>
      <c r="H51" s="60"/>
      <c r="I51" s="60"/>
      <c r="J51" s="60"/>
      <c r="K51" s="60"/>
      <c r="L51" s="61"/>
      <c r="M51" s="10"/>
      <c r="N51" s="6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2.75">
      <c r="B52" s="16"/>
      <c r="C52" s="1"/>
      <c r="D52" s="1"/>
      <c r="E52" s="30"/>
      <c r="F52" s="1"/>
      <c r="G52" s="1"/>
      <c r="H52" s="30"/>
      <c r="I52" s="30"/>
      <c r="J52" s="30"/>
      <c r="K52" s="30"/>
      <c r="L52" s="1"/>
      <c r="M52" s="1"/>
      <c r="N52" s="30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14" s="1" customFormat="1" ht="12.75">
      <c r="B53" s="62"/>
      <c r="E53" s="63"/>
      <c r="H53" s="63"/>
      <c r="I53" s="63"/>
      <c r="J53" s="63"/>
      <c r="K53" s="63"/>
      <c r="N53" s="63"/>
    </row>
    <row r="54" spans="2:14" ht="12.75">
      <c r="B54" s="16"/>
      <c r="E54" s="30"/>
      <c r="H54" s="30"/>
      <c r="I54" s="30"/>
      <c r="J54" s="30"/>
      <c r="K54" s="30"/>
      <c r="N54" s="30"/>
    </row>
    <row r="55" spans="2:14" ht="12.75">
      <c r="B55" s="16"/>
      <c r="E55" s="30"/>
      <c r="H55" s="30"/>
      <c r="I55" s="30"/>
      <c r="J55" s="30"/>
      <c r="K55" s="30"/>
      <c r="N55" s="30"/>
    </row>
    <row r="56" spans="2:14" ht="12.75">
      <c r="B56" s="16"/>
      <c r="E56" s="30"/>
      <c r="H56" s="30"/>
      <c r="I56" s="30"/>
      <c r="J56" s="30"/>
      <c r="K56" s="30"/>
      <c r="N56" s="30"/>
    </row>
    <row r="57" spans="2:14" ht="12.75">
      <c r="B57" s="16"/>
      <c r="E57" s="30"/>
      <c r="H57" s="30"/>
      <c r="I57" s="30"/>
      <c r="J57" s="30"/>
      <c r="K57" s="30"/>
      <c r="N57" s="30"/>
    </row>
    <row r="58" spans="5:14" ht="12.75">
      <c r="E58" s="30"/>
      <c r="H58" s="30"/>
      <c r="I58" s="30"/>
      <c r="J58" s="30"/>
      <c r="K58" s="30"/>
      <c r="N58" s="30"/>
    </row>
  </sheetData>
  <sheetProtection selectLockedCells="1" selectUnlockedCells="1"/>
  <mergeCells count="24">
    <mergeCell ref="A8:B8"/>
    <mergeCell ref="A28:B28"/>
    <mergeCell ref="L5:L6"/>
    <mergeCell ref="M5:M6"/>
    <mergeCell ref="A7:B7"/>
    <mergeCell ref="H5:H6"/>
    <mergeCell ref="D5:D6"/>
    <mergeCell ref="E5:E6"/>
    <mergeCell ref="A1:N1"/>
    <mergeCell ref="A3:B6"/>
    <mergeCell ref="C3:E3"/>
    <mergeCell ref="F3:H3"/>
    <mergeCell ref="I3:N3"/>
    <mergeCell ref="C4:E4"/>
    <mergeCell ref="K5:K6"/>
    <mergeCell ref="C5:C6"/>
    <mergeCell ref="N5:N6"/>
    <mergeCell ref="F4:H4"/>
    <mergeCell ref="I4:K4"/>
    <mergeCell ref="L4:N4"/>
    <mergeCell ref="F5:F6"/>
    <mergeCell ref="G5:G6"/>
    <mergeCell ref="I5:I6"/>
    <mergeCell ref="J5:J6"/>
  </mergeCells>
  <printOptions horizontalCentered="1"/>
  <pageMargins left="0.2755905511811024" right="0.2755905511811024" top="0.3937007874015748" bottom="0.1968503937007874" header="0.15748031496062992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N75"/>
  <sheetViews>
    <sheetView zoomScale="92" zoomScaleNormal="92" zoomScalePageLayoutView="0" workbookViewId="0" topLeftCell="A1">
      <pane ySplit="7" topLeftCell="A17" activePane="bottomLeft" state="frozen"/>
      <selection pane="topLeft" activeCell="M24" sqref="M24"/>
      <selection pane="bottomLeft" activeCell="M24" sqref="M24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10.875" style="13" customWidth="1"/>
    <col min="4" max="4" width="10.625" style="13" customWidth="1"/>
    <col min="5" max="5" width="11.00390625" style="13" customWidth="1"/>
    <col min="6" max="6" width="9.00390625" style="13" customWidth="1"/>
    <col min="7" max="8" width="9.375" style="13" customWidth="1"/>
    <col min="9" max="9" width="9.625" style="13" customWidth="1"/>
    <col min="10" max="14" width="9.375" style="13" customWidth="1"/>
    <col min="15" max="15" width="9.25390625" style="13" customWidth="1"/>
    <col min="16" max="16" width="0" style="13" hidden="1" customWidth="1"/>
    <col min="17" max="17" width="9.25390625" style="13" customWidth="1"/>
    <col min="18" max="20" width="0" style="13" hidden="1" customWidth="1"/>
    <col min="21" max="16384" width="9.125" style="13" customWidth="1"/>
  </cols>
  <sheetData>
    <row r="1" spans="2:17" ht="11.25" customHeight="1">
      <c r="B1" s="111" t="s">
        <v>181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23"/>
      <c r="P1" s="23"/>
      <c r="Q1" s="23"/>
    </row>
    <row r="2" spans="8:20" ht="8.25" customHeight="1">
      <c r="H2" s="16"/>
      <c r="M2" s="16" t="s">
        <v>0</v>
      </c>
      <c r="T2" s="16"/>
    </row>
    <row r="3" spans="1:14" ht="9" customHeight="1">
      <c r="A3" s="112" t="s">
        <v>1</v>
      </c>
      <c r="B3" s="112"/>
      <c r="C3" s="114">
        <v>1063</v>
      </c>
      <c r="D3" s="114"/>
      <c r="E3" s="114"/>
      <c r="F3" s="114">
        <v>1064</v>
      </c>
      <c r="G3" s="114"/>
      <c r="H3" s="114"/>
      <c r="I3" s="114">
        <v>1065</v>
      </c>
      <c r="J3" s="114"/>
      <c r="K3" s="114"/>
      <c r="L3" s="114">
        <v>1066</v>
      </c>
      <c r="M3" s="114"/>
      <c r="N3" s="114"/>
    </row>
    <row r="4" spans="1:14" s="86" customFormat="1" ht="24" customHeight="1" thickBot="1">
      <c r="A4" s="112"/>
      <c r="B4" s="112"/>
      <c r="C4" s="119" t="s">
        <v>58</v>
      </c>
      <c r="D4" s="119"/>
      <c r="E4" s="119"/>
      <c r="F4" s="119"/>
      <c r="G4" s="119"/>
      <c r="H4" s="119"/>
      <c r="I4" s="108" t="s">
        <v>194</v>
      </c>
      <c r="J4" s="108"/>
      <c r="K4" s="108"/>
      <c r="L4" s="108" t="s">
        <v>59</v>
      </c>
      <c r="M4" s="108"/>
      <c r="N4" s="108"/>
    </row>
    <row r="5" spans="1:14" ht="11.25" customHeight="1" thickBot="1">
      <c r="A5" s="112"/>
      <c r="B5" s="112"/>
      <c r="C5" s="109" t="s">
        <v>204</v>
      </c>
      <c r="D5" s="109" t="s">
        <v>198</v>
      </c>
      <c r="E5" s="109" t="s">
        <v>199</v>
      </c>
      <c r="F5" s="109" t="s">
        <v>204</v>
      </c>
      <c r="G5" s="109" t="s">
        <v>198</v>
      </c>
      <c r="H5" s="109" t="s">
        <v>199</v>
      </c>
      <c r="I5" s="109" t="s">
        <v>204</v>
      </c>
      <c r="J5" s="109" t="s">
        <v>198</v>
      </c>
      <c r="K5" s="109" t="s">
        <v>199</v>
      </c>
      <c r="L5" s="109" t="s">
        <v>204</v>
      </c>
      <c r="M5" s="109" t="s">
        <v>197</v>
      </c>
      <c r="N5" s="109" t="s">
        <v>199</v>
      </c>
    </row>
    <row r="6" spans="1:14" ht="17.25" customHeight="1" thickBot="1">
      <c r="A6" s="112"/>
      <c r="B6" s="112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9" customHeight="1" thickBot="1">
      <c r="A7" s="118">
        <v>1</v>
      </c>
      <c r="B7" s="118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6" t="s">
        <v>6</v>
      </c>
      <c r="B8" s="116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>
        <v>0</v>
      </c>
      <c r="D9" s="1"/>
      <c r="E9" s="1">
        <f>SUM(C9:D9)</f>
        <v>0</v>
      </c>
      <c r="F9" s="1">
        <v>0</v>
      </c>
      <c r="G9" s="1"/>
      <c r="H9" s="1">
        <f>SUM(F9:G9)</f>
        <v>0</v>
      </c>
      <c r="I9" s="1">
        <v>0</v>
      </c>
      <c r="J9" s="1"/>
      <c r="K9" s="1">
        <f>SUM(I9:J9)</f>
        <v>0</v>
      </c>
      <c r="L9" s="1">
        <v>0</v>
      </c>
      <c r="M9" s="1"/>
      <c r="N9" s="1">
        <f>SUM(L9:M9)</f>
        <v>0</v>
      </c>
    </row>
    <row r="10" spans="1:14" ht="10.5" customHeight="1">
      <c r="A10" s="17" t="s">
        <v>159</v>
      </c>
      <c r="B10" s="16" t="s">
        <v>129</v>
      </c>
      <c r="C10" s="1">
        <v>0</v>
      </c>
      <c r="D10" s="1"/>
      <c r="E10" s="1">
        <f>SUM(C10:D10)</f>
        <v>0</v>
      </c>
      <c r="F10" s="1">
        <v>0</v>
      </c>
      <c r="G10" s="1"/>
      <c r="H10" s="1">
        <f>SUM(F10:G10)</f>
        <v>0</v>
      </c>
      <c r="I10" s="1">
        <v>0</v>
      </c>
      <c r="J10" s="1"/>
      <c r="K10" s="1">
        <f>SUM(I10:J10)</f>
        <v>0</v>
      </c>
      <c r="L10" s="1">
        <v>0</v>
      </c>
      <c r="M10" s="1"/>
      <c r="N10" s="1">
        <f>SUM(L10:M10)</f>
        <v>0</v>
      </c>
    </row>
    <row r="11" spans="1:14" ht="10.5" customHeight="1">
      <c r="A11" s="17" t="s">
        <v>160</v>
      </c>
      <c r="B11" s="16" t="s">
        <v>9</v>
      </c>
      <c r="C11" s="1">
        <v>0</v>
      </c>
      <c r="D11" s="1"/>
      <c r="E11" s="1">
        <f>SUM(C11:D11)</f>
        <v>0</v>
      </c>
      <c r="F11" s="1">
        <v>0</v>
      </c>
      <c r="G11" s="1"/>
      <c r="H11" s="1">
        <f>SUM(F11:G11)</f>
        <v>0</v>
      </c>
      <c r="I11" s="1">
        <v>0</v>
      </c>
      <c r="J11" s="1"/>
      <c r="K11" s="1">
        <f>SUM(I11:J11)</f>
        <v>0</v>
      </c>
      <c r="L11" s="1">
        <v>0</v>
      </c>
      <c r="M11" s="1"/>
      <c r="N11" s="1">
        <f>SUM(L11:M11)</f>
        <v>0</v>
      </c>
    </row>
    <row r="12" spans="1:14" ht="10.5" customHeight="1">
      <c r="A12" s="17" t="s">
        <v>161</v>
      </c>
      <c r="B12" s="16" t="s">
        <v>10</v>
      </c>
      <c r="C12" s="1">
        <v>0</v>
      </c>
      <c r="D12" s="1"/>
      <c r="E12" s="1">
        <f>SUM(C12:D12)</f>
        <v>0</v>
      </c>
      <c r="F12" s="1">
        <v>0</v>
      </c>
      <c r="G12" s="1"/>
      <c r="H12" s="1">
        <f>SUM(F12:G12)</f>
        <v>0</v>
      </c>
      <c r="I12" s="1">
        <v>0</v>
      </c>
      <c r="J12" s="1"/>
      <c r="K12" s="1">
        <f>SUM(I12:J12)</f>
        <v>0</v>
      </c>
      <c r="L12" s="1">
        <v>0</v>
      </c>
      <c r="M12" s="1"/>
      <c r="N12" s="1">
        <f>SUM(L12:M12)</f>
        <v>0</v>
      </c>
    </row>
    <row r="13" spans="1:16" ht="10.5" customHeight="1">
      <c r="A13" s="17" t="s">
        <v>162</v>
      </c>
      <c r="B13" s="16" t="s">
        <v>11</v>
      </c>
      <c r="C13" s="1">
        <v>2750</v>
      </c>
      <c r="D13" s="3">
        <v>2372</v>
      </c>
      <c r="E13" s="1">
        <f>SUM(C13:D13)</f>
        <v>5122</v>
      </c>
      <c r="F13" s="1">
        <v>0</v>
      </c>
      <c r="G13" s="1"/>
      <c r="H13" s="1">
        <f>SUM(F13:G13)</f>
        <v>0</v>
      </c>
      <c r="I13" s="1">
        <v>0</v>
      </c>
      <c r="J13" s="1">
        <v>250</v>
      </c>
      <c r="K13" s="1">
        <f>SUM(I13:J13)</f>
        <v>250</v>
      </c>
      <c r="L13" s="1">
        <v>0</v>
      </c>
      <c r="M13" s="1"/>
      <c r="N13" s="1">
        <f>SUM(L13:M13)</f>
        <v>0</v>
      </c>
      <c r="P13" s="36"/>
    </row>
    <row r="14" spans="1:14" ht="10.5" customHeight="1">
      <c r="A14" s="18" t="s">
        <v>12</v>
      </c>
      <c r="B14" s="19" t="s">
        <v>131</v>
      </c>
      <c r="C14" s="15">
        <v>2750</v>
      </c>
      <c r="D14" s="15">
        <f aca="true" t="shared" si="0" ref="D14:M14">SUM(D9:D13)</f>
        <v>2372</v>
      </c>
      <c r="E14" s="15">
        <f t="shared" si="0"/>
        <v>5122</v>
      </c>
      <c r="F14" s="15">
        <v>0</v>
      </c>
      <c r="G14" s="15">
        <f t="shared" si="0"/>
        <v>0</v>
      </c>
      <c r="H14" s="15">
        <f>SUM(H9:H13)</f>
        <v>0</v>
      </c>
      <c r="I14" s="15">
        <v>0</v>
      </c>
      <c r="J14" s="15">
        <f t="shared" si="0"/>
        <v>250</v>
      </c>
      <c r="K14" s="15">
        <f>SUM(K9:K13)</f>
        <v>250</v>
      </c>
      <c r="L14" s="15">
        <v>0</v>
      </c>
      <c r="M14" s="15">
        <f t="shared" si="0"/>
        <v>0</v>
      </c>
      <c r="N14" s="15">
        <f>SUM(N9:N13)</f>
        <v>0</v>
      </c>
    </row>
    <row r="15" spans="1:14" ht="10.5" customHeight="1">
      <c r="A15" s="17" t="s">
        <v>163</v>
      </c>
      <c r="B15" s="16" t="s">
        <v>130</v>
      </c>
      <c r="C15" s="1">
        <v>0</v>
      </c>
      <c r="D15" s="49"/>
      <c r="E15" s="1">
        <f>SUM(C15:D15)</f>
        <v>0</v>
      </c>
      <c r="F15" s="1">
        <v>0</v>
      </c>
      <c r="G15" s="1"/>
      <c r="H15" s="1">
        <f>SUM(F15:G15)</f>
        <v>0</v>
      </c>
      <c r="I15" s="1">
        <v>0</v>
      </c>
      <c r="J15" s="1"/>
      <c r="K15" s="1">
        <f>SUM(I15:J15)</f>
        <v>0</v>
      </c>
      <c r="L15" s="7">
        <v>0</v>
      </c>
      <c r="M15" s="6"/>
      <c r="N15" s="1">
        <f>SUM(L15:M15)</f>
        <v>0</v>
      </c>
    </row>
    <row r="16" spans="1:14" ht="10.5" customHeight="1">
      <c r="A16" s="17" t="s">
        <v>164</v>
      </c>
      <c r="B16" s="16" t="s">
        <v>13</v>
      </c>
      <c r="C16" s="1">
        <v>0</v>
      </c>
      <c r="D16" s="1"/>
      <c r="E16" s="1">
        <f>SUM(C16:D16)</f>
        <v>0</v>
      </c>
      <c r="F16" s="1">
        <v>0</v>
      </c>
      <c r="G16" s="1"/>
      <c r="H16" s="1">
        <f>SUM(F16:G16)</f>
        <v>0</v>
      </c>
      <c r="I16" s="1">
        <v>0</v>
      </c>
      <c r="J16" s="1"/>
      <c r="K16" s="1">
        <f>SUM(I16:J16)</f>
        <v>0</v>
      </c>
      <c r="L16" s="7">
        <v>0</v>
      </c>
      <c r="M16" s="6"/>
      <c r="N16" s="1">
        <f>SUM(L16:M16)</f>
        <v>0</v>
      </c>
    </row>
    <row r="17" spans="1:14" s="29" customFormat="1" ht="10.5" customHeight="1">
      <c r="A17" s="17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0</v>
      </c>
      <c r="G17" s="1"/>
      <c r="H17" s="1">
        <f>SUM(F17:G17)</f>
        <v>0</v>
      </c>
      <c r="I17" s="1">
        <v>0</v>
      </c>
      <c r="J17" s="1"/>
      <c r="K17" s="1">
        <f>SUM(I17:J17)</f>
        <v>0</v>
      </c>
      <c r="L17" s="4">
        <v>0</v>
      </c>
      <c r="M17" s="1"/>
      <c r="N17" s="1">
        <f>SUM(L17:M17)</f>
        <v>0</v>
      </c>
    </row>
    <row r="18" spans="1:14" ht="10.5" customHeight="1">
      <c r="A18" s="18" t="s">
        <v>15</v>
      </c>
      <c r="B18" s="19" t="s">
        <v>132</v>
      </c>
      <c r="C18" s="15">
        <v>0</v>
      </c>
      <c r="D18" s="15">
        <f aca="true" t="shared" si="1" ref="D18:M18">SUM(D15:D17)</f>
        <v>0</v>
      </c>
      <c r="E18" s="15">
        <f t="shared" si="1"/>
        <v>0</v>
      </c>
      <c r="F18" s="15">
        <v>0</v>
      </c>
      <c r="G18" s="15">
        <f t="shared" si="1"/>
        <v>0</v>
      </c>
      <c r="H18" s="15">
        <f>SUM(H15:H17)</f>
        <v>0</v>
      </c>
      <c r="I18" s="15">
        <v>0</v>
      </c>
      <c r="J18" s="15">
        <f t="shared" si="1"/>
        <v>0</v>
      </c>
      <c r="K18" s="15">
        <f>SUM(K15:K17)</f>
        <v>0</v>
      </c>
      <c r="L18" s="15">
        <v>0</v>
      </c>
      <c r="M18" s="15">
        <f t="shared" si="1"/>
        <v>0</v>
      </c>
      <c r="N18" s="15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15">
        <v>0</v>
      </c>
      <c r="D19" s="15"/>
      <c r="E19" s="15">
        <f>SUM(C19:D19)</f>
        <v>0</v>
      </c>
      <c r="F19" s="15">
        <v>0</v>
      </c>
      <c r="G19" s="15"/>
      <c r="H19" s="15">
        <f>SUM(F19:G19)</f>
        <v>0</v>
      </c>
      <c r="I19" s="15">
        <v>0</v>
      </c>
      <c r="J19" s="15"/>
      <c r="K19" s="15">
        <f>SUM(I19:J19)</f>
        <v>0</v>
      </c>
      <c r="L19" s="15">
        <v>0</v>
      </c>
      <c r="M19" s="15"/>
      <c r="N19" s="15">
        <f>SUM(L19:M19)</f>
        <v>0</v>
      </c>
    </row>
    <row r="20" spans="1:14" ht="10.5" customHeight="1" thickBot="1">
      <c r="A20" s="20" t="s">
        <v>17</v>
      </c>
      <c r="B20" s="19" t="s">
        <v>134</v>
      </c>
      <c r="C20" s="15">
        <v>0</v>
      </c>
      <c r="D20" s="15">
        <f aca="true" t="shared" si="2" ref="D20:M20">SUM(D19)</f>
        <v>0</v>
      </c>
      <c r="E20" s="15">
        <f t="shared" si="2"/>
        <v>0</v>
      </c>
      <c r="F20" s="15">
        <v>0</v>
      </c>
      <c r="G20" s="15">
        <f t="shared" si="2"/>
        <v>0</v>
      </c>
      <c r="H20" s="15">
        <f>SUM(H19)</f>
        <v>0</v>
      </c>
      <c r="I20" s="15">
        <v>0</v>
      </c>
      <c r="J20" s="15">
        <f t="shared" si="2"/>
        <v>0</v>
      </c>
      <c r="K20" s="15">
        <f>SUM(K19)</f>
        <v>0</v>
      </c>
      <c r="L20" s="15">
        <v>0</v>
      </c>
      <c r="M20" s="15">
        <f t="shared" si="2"/>
        <v>0</v>
      </c>
      <c r="N20" s="15">
        <f>SUM(N19)</f>
        <v>0</v>
      </c>
    </row>
    <row r="21" spans="1:14" ht="10.5" customHeight="1">
      <c r="A21" s="21" t="s">
        <v>168</v>
      </c>
      <c r="B21" s="16" t="s">
        <v>21</v>
      </c>
      <c r="C21" s="7">
        <v>0</v>
      </c>
      <c r="D21" s="7"/>
      <c r="E21" s="7">
        <f>SUM(C21:D21)</f>
        <v>0</v>
      </c>
      <c r="F21" s="7">
        <v>0</v>
      </c>
      <c r="G21" s="7"/>
      <c r="H21" s="7">
        <f>SUM(F21:G21)</f>
        <v>0</v>
      </c>
      <c r="I21" s="7">
        <v>0</v>
      </c>
      <c r="J21" s="7"/>
      <c r="K21" s="7">
        <f>SUM(I21:J21)</f>
        <v>0</v>
      </c>
      <c r="L21" s="7">
        <v>0</v>
      </c>
      <c r="M21" s="7"/>
      <c r="N21" s="7">
        <f>SUM(L21:M21)</f>
        <v>0</v>
      </c>
    </row>
    <row r="22" spans="1:14" ht="10.5" customHeight="1">
      <c r="A22" s="50" t="s">
        <v>169</v>
      </c>
      <c r="B22" s="16" t="s">
        <v>146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7">
        <v>0</v>
      </c>
      <c r="J22" s="7"/>
      <c r="K22" s="7">
        <f>SUM(I22:J22)</f>
        <v>0</v>
      </c>
      <c r="L22" s="7">
        <v>0</v>
      </c>
      <c r="M22" s="7"/>
      <c r="N22" s="7">
        <f>SUM(L22:M22)</f>
        <v>0</v>
      </c>
    </row>
    <row r="23" spans="1:14" s="29" customFormat="1" ht="10.5" customHeight="1" thickBot="1">
      <c r="A23" s="17" t="s">
        <v>166</v>
      </c>
      <c r="B23" s="16" t="s">
        <v>22</v>
      </c>
      <c r="C23" s="1">
        <v>0</v>
      </c>
      <c r="D23" s="1"/>
      <c r="E23" s="7">
        <f>SUM(C23:D23)</f>
        <v>0</v>
      </c>
      <c r="F23" s="1">
        <v>0</v>
      </c>
      <c r="G23" s="1"/>
      <c r="H23" s="7">
        <f>SUM(F23:G23)</f>
        <v>0</v>
      </c>
      <c r="I23" s="1">
        <v>0</v>
      </c>
      <c r="J23" s="1"/>
      <c r="K23" s="7">
        <f>SUM(I23:J23)</f>
        <v>0</v>
      </c>
      <c r="L23" s="7">
        <v>0</v>
      </c>
      <c r="M23" s="6"/>
      <c r="N23" s="7">
        <f>SUM(L23:M23)</f>
        <v>0</v>
      </c>
    </row>
    <row r="24" spans="1:14" ht="10.5" customHeight="1" thickBot="1">
      <c r="A24" s="18" t="s">
        <v>20</v>
      </c>
      <c r="B24" s="22" t="s">
        <v>135</v>
      </c>
      <c r="C24" s="15">
        <v>0</v>
      </c>
      <c r="D24" s="15">
        <f aca="true" t="shared" si="3" ref="D24:M24">SUM(D21:D23)</f>
        <v>0</v>
      </c>
      <c r="E24" s="15">
        <f t="shared" si="3"/>
        <v>0</v>
      </c>
      <c r="F24" s="15">
        <v>0</v>
      </c>
      <c r="G24" s="15">
        <f t="shared" si="3"/>
        <v>0</v>
      </c>
      <c r="H24" s="15">
        <f>SUM(H21:H23)</f>
        <v>0</v>
      </c>
      <c r="I24" s="15">
        <v>0</v>
      </c>
      <c r="J24" s="15">
        <f t="shared" si="3"/>
        <v>0</v>
      </c>
      <c r="K24" s="15">
        <f>SUM(K21:K23)</f>
        <v>0</v>
      </c>
      <c r="L24" s="15">
        <v>0</v>
      </c>
      <c r="M24" s="15">
        <f t="shared" si="3"/>
        <v>0</v>
      </c>
      <c r="N24" s="15">
        <f>SUM(N21:N23)</f>
        <v>0</v>
      </c>
    </row>
    <row r="25" spans="1:14" ht="10.5" customHeight="1" thickBot="1">
      <c r="A25" s="40" t="s">
        <v>167</v>
      </c>
      <c r="B25" s="39" t="s">
        <v>153</v>
      </c>
      <c r="C25" s="7">
        <v>0</v>
      </c>
      <c r="D25" s="7"/>
      <c r="E25" s="7">
        <f>SUM(C25:D25)</f>
        <v>0</v>
      </c>
      <c r="F25" s="7">
        <v>0</v>
      </c>
      <c r="G25" s="7"/>
      <c r="H25" s="7">
        <f>SUM(F25:G25)</f>
        <v>0</v>
      </c>
      <c r="I25" s="7">
        <v>0</v>
      </c>
      <c r="J25" s="7"/>
      <c r="K25" s="7">
        <f>SUM(I25:J25)</f>
        <v>0</v>
      </c>
      <c r="L25" s="7">
        <v>0</v>
      </c>
      <c r="M25" s="7"/>
      <c r="N25" s="7">
        <f>SUM(L25:M25)</f>
        <v>0</v>
      </c>
    </row>
    <row r="26" spans="1:14" ht="10.5" customHeight="1" thickBot="1">
      <c r="A26" s="41" t="s">
        <v>149</v>
      </c>
      <c r="B26" s="42" t="s">
        <v>150</v>
      </c>
      <c r="C26" s="28">
        <v>0</v>
      </c>
      <c r="D26" s="28">
        <f aca="true" t="shared" si="4" ref="D26:M26">SUM(D20,D24,D25)</f>
        <v>0</v>
      </c>
      <c r="E26" s="28">
        <f t="shared" si="4"/>
        <v>0</v>
      </c>
      <c r="F26" s="28">
        <v>0</v>
      </c>
      <c r="G26" s="28">
        <f t="shared" si="4"/>
        <v>0</v>
      </c>
      <c r="H26" s="28">
        <f>SUM(H20,H24,H25)</f>
        <v>0</v>
      </c>
      <c r="I26" s="28">
        <v>0</v>
      </c>
      <c r="J26" s="28">
        <f t="shared" si="4"/>
        <v>0</v>
      </c>
      <c r="K26" s="28">
        <f>SUM(K20,K24,K25)</f>
        <v>0</v>
      </c>
      <c r="L26" s="28">
        <v>0</v>
      </c>
      <c r="M26" s="28">
        <f t="shared" si="4"/>
        <v>0</v>
      </c>
      <c r="N26" s="28">
        <f>SUM(N20,N24,N25)</f>
        <v>0</v>
      </c>
    </row>
    <row r="27" spans="1:14" s="29" customFormat="1" ht="10.5" customHeight="1">
      <c r="A27" s="23"/>
      <c r="B27" s="29" t="s">
        <v>154</v>
      </c>
      <c r="C27" s="6">
        <v>2750</v>
      </c>
      <c r="D27" s="6">
        <f aca="true" t="shared" si="5" ref="D27:M27">SUM(D26,D18,D14)</f>
        <v>2372</v>
      </c>
      <c r="E27" s="6">
        <f t="shared" si="5"/>
        <v>5122</v>
      </c>
      <c r="F27" s="6">
        <v>0</v>
      </c>
      <c r="G27" s="6">
        <f t="shared" si="5"/>
        <v>0</v>
      </c>
      <c r="H27" s="6">
        <f>SUM(H26,H18,H14)</f>
        <v>0</v>
      </c>
      <c r="I27" s="6">
        <v>0</v>
      </c>
      <c r="J27" s="6">
        <f t="shared" si="5"/>
        <v>250</v>
      </c>
      <c r="K27" s="6">
        <f>SUM(K26,K18,K14)</f>
        <v>250</v>
      </c>
      <c r="L27" s="6">
        <v>0</v>
      </c>
      <c r="M27" s="6">
        <f t="shared" si="5"/>
        <v>0</v>
      </c>
      <c r="N27" s="6">
        <f>SUM(N26,N18,N14)</f>
        <v>0</v>
      </c>
    </row>
    <row r="28" spans="1:21" ht="10.5" customHeight="1">
      <c r="A28" s="117" t="s">
        <v>23</v>
      </c>
      <c r="B28" s="117"/>
      <c r="C28" s="1"/>
      <c r="D28" s="1"/>
      <c r="E28" s="1"/>
      <c r="F28" s="1"/>
      <c r="G28" s="1"/>
      <c r="H28" s="1"/>
      <c r="I28" s="1"/>
      <c r="J28" s="1"/>
      <c r="K28" s="1"/>
      <c r="L28" s="7"/>
      <c r="M28" s="6"/>
      <c r="N28" s="1"/>
      <c r="U28" s="67"/>
    </row>
    <row r="29" spans="1:14" ht="10.5" customHeight="1">
      <c r="A29" s="17" t="s">
        <v>170</v>
      </c>
      <c r="B29" s="16" t="s">
        <v>136</v>
      </c>
      <c r="C29" s="1">
        <v>0</v>
      </c>
      <c r="D29" s="1"/>
      <c r="E29" s="1">
        <f>SUM(C29:D29)</f>
        <v>0</v>
      </c>
      <c r="F29" s="1">
        <v>0</v>
      </c>
      <c r="G29" s="1"/>
      <c r="H29" s="1">
        <f>SUM(F29:G29)</f>
        <v>0</v>
      </c>
      <c r="I29" s="1">
        <v>0</v>
      </c>
      <c r="J29" s="1"/>
      <c r="K29" s="1">
        <f>SUM(I29:J29)</f>
        <v>0</v>
      </c>
      <c r="L29" s="7">
        <v>0</v>
      </c>
      <c r="M29" s="6"/>
      <c r="N29" s="1">
        <f>SUM(L29:M29)</f>
        <v>0</v>
      </c>
    </row>
    <row r="30" spans="1:14" ht="10.5" customHeight="1">
      <c r="A30" s="17" t="s">
        <v>171</v>
      </c>
      <c r="B30" s="16" t="s">
        <v>137</v>
      </c>
      <c r="C30" s="1">
        <v>0</v>
      </c>
      <c r="D30" s="1"/>
      <c r="E30" s="1">
        <f>SUM(C30:D30)</f>
        <v>0</v>
      </c>
      <c r="F30" s="1">
        <v>0</v>
      </c>
      <c r="G30" s="1"/>
      <c r="H30" s="1">
        <f>SUM(F30:G30)</f>
        <v>0</v>
      </c>
      <c r="I30" s="1">
        <v>0</v>
      </c>
      <c r="J30" s="1"/>
      <c r="K30" s="1">
        <f>SUM(I30:J30)</f>
        <v>0</v>
      </c>
      <c r="L30" s="7">
        <v>0</v>
      </c>
      <c r="M30" s="6"/>
      <c r="N30" s="1">
        <f>SUM(L30:M30)</f>
        <v>0</v>
      </c>
    </row>
    <row r="31" spans="1:14" ht="10.5" customHeight="1">
      <c r="A31" s="17" t="s">
        <v>173</v>
      </c>
      <c r="B31" s="16" t="s">
        <v>138</v>
      </c>
      <c r="C31" s="1">
        <v>0</v>
      </c>
      <c r="D31" s="1"/>
      <c r="E31" s="1">
        <f>SUM(C31:D31)</f>
        <v>0</v>
      </c>
      <c r="F31" s="1">
        <v>0</v>
      </c>
      <c r="G31" s="1"/>
      <c r="H31" s="1">
        <f>SUM(F31:G31)</f>
        <v>0</v>
      </c>
      <c r="I31" s="1">
        <v>0</v>
      </c>
      <c r="J31" s="1"/>
      <c r="K31" s="1">
        <f>SUM(I31:J31)</f>
        <v>0</v>
      </c>
      <c r="L31" s="7">
        <v>0</v>
      </c>
      <c r="M31" s="6"/>
      <c r="N31" s="1">
        <f>SUM(L31:M31)</f>
        <v>0</v>
      </c>
    </row>
    <row r="32" spans="1:14" ht="10.5" customHeight="1">
      <c r="A32" s="24" t="s">
        <v>7</v>
      </c>
      <c r="B32" s="25" t="s">
        <v>139</v>
      </c>
      <c r="C32" s="5">
        <v>0</v>
      </c>
      <c r="D32" s="5">
        <f aca="true" t="shared" si="6" ref="D32:M32">SUM(D29:D31)</f>
        <v>0</v>
      </c>
      <c r="E32" s="5">
        <f t="shared" si="6"/>
        <v>0</v>
      </c>
      <c r="F32" s="5">
        <v>0</v>
      </c>
      <c r="G32" s="5">
        <f t="shared" si="6"/>
        <v>0</v>
      </c>
      <c r="H32" s="5">
        <f>SUM(H29:H31)</f>
        <v>0</v>
      </c>
      <c r="I32" s="5">
        <v>0</v>
      </c>
      <c r="J32" s="5">
        <f t="shared" si="6"/>
        <v>0</v>
      </c>
      <c r="K32" s="5">
        <f>SUM(K29:K31)</f>
        <v>0</v>
      </c>
      <c r="L32" s="5">
        <v>0</v>
      </c>
      <c r="M32" s="5">
        <f t="shared" si="6"/>
        <v>0</v>
      </c>
      <c r="N32" s="5">
        <f>SUM(N29:N31)</f>
        <v>0</v>
      </c>
    </row>
    <row r="33" spans="1:14" ht="10.5" customHeight="1">
      <c r="A33" s="17" t="s">
        <v>174</v>
      </c>
      <c r="B33" s="16" t="s">
        <v>24</v>
      </c>
      <c r="C33" s="1">
        <v>0</v>
      </c>
      <c r="D33" s="1"/>
      <c r="E33" s="1">
        <f>SUM(C33:D33)</f>
        <v>0</v>
      </c>
      <c r="F33" s="1">
        <v>0</v>
      </c>
      <c r="G33" s="1"/>
      <c r="H33" s="1">
        <f>SUM(F33:G33)</f>
        <v>0</v>
      </c>
      <c r="I33" s="1">
        <v>0</v>
      </c>
      <c r="J33" s="1"/>
      <c r="K33" s="1">
        <f>SUM(I33:J33)</f>
        <v>0</v>
      </c>
      <c r="L33" s="7">
        <v>0</v>
      </c>
      <c r="M33" s="6"/>
      <c r="N33" s="1">
        <f>SUM(L33:M33)</f>
        <v>0</v>
      </c>
    </row>
    <row r="34" spans="1:14" ht="10.5" customHeight="1">
      <c r="A34" s="17" t="s">
        <v>175</v>
      </c>
      <c r="B34" s="16" t="s">
        <v>140</v>
      </c>
      <c r="C34" s="1">
        <v>0</v>
      </c>
      <c r="D34" s="1"/>
      <c r="E34" s="1">
        <f>SUM(C34:D34)</f>
        <v>0</v>
      </c>
      <c r="F34" s="1">
        <v>0</v>
      </c>
      <c r="G34" s="1"/>
      <c r="H34" s="1">
        <f>SUM(F34:G34)</f>
        <v>0</v>
      </c>
      <c r="I34" s="1">
        <v>0</v>
      </c>
      <c r="J34" s="1"/>
      <c r="K34" s="1">
        <f>SUM(I34:J34)</f>
        <v>0</v>
      </c>
      <c r="L34" s="7">
        <v>0</v>
      </c>
      <c r="M34" s="6"/>
      <c r="N34" s="1">
        <f>SUM(L34:M34)</f>
        <v>0</v>
      </c>
    </row>
    <row r="35" spans="1:14" ht="10.5" customHeight="1">
      <c r="A35" s="17" t="s">
        <v>177</v>
      </c>
      <c r="B35" s="16" t="s">
        <v>25</v>
      </c>
      <c r="C35" s="1">
        <v>0</v>
      </c>
      <c r="D35" s="1"/>
      <c r="E35" s="1">
        <f>SUM(C35:D35)</f>
        <v>0</v>
      </c>
      <c r="F35" s="1">
        <v>0</v>
      </c>
      <c r="G35" s="1"/>
      <c r="H35" s="1">
        <f>SUM(F35:G35)</f>
        <v>0</v>
      </c>
      <c r="I35" s="1">
        <v>0</v>
      </c>
      <c r="J35" s="1"/>
      <c r="K35" s="1">
        <f>SUM(I35:J35)</f>
        <v>0</v>
      </c>
      <c r="L35" s="7">
        <v>0</v>
      </c>
      <c r="M35" s="6"/>
      <c r="N35" s="1">
        <f>SUM(L35:M35)</f>
        <v>0</v>
      </c>
    </row>
    <row r="36" spans="1:40" ht="10.5" customHeight="1">
      <c r="A36" s="18" t="s">
        <v>12</v>
      </c>
      <c r="B36" s="19" t="s">
        <v>142</v>
      </c>
      <c r="C36" s="15">
        <v>0</v>
      </c>
      <c r="D36" s="15">
        <f aca="true" t="shared" si="7" ref="D36:M36">SUM(D32:D35)</f>
        <v>0</v>
      </c>
      <c r="E36" s="15">
        <f t="shared" si="7"/>
        <v>0</v>
      </c>
      <c r="F36" s="15">
        <v>0</v>
      </c>
      <c r="G36" s="15">
        <f t="shared" si="7"/>
        <v>0</v>
      </c>
      <c r="H36" s="15">
        <f>SUM(H32:H35)</f>
        <v>0</v>
      </c>
      <c r="I36" s="15">
        <v>0</v>
      </c>
      <c r="J36" s="15">
        <f t="shared" si="7"/>
        <v>0</v>
      </c>
      <c r="K36" s="15">
        <f>SUM(K32:K35)</f>
        <v>0</v>
      </c>
      <c r="L36" s="15">
        <v>0</v>
      </c>
      <c r="M36" s="15">
        <f t="shared" si="7"/>
        <v>0</v>
      </c>
      <c r="N36" s="15">
        <f>SUM(N32:N35)</f>
        <v>0</v>
      </c>
      <c r="AD36" s="1"/>
      <c r="AE36" s="1"/>
      <c r="AF36" s="1"/>
      <c r="AJ36" s="1"/>
      <c r="AK36" s="1"/>
      <c r="AL36" s="1"/>
      <c r="AM36" s="1"/>
      <c r="AN36" s="1"/>
    </row>
    <row r="37" spans="1:40" ht="10.5" customHeight="1">
      <c r="A37" s="17" t="s">
        <v>172</v>
      </c>
      <c r="B37" s="16" t="s">
        <v>27</v>
      </c>
      <c r="C37" s="1">
        <v>0</v>
      </c>
      <c r="D37" s="1"/>
      <c r="E37" s="1">
        <f>SUM(C37:D37)</f>
        <v>0</v>
      </c>
      <c r="F37" s="1">
        <v>0</v>
      </c>
      <c r="G37" s="1"/>
      <c r="H37" s="1">
        <f>SUM(F37:G37)</f>
        <v>0</v>
      </c>
      <c r="I37" s="1">
        <v>0</v>
      </c>
      <c r="J37" s="1"/>
      <c r="K37" s="1">
        <f>SUM(I37:J37)</f>
        <v>0</v>
      </c>
      <c r="L37" s="7">
        <v>0</v>
      </c>
      <c r="M37" s="6"/>
      <c r="N37" s="1">
        <f>SUM(L37:M37)</f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7" t="s">
        <v>176</v>
      </c>
      <c r="B38" s="16" t="s">
        <v>141</v>
      </c>
      <c r="C38" s="1">
        <v>0</v>
      </c>
      <c r="D38" s="1"/>
      <c r="E38" s="1">
        <f>SUM(C38:D38)</f>
        <v>0</v>
      </c>
      <c r="F38" s="1">
        <v>0</v>
      </c>
      <c r="G38" s="1"/>
      <c r="H38" s="1">
        <f>SUM(F38:G38)</f>
        <v>0</v>
      </c>
      <c r="I38" s="1">
        <v>0</v>
      </c>
      <c r="J38" s="1"/>
      <c r="K38" s="1">
        <f>SUM(I38:J38)</f>
        <v>0</v>
      </c>
      <c r="L38" s="7">
        <v>0</v>
      </c>
      <c r="M38" s="6"/>
      <c r="N38" s="1">
        <f>SUM(L38:M38)</f>
        <v>0</v>
      </c>
      <c r="Q38" s="67"/>
      <c r="U38" s="67"/>
      <c r="AD38" s="1"/>
      <c r="AE38" s="1"/>
      <c r="AF38" s="1"/>
      <c r="AJ38" s="1"/>
      <c r="AK38" s="1"/>
      <c r="AL38" s="1"/>
      <c r="AM38" s="1"/>
      <c r="AN38" s="1"/>
    </row>
    <row r="39" spans="1:40" s="29" customFormat="1" ht="10.5" customHeight="1">
      <c r="A39" s="17" t="s">
        <v>178</v>
      </c>
      <c r="B39" s="16" t="s">
        <v>28</v>
      </c>
      <c r="C39" s="1">
        <v>0</v>
      </c>
      <c r="D39" s="1"/>
      <c r="E39" s="1">
        <f>SUM(C39:D39)</f>
        <v>0</v>
      </c>
      <c r="F39" s="1">
        <v>0</v>
      </c>
      <c r="G39" s="1"/>
      <c r="H39" s="1">
        <f>SUM(F39:G39)</f>
        <v>0</v>
      </c>
      <c r="I39" s="1">
        <v>0</v>
      </c>
      <c r="J39" s="1"/>
      <c r="K39" s="1">
        <f>SUM(I39:J39)</f>
        <v>0</v>
      </c>
      <c r="L39" s="7">
        <v>0</v>
      </c>
      <c r="M39" s="6"/>
      <c r="N39" s="1">
        <f>SUM(L39:M39)</f>
        <v>0</v>
      </c>
      <c r="AD39" s="6"/>
      <c r="AE39" s="6"/>
      <c r="AF39" s="6"/>
      <c r="AJ39" s="6"/>
      <c r="AK39" s="6"/>
      <c r="AL39" s="6"/>
      <c r="AM39" s="6"/>
      <c r="AN39" s="6"/>
    </row>
    <row r="40" spans="1:31" ht="10.5" customHeight="1">
      <c r="A40" s="18" t="s">
        <v>15</v>
      </c>
      <c r="B40" s="19" t="s">
        <v>143</v>
      </c>
      <c r="C40" s="15">
        <v>0</v>
      </c>
      <c r="D40" s="15">
        <f aca="true" t="shared" si="8" ref="D40:M40">SUM(D37:D39)</f>
        <v>0</v>
      </c>
      <c r="E40" s="15">
        <f t="shared" si="8"/>
        <v>0</v>
      </c>
      <c r="F40" s="15">
        <v>0</v>
      </c>
      <c r="G40" s="15">
        <f t="shared" si="8"/>
        <v>0</v>
      </c>
      <c r="H40" s="15">
        <f>SUM(H37:H39)</f>
        <v>0</v>
      </c>
      <c r="I40" s="15">
        <v>0</v>
      </c>
      <c r="J40" s="15">
        <f t="shared" si="8"/>
        <v>0</v>
      </c>
      <c r="K40" s="15">
        <f>SUM(K37:K39)</f>
        <v>0</v>
      </c>
      <c r="L40" s="15">
        <v>0</v>
      </c>
      <c r="M40" s="15">
        <f t="shared" si="8"/>
        <v>0</v>
      </c>
      <c r="N40" s="15">
        <f>SUM(N37:N39)</f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D40" s="1"/>
      <c r="AE40" s="1"/>
    </row>
    <row r="41" spans="1:31" ht="10.5" customHeight="1">
      <c r="A41" s="53" t="s">
        <v>191</v>
      </c>
      <c r="B41" s="19" t="s">
        <v>19</v>
      </c>
      <c r="C41" s="15">
        <v>0</v>
      </c>
      <c r="D41" s="15"/>
      <c r="E41" s="15">
        <f>SUM(C41:D41)</f>
        <v>0</v>
      </c>
      <c r="F41" s="15">
        <v>0</v>
      </c>
      <c r="G41" s="15"/>
      <c r="H41" s="15">
        <f>SUM(F41:G41)</f>
        <v>0</v>
      </c>
      <c r="I41" s="15">
        <v>0</v>
      </c>
      <c r="J41" s="15"/>
      <c r="K41" s="15">
        <f>SUM(I41:J41)</f>
        <v>0</v>
      </c>
      <c r="L41" s="15">
        <v>0</v>
      </c>
      <c r="M41" s="15"/>
      <c r="N41" s="15">
        <f>SUM(L41:M41)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53" t="s">
        <v>192</v>
      </c>
      <c r="B42" s="19" t="s">
        <v>144</v>
      </c>
      <c r="C42" s="15">
        <v>0</v>
      </c>
      <c r="D42" s="15"/>
      <c r="E42" s="15">
        <f>SUM(C42:D42)</f>
        <v>0</v>
      </c>
      <c r="F42" s="15">
        <v>0</v>
      </c>
      <c r="G42" s="15"/>
      <c r="H42" s="15">
        <f>SUM(F42:G42)</f>
        <v>0</v>
      </c>
      <c r="I42" s="15">
        <v>0</v>
      </c>
      <c r="J42" s="15"/>
      <c r="K42" s="15">
        <f>SUM(I42:J42)</f>
        <v>0</v>
      </c>
      <c r="L42" s="15">
        <v>0</v>
      </c>
      <c r="M42" s="15"/>
      <c r="N42" s="15">
        <f>SUM(L42:M42)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14" ht="12.75">
      <c r="A43" s="18" t="s">
        <v>17</v>
      </c>
      <c r="B43" s="19" t="s">
        <v>29</v>
      </c>
      <c r="C43" s="15">
        <v>0</v>
      </c>
      <c r="D43" s="15">
        <f aca="true" t="shared" si="9" ref="D43:M43">SUM(D41:D42)</f>
        <v>0</v>
      </c>
      <c r="E43" s="15">
        <f t="shared" si="9"/>
        <v>0</v>
      </c>
      <c r="F43" s="15">
        <v>0</v>
      </c>
      <c r="G43" s="15">
        <f t="shared" si="9"/>
        <v>0</v>
      </c>
      <c r="H43" s="15">
        <f>SUM(H41:H42)</f>
        <v>0</v>
      </c>
      <c r="I43" s="15">
        <v>0</v>
      </c>
      <c r="J43" s="15">
        <f t="shared" si="9"/>
        <v>0</v>
      </c>
      <c r="K43" s="15">
        <f>SUM(K41:K42)</f>
        <v>0</v>
      </c>
      <c r="L43" s="15">
        <v>0</v>
      </c>
      <c r="M43" s="15">
        <f t="shared" si="9"/>
        <v>0</v>
      </c>
      <c r="N43" s="15">
        <f>SUM(N41:N42)</f>
        <v>0</v>
      </c>
    </row>
    <row r="44" spans="1:14" ht="12.75">
      <c r="A44" s="40" t="s">
        <v>191</v>
      </c>
      <c r="B44" s="54" t="s">
        <v>22</v>
      </c>
      <c r="C44" s="7">
        <v>0</v>
      </c>
      <c r="D44" s="7"/>
      <c r="E44" s="7">
        <f>SUM(C44:D44)</f>
        <v>0</v>
      </c>
      <c r="F44" s="7">
        <v>0</v>
      </c>
      <c r="G44" s="7"/>
      <c r="H44" s="7">
        <f>SUM(F44:G44)</f>
        <v>0</v>
      </c>
      <c r="I44" s="7">
        <v>0</v>
      </c>
      <c r="J44" s="7"/>
      <c r="K44" s="7">
        <f>SUM(I44:J44)</f>
        <v>0</v>
      </c>
      <c r="L44" s="7">
        <v>0</v>
      </c>
      <c r="M44" s="7"/>
      <c r="N44" s="7">
        <f>SUM(L44:M44)</f>
        <v>0</v>
      </c>
    </row>
    <row r="45" spans="1:14" ht="13.5" thickBot="1">
      <c r="A45" s="40" t="s">
        <v>192</v>
      </c>
      <c r="B45" s="54" t="s">
        <v>145</v>
      </c>
      <c r="C45" s="7">
        <v>0</v>
      </c>
      <c r="D45" s="7"/>
      <c r="E45" s="7">
        <f>SUM(C45:D45)</f>
        <v>0</v>
      </c>
      <c r="F45" s="7">
        <v>0</v>
      </c>
      <c r="G45" s="7"/>
      <c r="H45" s="7">
        <f>SUM(F45:G45)</f>
        <v>0</v>
      </c>
      <c r="I45" s="7">
        <v>0</v>
      </c>
      <c r="J45" s="7"/>
      <c r="K45" s="7">
        <f>SUM(I45:J45)</f>
        <v>0</v>
      </c>
      <c r="L45" s="7">
        <v>0</v>
      </c>
      <c r="M45" s="7"/>
      <c r="N45" s="7">
        <f>SUM(L45:M45)</f>
        <v>0</v>
      </c>
    </row>
    <row r="46" spans="1:14" ht="13.5" thickBot="1">
      <c r="A46" s="41" t="s">
        <v>20</v>
      </c>
      <c r="B46" s="55" t="s">
        <v>30</v>
      </c>
      <c r="C46" s="28">
        <v>0</v>
      </c>
      <c r="D46" s="28">
        <f aca="true" t="shared" si="10" ref="D46:M46">SUM(D44:D45)</f>
        <v>0</v>
      </c>
      <c r="E46" s="28">
        <f t="shared" si="10"/>
        <v>0</v>
      </c>
      <c r="F46" s="28">
        <v>0</v>
      </c>
      <c r="G46" s="28">
        <f t="shared" si="10"/>
        <v>0</v>
      </c>
      <c r="H46" s="28">
        <f>SUM(H44:H45)</f>
        <v>0</v>
      </c>
      <c r="I46" s="28">
        <v>0</v>
      </c>
      <c r="J46" s="28">
        <f t="shared" si="10"/>
        <v>0</v>
      </c>
      <c r="K46" s="28">
        <f>SUM(K44:K45)</f>
        <v>0</v>
      </c>
      <c r="L46" s="28">
        <v>0</v>
      </c>
      <c r="M46" s="28">
        <f t="shared" si="10"/>
        <v>0</v>
      </c>
      <c r="N46" s="28">
        <f>SUM(N44:N45)</f>
        <v>0</v>
      </c>
    </row>
    <row r="47" spans="1:14" ht="13.5" thickBot="1">
      <c r="A47" s="40" t="s">
        <v>179</v>
      </c>
      <c r="B47" s="54" t="s">
        <v>152</v>
      </c>
      <c r="C47" s="7">
        <v>0</v>
      </c>
      <c r="D47" s="7"/>
      <c r="E47" s="7">
        <f>SUM(C47:D47)</f>
        <v>0</v>
      </c>
      <c r="F47" s="7">
        <v>0</v>
      </c>
      <c r="G47" s="7"/>
      <c r="H47" s="7">
        <f>SUM(F47:G47)</f>
        <v>0</v>
      </c>
      <c r="I47" s="7">
        <v>0</v>
      </c>
      <c r="J47" s="7"/>
      <c r="K47" s="7">
        <f>SUM(I47:J47)</f>
        <v>0</v>
      </c>
      <c r="L47" s="7">
        <v>0</v>
      </c>
      <c r="M47" s="7"/>
      <c r="N47" s="7">
        <f>SUM(L47:M47)</f>
        <v>0</v>
      </c>
    </row>
    <row r="48" spans="1:14" ht="13.5" thickBot="1">
      <c r="A48" s="41" t="s">
        <v>149</v>
      </c>
      <c r="B48" s="55" t="s">
        <v>151</v>
      </c>
      <c r="C48" s="28">
        <v>0</v>
      </c>
      <c r="D48" s="28">
        <f aca="true" t="shared" si="11" ref="D48:M48">SUM(D46,D43,D47)</f>
        <v>0</v>
      </c>
      <c r="E48" s="28">
        <f t="shared" si="11"/>
        <v>0</v>
      </c>
      <c r="F48" s="28">
        <v>0</v>
      </c>
      <c r="G48" s="28">
        <f t="shared" si="11"/>
        <v>0</v>
      </c>
      <c r="H48" s="28">
        <f>SUM(H46,H43,H47)</f>
        <v>0</v>
      </c>
      <c r="I48" s="28">
        <v>0</v>
      </c>
      <c r="J48" s="28">
        <f t="shared" si="11"/>
        <v>0</v>
      </c>
      <c r="K48" s="28">
        <f>SUM(K46,K43,K47)</f>
        <v>0</v>
      </c>
      <c r="L48" s="28">
        <v>0</v>
      </c>
      <c r="M48" s="28">
        <f t="shared" si="11"/>
        <v>0</v>
      </c>
      <c r="N48" s="28">
        <f>SUM(N46,N43,N47)</f>
        <v>0</v>
      </c>
    </row>
    <row r="49" spans="1:29" s="51" customFormat="1" ht="13.5" thickBot="1">
      <c r="A49" s="23"/>
      <c r="B49" s="29" t="s">
        <v>155</v>
      </c>
      <c r="C49" s="6">
        <v>0</v>
      </c>
      <c r="D49" s="6">
        <f aca="true" t="shared" si="12" ref="D49:M49">SUM(D48,D40,D36)</f>
        <v>0</v>
      </c>
      <c r="E49" s="6">
        <f t="shared" si="12"/>
        <v>0</v>
      </c>
      <c r="F49" s="6">
        <v>0</v>
      </c>
      <c r="G49" s="6">
        <f t="shared" si="12"/>
        <v>0</v>
      </c>
      <c r="H49" s="6">
        <f>SUM(H48,H40,H36)</f>
        <v>0</v>
      </c>
      <c r="I49" s="6">
        <v>0</v>
      </c>
      <c r="J49" s="6">
        <f t="shared" si="12"/>
        <v>0</v>
      </c>
      <c r="K49" s="6">
        <f>SUM(K48,K40,K36)</f>
        <v>0</v>
      </c>
      <c r="L49" s="6">
        <v>0</v>
      </c>
      <c r="M49" s="6">
        <f t="shared" si="12"/>
        <v>0</v>
      </c>
      <c r="N49" s="6">
        <f>SUM(N48,N40,N36)</f>
        <v>0</v>
      </c>
      <c r="AA49" s="29"/>
      <c r="AB49" s="29"/>
      <c r="AC49" s="29"/>
    </row>
    <row r="50" spans="1:14" ht="12.75">
      <c r="A50" s="57"/>
      <c r="B50" s="58" t="s">
        <v>31</v>
      </c>
      <c r="C50" s="10"/>
      <c r="D50" s="10"/>
      <c r="E50" s="10"/>
      <c r="F50" s="10"/>
      <c r="G50" s="10"/>
      <c r="H50" s="10"/>
      <c r="I50" s="10"/>
      <c r="J50" s="10"/>
      <c r="K50" s="10"/>
      <c r="L50" s="9"/>
      <c r="M50" s="8"/>
      <c r="N50" s="9"/>
    </row>
    <row r="51" spans="1:14" ht="12.75">
      <c r="A51" s="59"/>
      <c r="B51" s="58" t="s">
        <v>32</v>
      </c>
      <c r="C51" s="27"/>
      <c r="D51" s="27"/>
      <c r="E51" s="27"/>
      <c r="F51" s="60"/>
      <c r="G51" s="27"/>
      <c r="H51" s="60"/>
      <c r="I51" s="60"/>
      <c r="J51" s="27"/>
      <c r="K51" s="60"/>
      <c r="L51" s="71"/>
      <c r="M51" s="27"/>
      <c r="N51" s="71"/>
    </row>
    <row r="52" spans="8:11" ht="12.75">
      <c r="H52" s="30"/>
      <c r="K52" s="30"/>
    </row>
    <row r="53" spans="8:11" ht="12.75">
      <c r="H53" s="30"/>
      <c r="K53" s="30"/>
    </row>
    <row r="54" spans="8:11" ht="12.75">
      <c r="H54" s="30"/>
      <c r="K54" s="30"/>
    </row>
    <row r="55" ht="12.75">
      <c r="K55" s="30"/>
    </row>
    <row r="56" ht="12.75">
      <c r="K56" s="30"/>
    </row>
    <row r="57" ht="12.75">
      <c r="K57" s="30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6"/>
      <c r="AB62" s="6"/>
      <c r="AC62" s="6"/>
    </row>
    <row r="63" spans="27:29" ht="12.75">
      <c r="AA63" s="6"/>
      <c r="AB63" s="6"/>
      <c r="AC63" s="6"/>
    </row>
    <row r="64" spans="27:29" ht="12.75">
      <c r="AA64" s="1"/>
      <c r="AB64" s="1"/>
      <c r="AC64" s="1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N75"/>
  <sheetViews>
    <sheetView zoomScale="92" zoomScaleNormal="92" zoomScalePageLayoutView="0" workbookViewId="0" topLeftCell="A1">
      <pane ySplit="7" topLeftCell="A8" activePane="bottomLeft" state="frozen"/>
      <selection pane="topLeft" activeCell="M24" sqref="M24"/>
      <selection pane="bottomLeft" activeCell="M24" sqref="M24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10.875" style="13" customWidth="1"/>
    <col min="4" max="4" width="10.625" style="13" customWidth="1"/>
    <col min="5" max="5" width="11.00390625" style="13" customWidth="1"/>
    <col min="6" max="6" width="9.00390625" style="13" customWidth="1"/>
    <col min="7" max="8" width="9.375" style="13" customWidth="1"/>
    <col min="9" max="9" width="9.625" style="13" customWidth="1"/>
    <col min="10" max="14" width="9.375" style="13" customWidth="1"/>
    <col min="15" max="15" width="9.25390625" style="13" customWidth="1"/>
    <col min="16" max="16" width="0" style="13" hidden="1" customWidth="1"/>
    <col min="17" max="17" width="9.25390625" style="13" customWidth="1"/>
    <col min="18" max="20" width="0" style="13" hidden="1" customWidth="1"/>
    <col min="21" max="16384" width="9.125" style="13" customWidth="1"/>
  </cols>
  <sheetData>
    <row r="1" spans="2:17" ht="11.25" customHeight="1">
      <c r="B1" s="111" t="s">
        <v>181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23"/>
      <c r="P1" s="23"/>
      <c r="Q1" s="23"/>
    </row>
    <row r="2" spans="8:20" ht="8.25" customHeight="1">
      <c r="H2" s="16"/>
      <c r="M2" s="16" t="s">
        <v>0</v>
      </c>
      <c r="T2" s="16"/>
    </row>
    <row r="3" spans="1:14" ht="9" customHeight="1">
      <c r="A3" s="112" t="s">
        <v>1</v>
      </c>
      <c r="B3" s="112"/>
      <c r="C3" s="114">
        <v>1067</v>
      </c>
      <c r="D3" s="114"/>
      <c r="E3" s="114"/>
      <c r="F3" s="114">
        <v>1069</v>
      </c>
      <c r="G3" s="114"/>
      <c r="H3" s="114"/>
      <c r="I3" s="114">
        <v>1070</v>
      </c>
      <c r="J3" s="114"/>
      <c r="K3" s="114"/>
      <c r="L3" s="114">
        <v>1071</v>
      </c>
      <c r="M3" s="114"/>
      <c r="N3" s="114"/>
    </row>
    <row r="4" spans="1:14" s="86" customFormat="1" ht="20.25" customHeight="1" thickBot="1">
      <c r="A4" s="112"/>
      <c r="B4" s="112"/>
      <c r="C4" s="108" t="s">
        <v>61</v>
      </c>
      <c r="D4" s="108"/>
      <c r="E4" s="108"/>
      <c r="F4" s="108" t="s">
        <v>201</v>
      </c>
      <c r="G4" s="108"/>
      <c r="H4" s="108"/>
      <c r="I4" s="108" t="s">
        <v>126</v>
      </c>
      <c r="J4" s="108"/>
      <c r="K4" s="108"/>
      <c r="L4" s="108" t="s">
        <v>128</v>
      </c>
      <c r="M4" s="108"/>
      <c r="N4" s="108"/>
    </row>
    <row r="5" spans="1:14" ht="11.25" customHeight="1" thickBot="1">
      <c r="A5" s="112"/>
      <c r="B5" s="112"/>
      <c r="C5" s="109" t="s">
        <v>204</v>
      </c>
      <c r="D5" s="109" t="s">
        <v>198</v>
      </c>
      <c r="E5" s="109" t="s">
        <v>199</v>
      </c>
      <c r="F5" s="109" t="s">
        <v>204</v>
      </c>
      <c r="G5" s="109" t="s">
        <v>198</v>
      </c>
      <c r="H5" s="109" t="s">
        <v>199</v>
      </c>
      <c r="I5" s="109" t="s">
        <v>204</v>
      </c>
      <c r="J5" s="109" t="s">
        <v>198</v>
      </c>
      <c r="K5" s="109" t="s">
        <v>199</v>
      </c>
      <c r="L5" s="109" t="s">
        <v>204</v>
      </c>
      <c r="M5" s="109" t="s">
        <v>197</v>
      </c>
      <c r="N5" s="109" t="s">
        <v>199</v>
      </c>
    </row>
    <row r="6" spans="1:14" ht="17.25" customHeight="1" thickBot="1">
      <c r="A6" s="112"/>
      <c r="B6" s="112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9" customHeight="1" thickBot="1">
      <c r="A7" s="118">
        <v>1</v>
      </c>
      <c r="B7" s="118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6" t="s">
        <v>6</v>
      </c>
      <c r="B8" s="116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>
        <v>0</v>
      </c>
      <c r="D9" s="1"/>
      <c r="E9" s="1">
        <f>SUM(C9:D9)</f>
        <v>0</v>
      </c>
      <c r="F9" s="1">
        <v>0</v>
      </c>
      <c r="G9" s="1"/>
      <c r="H9" s="1">
        <f>SUM(F9:G9)</f>
        <v>0</v>
      </c>
      <c r="I9" s="1">
        <v>0</v>
      </c>
      <c r="J9" s="1"/>
      <c r="K9" s="1">
        <f>SUM(I9:J9)</f>
        <v>0</v>
      </c>
      <c r="L9" s="6">
        <v>0</v>
      </c>
      <c r="M9" s="6"/>
      <c r="N9" s="1">
        <f>SUM(L9:M9)</f>
        <v>0</v>
      </c>
    </row>
    <row r="10" spans="1:14" ht="10.5" customHeight="1">
      <c r="A10" s="17" t="s">
        <v>159</v>
      </c>
      <c r="B10" s="16" t="s">
        <v>129</v>
      </c>
      <c r="C10" s="1">
        <v>0</v>
      </c>
      <c r="D10" s="1"/>
      <c r="E10" s="1">
        <f>SUM(C10:D10)</f>
        <v>0</v>
      </c>
      <c r="F10" s="1">
        <v>0</v>
      </c>
      <c r="G10" s="1"/>
      <c r="H10" s="1">
        <f>SUM(F10:G10)</f>
        <v>0</v>
      </c>
      <c r="I10" s="1">
        <v>0</v>
      </c>
      <c r="J10" s="1"/>
      <c r="K10" s="1">
        <f>SUM(I10:J10)</f>
        <v>0</v>
      </c>
      <c r="L10" s="6">
        <v>0</v>
      </c>
      <c r="M10" s="6"/>
      <c r="N10" s="1">
        <f>SUM(L10:M10)</f>
        <v>0</v>
      </c>
    </row>
    <row r="11" spans="1:14" ht="10.5" customHeight="1">
      <c r="A11" s="17" t="s">
        <v>160</v>
      </c>
      <c r="B11" s="16" t="s">
        <v>9</v>
      </c>
      <c r="C11" s="1">
        <v>0</v>
      </c>
      <c r="D11" s="1"/>
      <c r="E11" s="1">
        <f>SUM(C11:D11)</f>
        <v>0</v>
      </c>
      <c r="F11" s="1">
        <v>0</v>
      </c>
      <c r="G11" s="1"/>
      <c r="H11" s="1">
        <f>SUM(F11:G11)</f>
        <v>0</v>
      </c>
      <c r="I11" s="1">
        <v>0</v>
      </c>
      <c r="J11" s="1"/>
      <c r="K11" s="1">
        <f>SUM(I11:J11)</f>
        <v>0</v>
      </c>
      <c r="L11" s="6">
        <v>0</v>
      </c>
      <c r="M11" s="6"/>
      <c r="N11" s="1">
        <f>SUM(L11:M11)</f>
        <v>0</v>
      </c>
    </row>
    <row r="12" spans="1:14" ht="10.5" customHeight="1">
      <c r="A12" s="17" t="s">
        <v>161</v>
      </c>
      <c r="B12" s="16" t="s">
        <v>10</v>
      </c>
      <c r="C12" s="1">
        <v>0</v>
      </c>
      <c r="D12" s="1"/>
      <c r="E12" s="1">
        <f>SUM(C12:D12)</f>
        <v>0</v>
      </c>
      <c r="F12" s="1">
        <v>0</v>
      </c>
      <c r="G12" s="1"/>
      <c r="H12" s="1">
        <f>SUM(F12:G12)</f>
        <v>0</v>
      </c>
      <c r="I12" s="1">
        <v>0</v>
      </c>
      <c r="J12" s="1"/>
      <c r="K12" s="1">
        <f>SUM(I12:J12)</f>
        <v>0</v>
      </c>
      <c r="L12" s="6">
        <v>0</v>
      </c>
      <c r="M12" s="6"/>
      <c r="N12" s="1">
        <f>SUM(L12:M12)</f>
        <v>0</v>
      </c>
    </row>
    <row r="13" spans="1:21" ht="10.5" customHeight="1" thickBot="1">
      <c r="A13" s="17" t="s">
        <v>162</v>
      </c>
      <c r="B13" s="16" t="s">
        <v>11</v>
      </c>
      <c r="C13" s="1">
        <v>5000</v>
      </c>
      <c r="D13" s="3"/>
      <c r="E13" s="1">
        <f>SUM(C13:D13)</f>
        <v>5000</v>
      </c>
      <c r="F13" s="1">
        <v>3810</v>
      </c>
      <c r="G13" s="1"/>
      <c r="H13" s="1">
        <f>SUM(F13:G13)</f>
        <v>3810</v>
      </c>
      <c r="I13" s="1">
        <v>300000</v>
      </c>
      <c r="J13" s="1"/>
      <c r="K13" s="1">
        <f>SUM(I13:J13)</f>
        <v>300000</v>
      </c>
      <c r="L13" s="34">
        <v>10000</v>
      </c>
      <c r="M13" s="34"/>
      <c r="N13" s="1">
        <f>SUM(L13:M13)</f>
        <v>10000</v>
      </c>
      <c r="P13" s="36"/>
      <c r="U13" s="1"/>
    </row>
    <row r="14" spans="1:14" ht="10.5" customHeight="1" thickBot="1">
      <c r="A14" s="18" t="s">
        <v>12</v>
      </c>
      <c r="B14" s="19" t="s">
        <v>131</v>
      </c>
      <c r="C14" s="15">
        <v>5000</v>
      </c>
      <c r="D14" s="15">
        <f aca="true" t="shared" si="0" ref="D14:M14">SUM(D9:D13)</f>
        <v>0</v>
      </c>
      <c r="E14" s="15">
        <f t="shared" si="0"/>
        <v>5000</v>
      </c>
      <c r="F14" s="15">
        <v>3810</v>
      </c>
      <c r="G14" s="15">
        <f t="shared" si="0"/>
        <v>0</v>
      </c>
      <c r="H14" s="15">
        <f>SUM(H9:H13)</f>
        <v>3810</v>
      </c>
      <c r="I14" s="15">
        <v>300000</v>
      </c>
      <c r="J14" s="15">
        <f t="shared" si="0"/>
        <v>0</v>
      </c>
      <c r="K14" s="15">
        <f>SUM(K9:K13)</f>
        <v>300000</v>
      </c>
      <c r="L14" s="15">
        <v>10000</v>
      </c>
      <c r="M14" s="15">
        <f t="shared" si="0"/>
        <v>0</v>
      </c>
      <c r="N14" s="15">
        <f>SUM(N9:N13)</f>
        <v>10000</v>
      </c>
    </row>
    <row r="15" spans="1:14" ht="10.5" customHeight="1">
      <c r="A15" s="17" t="s">
        <v>163</v>
      </c>
      <c r="B15" s="16" t="s">
        <v>130</v>
      </c>
      <c r="C15" s="1">
        <v>0</v>
      </c>
      <c r="D15" s="49"/>
      <c r="E15" s="1">
        <f>SUM(C15:D15)</f>
        <v>0</v>
      </c>
      <c r="F15" s="1">
        <v>0</v>
      </c>
      <c r="G15" s="1"/>
      <c r="H15" s="1">
        <f>SUM(F15:G15)</f>
        <v>0</v>
      </c>
      <c r="I15" s="1">
        <v>0</v>
      </c>
      <c r="J15" s="1"/>
      <c r="K15" s="1">
        <f>SUM(I15:J15)</f>
        <v>0</v>
      </c>
      <c r="L15" s="34">
        <v>0</v>
      </c>
      <c r="M15" s="34"/>
      <c r="N15" s="1">
        <f>SUM(L15:M15)</f>
        <v>0</v>
      </c>
    </row>
    <row r="16" spans="1:14" ht="10.5" customHeight="1">
      <c r="A16" s="17" t="s">
        <v>164</v>
      </c>
      <c r="B16" s="16" t="s">
        <v>13</v>
      </c>
      <c r="C16" s="1">
        <v>0</v>
      </c>
      <c r="D16" s="1"/>
      <c r="E16" s="1">
        <f>SUM(C16:D16)</f>
        <v>0</v>
      </c>
      <c r="F16" s="1">
        <v>0</v>
      </c>
      <c r="G16" s="1"/>
      <c r="H16" s="1">
        <f>SUM(F16:G16)</f>
        <v>0</v>
      </c>
      <c r="I16" s="1">
        <v>0</v>
      </c>
      <c r="J16" s="1"/>
      <c r="K16" s="1">
        <f>SUM(I16:J16)</f>
        <v>0</v>
      </c>
      <c r="L16" s="34">
        <v>0</v>
      </c>
      <c r="M16" s="34"/>
      <c r="N16" s="1">
        <f>SUM(L16:M16)</f>
        <v>0</v>
      </c>
    </row>
    <row r="17" spans="1:14" s="29" customFormat="1" ht="10.5" customHeight="1" thickBot="1">
      <c r="A17" s="17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0</v>
      </c>
      <c r="G17" s="1"/>
      <c r="H17" s="1">
        <f>SUM(F17:G17)</f>
        <v>0</v>
      </c>
      <c r="I17" s="1">
        <v>0</v>
      </c>
      <c r="J17" s="1"/>
      <c r="K17" s="1">
        <f>SUM(I17:J17)</f>
        <v>0</v>
      </c>
      <c r="L17" s="34">
        <v>0</v>
      </c>
      <c r="M17" s="34"/>
      <c r="N17" s="1">
        <f>SUM(L17:M17)</f>
        <v>0</v>
      </c>
    </row>
    <row r="18" spans="1:14" ht="10.5" customHeight="1" thickBot="1">
      <c r="A18" s="18" t="s">
        <v>15</v>
      </c>
      <c r="B18" s="19" t="s">
        <v>132</v>
      </c>
      <c r="C18" s="15">
        <v>0</v>
      </c>
      <c r="D18" s="15">
        <f aca="true" t="shared" si="1" ref="D18:M18">SUM(D15:D17)</f>
        <v>0</v>
      </c>
      <c r="E18" s="15">
        <f t="shared" si="1"/>
        <v>0</v>
      </c>
      <c r="F18" s="15">
        <v>0</v>
      </c>
      <c r="G18" s="15">
        <f t="shared" si="1"/>
        <v>0</v>
      </c>
      <c r="H18" s="15">
        <f>SUM(H15:H17)</f>
        <v>0</v>
      </c>
      <c r="I18" s="15">
        <v>0</v>
      </c>
      <c r="J18" s="15">
        <f t="shared" si="1"/>
        <v>0</v>
      </c>
      <c r="K18" s="15">
        <f>SUM(K15:K17)</f>
        <v>0</v>
      </c>
      <c r="L18" s="15">
        <v>0</v>
      </c>
      <c r="M18" s="15">
        <f t="shared" si="1"/>
        <v>0</v>
      </c>
      <c r="N18" s="15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15">
        <v>0</v>
      </c>
      <c r="D19" s="15"/>
      <c r="E19" s="15">
        <f>SUM(C19:D19)</f>
        <v>0</v>
      </c>
      <c r="F19" s="15">
        <v>0</v>
      </c>
      <c r="G19" s="15"/>
      <c r="H19" s="15">
        <f>SUM(F19:G19)</f>
        <v>0</v>
      </c>
      <c r="I19" s="15">
        <v>0</v>
      </c>
      <c r="J19" s="15"/>
      <c r="K19" s="15">
        <f>SUM(I19:J19)</f>
        <v>0</v>
      </c>
      <c r="L19" s="15">
        <v>0</v>
      </c>
      <c r="M19" s="15"/>
      <c r="N19" s="15">
        <f>SUM(L19:M19)</f>
        <v>0</v>
      </c>
    </row>
    <row r="20" spans="1:14" ht="10.5" customHeight="1" thickBot="1">
      <c r="A20" s="20" t="s">
        <v>17</v>
      </c>
      <c r="B20" s="19" t="s">
        <v>134</v>
      </c>
      <c r="C20" s="15">
        <v>0</v>
      </c>
      <c r="D20" s="15">
        <f aca="true" t="shared" si="2" ref="D20:M20">SUM(D19)</f>
        <v>0</v>
      </c>
      <c r="E20" s="15">
        <f t="shared" si="2"/>
        <v>0</v>
      </c>
      <c r="F20" s="15">
        <v>0</v>
      </c>
      <c r="G20" s="15">
        <f t="shared" si="2"/>
        <v>0</v>
      </c>
      <c r="H20" s="15">
        <f>SUM(H19)</f>
        <v>0</v>
      </c>
      <c r="I20" s="15">
        <v>0</v>
      </c>
      <c r="J20" s="15">
        <f t="shared" si="2"/>
        <v>0</v>
      </c>
      <c r="K20" s="15">
        <f>SUM(K19)</f>
        <v>0</v>
      </c>
      <c r="L20" s="15">
        <v>0</v>
      </c>
      <c r="M20" s="15">
        <f t="shared" si="2"/>
        <v>0</v>
      </c>
      <c r="N20" s="15">
        <f>SUM(N19)</f>
        <v>0</v>
      </c>
    </row>
    <row r="21" spans="1:14" ht="10.5" customHeight="1">
      <c r="A21" s="21" t="s">
        <v>168</v>
      </c>
      <c r="B21" s="16" t="s">
        <v>21</v>
      </c>
      <c r="C21" s="7">
        <v>0</v>
      </c>
      <c r="D21" s="7"/>
      <c r="E21" s="7">
        <f>SUM(C21:D21)</f>
        <v>0</v>
      </c>
      <c r="F21" s="7">
        <v>0</v>
      </c>
      <c r="G21" s="7"/>
      <c r="H21" s="7">
        <f>SUM(F21:G21)</f>
        <v>0</v>
      </c>
      <c r="I21" s="7">
        <v>0</v>
      </c>
      <c r="J21" s="7"/>
      <c r="K21" s="7">
        <f>SUM(I21:J21)</f>
        <v>0</v>
      </c>
      <c r="L21" s="7">
        <v>0</v>
      </c>
      <c r="M21" s="7"/>
      <c r="N21" s="7">
        <f>SUM(L21:M21)</f>
        <v>0</v>
      </c>
    </row>
    <row r="22" spans="1:14" ht="10.5" customHeight="1">
      <c r="A22" s="50" t="s">
        <v>169</v>
      </c>
      <c r="B22" s="16" t="s">
        <v>146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7">
        <v>0</v>
      </c>
      <c r="J22" s="7"/>
      <c r="K22" s="7">
        <f>SUM(I22:J22)</f>
        <v>0</v>
      </c>
      <c r="L22" s="7">
        <v>0</v>
      </c>
      <c r="M22" s="7"/>
      <c r="N22" s="7">
        <f>SUM(L22:M22)</f>
        <v>0</v>
      </c>
    </row>
    <row r="23" spans="1:14" s="29" customFormat="1" ht="10.5" customHeight="1" thickBot="1">
      <c r="A23" s="17" t="s">
        <v>166</v>
      </c>
      <c r="B23" s="16" t="s">
        <v>22</v>
      </c>
      <c r="C23" s="1">
        <v>0</v>
      </c>
      <c r="D23" s="1"/>
      <c r="E23" s="7">
        <f>SUM(C23:D23)</f>
        <v>0</v>
      </c>
      <c r="F23" s="1">
        <v>0</v>
      </c>
      <c r="G23" s="1"/>
      <c r="H23" s="7">
        <f>SUM(F23:G23)</f>
        <v>0</v>
      </c>
      <c r="I23" s="1">
        <v>0</v>
      </c>
      <c r="J23" s="1"/>
      <c r="K23" s="7">
        <f>SUM(I23:J23)</f>
        <v>0</v>
      </c>
      <c r="L23" s="6">
        <v>0</v>
      </c>
      <c r="M23" s="6"/>
      <c r="N23" s="7">
        <f>SUM(L23:M23)</f>
        <v>0</v>
      </c>
    </row>
    <row r="24" spans="1:14" ht="10.5" customHeight="1" thickBot="1">
      <c r="A24" s="18" t="s">
        <v>20</v>
      </c>
      <c r="B24" s="22" t="s">
        <v>135</v>
      </c>
      <c r="C24" s="15">
        <v>0</v>
      </c>
      <c r="D24" s="15">
        <f aca="true" t="shared" si="3" ref="D24:M24">SUM(D21:D23)</f>
        <v>0</v>
      </c>
      <c r="E24" s="15">
        <f t="shared" si="3"/>
        <v>0</v>
      </c>
      <c r="F24" s="15">
        <v>0</v>
      </c>
      <c r="G24" s="15">
        <f t="shared" si="3"/>
        <v>0</v>
      </c>
      <c r="H24" s="15">
        <f>SUM(H21:H23)</f>
        <v>0</v>
      </c>
      <c r="I24" s="15">
        <v>0</v>
      </c>
      <c r="J24" s="15">
        <f t="shared" si="3"/>
        <v>0</v>
      </c>
      <c r="K24" s="15">
        <f>SUM(K21:K23)</f>
        <v>0</v>
      </c>
      <c r="L24" s="15">
        <v>0</v>
      </c>
      <c r="M24" s="15">
        <f t="shared" si="3"/>
        <v>0</v>
      </c>
      <c r="N24" s="15">
        <f>SUM(N21:N23)</f>
        <v>0</v>
      </c>
    </row>
    <row r="25" spans="1:14" ht="10.5" customHeight="1" thickBot="1">
      <c r="A25" s="40" t="s">
        <v>167</v>
      </c>
      <c r="B25" s="39" t="s">
        <v>153</v>
      </c>
      <c r="C25" s="7">
        <v>0</v>
      </c>
      <c r="D25" s="7"/>
      <c r="E25" s="7">
        <f>SUM(C25:D25)</f>
        <v>0</v>
      </c>
      <c r="F25" s="7">
        <v>0</v>
      </c>
      <c r="G25" s="7"/>
      <c r="H25" s="7">
        <f>SUM(F25:G25)</f>
        <v>0</v>
      </c>
      <c r="I25" s="7">
        <v>0</v>
      </c>
      <c r="J25" s="7"/>
      <c r="K25" s="7">
        <f>SUM(I25:J25)</f>
        <v>0</v>
      </c>
      <c r="L25" s="7">
        <v>0</v>
      </c>
      <c r="M25" s="7"/>
      <c r="N25" s="7">
        <f>SUM(L25:M25)</f>
        <v>0</v>
      </c>
    </row>
    <row r="26" spans="1:14" ht="10.5" customHeight="1" thickBot="1">
      <c r="A26" s="41" t="s">
        <v>149</v>
      </c>
      <c r="B26" s="42" t="s">
        <v>150</v>
      </c>
      <c r="C26" s="28">
        <v>0</v>
      </c>
      <c r="D26" s="28">
        <f aca="true" t="shared" si="4" ref="D26:M26">SUM(D20,D24,D25)</f>
        <v>0</v>
      </c>
      <c r="E26" s="28">
        <f t="shared" si="4"/>
        <v>0</v>
      </c>
      <c r="F26" s="28">
        <v>0</v>
      </c>
      <c r="G26" s="28">
        <f t="shared" si="4"/>
        <v>0</v>
      </c>
      <c r="H26" s="28">
        <f>SUM(H20,H24,H25)</f>
        <v>0</v>
      </c>
      <c r="I26" s="28">
        <v>0</v>
      </c>
      <c r="J26" s="28">
        <f t="shared" si="4"/>
        <v>0</v>
      </c>
      <c r="K26" s="28">
        <f>SUM(K20,K24,K25)</f>
        <v>0</v>
      </c>
      <c r="L26" s="28">
        <v>0</v>
      </c>
      <c r="M26" s="28">
        <f t="shared" si="4"/>
        <v>0</v>
      </c>
      <c r="N26" s="28">
        <f>SUM(N20,N24,N25)</f>
        <v>0</v>
      </c>
    </row>
    <row r="27" spans="1:14" s="29" customFormat="1" ht="10.5" customHeight="1">
      <c r="A27" s="23"/>
      <c r="B27" s="29" t="s">
        <v>154</v>
      </c>
      <c r="C27" s="6">
        <v>5000</v>
      </c>
      <c r="D27" s="6">
        <f aca="true" t="shared" si="5" ref="D27:M27">SUM(D26,D18,D14)</f>
        <v>0</v>
      </c>
      <c r="E27" s="6">
        <f t="shared" si="5"/>
        <v>5000</v>
      </c>
      <c r="F27" s="6">
        <v>3810</v>
      </c>
      <c r="G27" s="6">
        <f t="shared" si="5"/>
        <v>0</v>
      </c>
      <c r="H27" s="6">
        <f>SUM(H26,H18,H14)</f>
        <v>3810</v>
      </c>
      <c r="I27" s="6">
        <v>300000</v>
      </c>
      <c r="J27" s="6">
        <f t="shared" si="5"/>
        <v>0</v>
      </c>
      <c r="K27" s="6">
        <f>SUM(K26,K18,K14)</f>
        <v>300000</v>
      </c>
      <c r="L27" s="6">
        <v>10000</v>
      </c>
      <c r="M27" s="6">
        <f t="shared" si="5"/>
        <v>0</v>
      </c>
      <c r="N27" s="6">
        <f>SUM(N26,N18,N14)</f>
        <v>10000</v>
      </c>
    </row>
    <row r="28" spans="1:21" ht="10.5" customHeight="1">
      <c r="A28" s="117" t="s">
        <v>23</v>
      </c>
      <c r="B28" s="117"/>
      <c r="C28" s="1"/>
      <c r="D28" s="1"/>
      <c r="E28" s="1"/>
      <c r="F28" s="1"/>
      <c r="G28" s="1"/>
      <c r="H28" s="1"/>
      <c r="I28" s="1"/>
      <c r="J28" s="1"/>
      <c r="K28" s="1"/>
      <c r="L28" s="7"/>
      <c r="M28" s="6"/>
      <c r="N28" s="1"/>
      <c r="U28" s="67"/>
    </row>
    <row r="29" spans="1:14" ht="10.5" customHeight="1">
      <c r="A29" s="17" t="s">
        <v>170</v>
      </c>
      <c r="B29" s="16" t="s">
        <v>136</v>
      </c>
      <c r="C29" s="1">
        <v>0</v>
      </c>
      <c r="D29" s="1"/>
      <c r="E29" s="1">
        <f>SUM(C29:D29)</f>
        <v>0</v>
      </c>
      <c r="F29" s="1">
        <v>0</v>
      </c>
      <c r="G29" s="1"/>
      <c r="H29" s="1">
        <f>SUM(F29:G29)</f>
        <v>0</v>
      </c>
      <c r="I29" s="1">
        <v>0</v>
      </c>
      <c r="J29" s="1"/>
      <c r="K29" s="1">
        <f>SUM(I29:J29)</f>
        <v>0</v>
      </c>
      <c r="L29" s="6">
        <v>0</v>
      </c>
      <c r="M29" s="6"/>
      <c r="N29" s="1">
        <f>SUM(L29:M29)</f>
        <v>0</v>
      </c>
    </row>
    <row r="30" spans="1:14" ht="10.5" customHeight="1">
      <c r="A30" s="17" t="s">
        <v>171</v>
      </c>
      <c r="B30" s="16" t="s">
        <v>137</v>
      </c>
      <c r="C30" s="1">
        <v>0</v>
      </c>
      <c r="D30" s="1"/>
      <c r="E30" s="1">
        <f>SUM(C30:D30)</f>
        <v>0</v>
      </c>
      <c r="F30" s="1">
        <v>0</v>
      </c>
      <c r="G30" s="1"/>
      <c r="H30" s="1">
        <f>SUM(F30:G30)</f>
        <v>0</v>
      </c>
      <c r="I30" s="1">
        <v>0</v>
      </c>
      <c r="J30" s="1"/>
      <c r="K30" s="1">
        <f>SUM(I30:J30)</f>
        <v>0</v>
      </c>
      <c r="L30" s="6">
        <v>0</v>
      </c>
      <c r="M30" s="6"/>
      <c r="N30" s="1">
        <f>SUM(L30:M30)</f>
        <v>0</v>
      </c>
    </row>
    <row r="31" spans="1:14" ht="10.5" customHeight="1">
      <c r="A31" s="17" t="s">
        <v>173</v>
      </c>
      <c r="B31" s="16" t="s">
        <v>138</v>
      </c>
      <c r="C31" s="1">
        <v>0</v>
      </c>
      <c r="D31" s="1"/>
      <c r="E31" s="1">
        <f>SUM(C31:D31)</f>
        <v>0</v>
      </c>
      <c r="F31" s="1">
        <v>0</v>
      </c>
      <c r="G31" s="1"/>
      <c r="H31" s="1">
        <f>SUM(F31:G31)</f>
        <v>0</v>
      </c>
      <c r="I31" s="1">
        <v>0</v>
      </c>
      <c r="J31" s="1"/>
      <c r="K31" s="1">
        <f>SUM(I31:J31)</f>
        <v>0</v>
      </c>
      <c r="L31" s="6">
        <v>0</v>
      </c>
      <c r="M31" s="6"/>
      <c r="N31" s="1">
        <f>SUM(L31:M31)</f>
        <v>0</v>
      </c>
    </row>
    <row r="32" spans="1:14" ht="10.5" customHeight="1">
      <c r="A32" s="24" t="s">
        <v>7</v>
      </c>
      <c r="B32" s="25" t="s">
        <v>139</v>
      </c>
      <c r="C32" s="5">
        <v>0</v>
      </c>
      <c r="D32" s="5">
        <f aca="true" t="shared" si="6" ref="D32:M32">SUM(D29:D31)</f>
        <v>0</v>
      </c>
      <c r="E32" s="5">
        <f t="shared" si="6"/>
        <v>0</v>
      </c>
      <c r="F32" s="5">
        <v>0</v>
      </c>
      <c r="G32" s="5">
        <f t="shared" si="6"/>
        <v>0</v>
      </c>
      <c r="H32" s="5">
        <f>SUM(H29:H31)</f>
        <v>0</v>
      </c>
      <c r="I32" s="5">
        <v>0</v>
      </c>
      <c r="J32" s="5">
        <f t="shared" si="6"/>
        <v>0</v>
      </c>
      <c r="K32" s="5">
        <f>SUM(K29:K31)</f>
        <v>0</v>
      </c>
      <c r="L32" s="5">
        <v>0</v>
      </c>
      <c r="M32" s="5">
        <f t="shared" si="6"/>
        <v>0</v>
      </c>
      <c r="N32" s="5">
        <f>SUM(N29:N31)</f>
        <v>0</v>
      </c>
    </row>
    <row r="33" spans="1:14" ht="10.5" customHeight="1">
      <c r="A33" s="17" t="s">
        <v>174</v>
      </c>
      <c r="B33" s="16" t="s">
        <v>24</v>
      </c>
      <c r="C33" s="1">
        <v>0</v>
      </c>
      <c r="D33" s="1"/>
      <c r="E33" s="1">
        <f>SUM(C33:D33)</f>
        <v>0</v>
      </c>
      <c r="F33" s="1">
        <v>0</v>
      </c>
      <c r="G33" s="1"/>
      <c r="H33" s="1">
        <f>SUM(F33:G33)</f>
        <v>0</v>
      </c>
      <c r="I33" s="1">
        <v>0</v>
      </c>
      <c r="J33" s="1"/>
      <c r="K33" s="1">
        <f>SUM(I33:J33)</f>
        <v>0</v>
      </c>
      <c r="L33" s="34">
        <v>0</v>
      </c>
      <c r="M33" s="34"/>
      <c r="N33" s="1">
        <f>SUM(L33:M33)</f>
        <v>0</v>
      </c>
    </row>
    <row r="34" spans="1:14" ht="10.5" customHeight="1">
      <c r="A34" s="17" t="s">
        <v>175</v>
      </c>
      <c r="B34" s="16" t="s">
        <v>140</v>
      </c>
      <c r="C34" s="1">
        <v>0</v>
      </c>
      <c r="D34" s="1"/>
      <c r="E34" s="1">
        <f>SUM(C34:D34)</f>
        <v>0</v>
      </c>
      <c r="F34" s="1">
        <v>0</v>
      </c>
      <c r="G34" s="1"/>
      <c r="H34" s="1">
        <f>SUM(F34:G34)</f>
        <v>0</v>
      </c>
      <c r="I34" s="1">
        <v>0</v>
      </c>
      <c r="J34" s="1"/>
      <c r="K34" s="1">
        <f>SUM(I34:J34)</f>
        <v>0</v>
      </c>
      <c r="L34" s="34">
        <v>0</v>
      </c>
      <c r="M34" s="34"/>
      <c r="N34" s="1">
        <f>SUM(L34:M34)</f>
        <v>0</v>
      </c>
    </row>
    <row r="35" spans="1:14" ht="10.5" customHeight="1" thickBot="1">
      <c r="A35" s="17" t="s">
        <v>177</v>
      </c>
      <c r="B35" s="16" t="s">
        <v>25</v>
      </c>
      <c r="C35" s="1">
        <v>0</v>
      </c>
      <c r="D35" s="1"/>
      <c r="E35" s="1">
        <f>SUM(C35:D35)</f>
        <v>0</v>
      </c>
      <c r="F35" s="1">
        <v>0</v>
      </c>
      <c r="G35" s="1"/>
      <c r="H35" s="1">
        <f>SUM(F35:G35)</f>
        <v>0</v>
      </c>
      <c r="I35" s="1">
        <v>0</v>
      </c>
      <c r="J35" s="1"/>
      <c r="K35" s="1">
        <f>SUM(I35:J35)</f>
        <v>0</v>
      </c>
      <c r="L35" s="34">
        <v>0</v>
      </c>
      <c r="M35" s="34"/>
      <c r="N35" s="1">
        <f>SUM(L35:M35)</f>
        <v>0</v>
      </c>
    </row>
    <row r="36" spans="1:40" ht="10.5" customHeight="1" thickBot="1">
      <c r="A36" s="18" t="s">
        <v>12</v>
      </c>
      <c r="B36" s="19" t="s">
        <v>142</v>
      </c>
      <c r="C36" s="15">
        <v>0</v>
      </c>
      <c r="D36" s="15">
        <f aca="true" t="shared" si="7" ref="D36:M36">SUM(D32:D35)</f>
        <v>0</v>
      </c>
      <c r="E36" s="15">
        <f t="shared" si="7"/>
        <v>0</v>
      </c>
      <c r="F36" s="15">
        <v>0</v>
      </c>
      <c r="G36" s="15">
        <f t="shared" si="7"/>
        <v>0</v>
      </c>
      <c r="H36" s="15">
        <f>SUM(H32:H35)</f>
        <v>0</v>
      </c>
      <c r="I36" s="15">
        <v>0</v>
      </c>
      <c r="J36" s="15">
        <f t="shared" si="7"/>
        <v>0</v>
      </c>
      <c r="K36" s="15">
        <f>SUM(K32:K35)</f>
        <v>0</v>
      </c>
      <c r="L36" s="15">
        <v>0</v>
      </c>
      <c r="M36" s="15">
        <f t="shared" si="7"/>
        <v>0</v>
      </c>
      <c r="N36" s="15">
        <f>SUM(N32:N35)</f>
        <v>0</v>
      </c>
      <c r="AD36" s="1"/>
      <c r="AE36" s="1"/>
      <c r="AF36" s="1"/>
      <c r="AJ36" s="1"/>
      <c r="AK36" s="1"/>
      <c r="AL36" s="1"/>
      <c r="AM36" s="1"/>
      <c r="AN36" s="1"/>
    </row>
    <row r="37" spans="1:40" ht="10.5" customHeight="1">
      <c r="A37" s="17" t="s">
        <v>172</v>
      </c>
      <c r="B37" s="16" t="s">
        <v>27</v>
      </c>
      <c r="C37" s="1">
        <v>0</v>
      </c>
      <c r="D37" s="1"/>
      <c r="E37" s="1">
        <f>SUM(C37:D37)</f>
        <v>0</v>
      </c>
      <c r="F37" s="1">
        <v>0</v>
      </c>
      <c r="G37" s="1"/>
      <c r="H37" s="1">
        <f>SUM(F37:G37)</f>
        <v>0</v>
      </c>
      <c r="I37" s="1">
        <v>0</v>
      </c>
      <c r="J37" s="1"/>
      <c r="K37" s="1">
        <f>SUM(I37:J37)</f>
        <v>0</v>
      </c>
      <c r="L37" s="34">
        <v>0</v>
      </c>
      <c r="M37" s="34"/>
      <c r="N37" s="1">
        <f>SUM(L37:M37)</f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7" t="s">
        <v>176</v>
      </c>
      <c r="B38" s="16" t="s">
        <v>141</v>
      </c>
      <c r="C38" s="1">
        <v>0</v>
      </c>
      <c r="D38" s="1"/>
      <c r="E38" s="1">
        <f>SUM(C38:D38)</f>
        <v>0</v>
      </c>
      <c r="F38" s="1">
        <v>0</v>
      </c>
      <c r="G38" s="1"/>
      <c r="H38" s="1">
        <f>SUM(F38:G38)</f>
        <v>0</v>
      </c>
      <c r="I38" s="1">
        <v>0</v>
      </c>
      <c r="J38" s="1"/>
      <c r="K38" s="1">
        <f>SUM(I38:J38)</f>
        <v>0</v>
      </c>
      <c r="L38" s="34">
        <v>0</v>
      </c>
      <c r="M38" s="34"/>
      <c r="N38" s="1">
        <f>SUM(L38:M38)</f>
        <v>0</v>
      </c>
      <c r="Q38" s="67"/>
      <c r="AD38" s="1"/>
      <c r="AE38" s="1"/>
      <c r="AF38" s="1"/>
      <c r="AJ38" s="1"/>
      <c r="AK38" s="1"/>
      <c r="AL38" s="1"/>
      <c r="AM38" s="1"/>
      <c r="AN38" s="1"/>
    </row>
    <row r="39" spans="1:40" s="29" customFormat="1" ht="10.5" customHeight="1" thickBot="1">
      <c r="A39" s="17" t="s">
        <v>178</v>
      </c>
      <c r="B39" s="16" t="s">
        <v>28</v>
      </c>
      <c r="C39" s="1">
        <v>0</v>
      </c>
      <c r="D39" s="1"/>
      <c r="E39" s="1">
        <f>SUM(C39:D39)</f>
        <v>0</v>
      </c>
      <c r="F39" s="1">
        <v>0</v>
      </c>
      <c r="G39" s="1"/>
      <c r="H39" s="1">
        <f>SUM(F39:G39)</f>
        <v>0</v>
      </c>
      <c r="I39" s="1">
        <v>0</v>
      </c>
      <c r="J39" s="1"/>
      <c r="K39" s="1">
        <f>SUM(I39:J39)</f>
        <v>0</v>
      </c>
      <c r="L39" s="34">
        <v>0</v>
      </c>
      <c r="M39" s="34"/>
      <c r="N39" s="1">
        <f>SUM(L39:M39)</f>
        <v>0</v>
      </c>
      <c r="AD39" s="6"/>
      <c r="AE39" s="6"/>
      <c r="AF39" s="6"/>
      <c r="AJ39" s="6"/>
      <c r="AK39" s="6"/>
      <c r="AL39" s="6"/>
      <c r="AM39" s="6"/>
      <c r="AN39" s="6"/>
    </row>
    <row r="40" spans="1:31" ht="10.5" customHeight="1" thickBot="1">
      <c r="A40" s="18" t="s">
        <v>15</v>
      </c>
      <c r="B40" s="19" t="s">
        <v>143</v>
      </c>
      <c r="C40" s="15">
        <v>0</v>
      </c>
      <c r="D40" s="15">
        <f aca="true" t="shared" si="8" ref="D40:M40">SUM(D37:D39)</f>
        <v>0</v>
      </c>
      <c r="E40" s="15">
        <f t="shared" si="8"/>
        <v>0</v>
      </c>
      <c r="F40" s="15">
        <v>0</v>
      </c>
      <c r="G40" s="15">
        <f t="shared" si="8"/>
        <v>0</v>
      </c>
      <c r="H40" s="15">
        <f>SUM(H37:H39)</f>
        <v>0</v>
      </c>
      <c r="I40" s="15">
        <v>0</v>
      </c>
      <c r="J40" s="15">
        <f t="shared" si="8"/>
        <v>0</v>
      </c>
      <c r="K40" s="15">
        <f>SUM(K37:K39)</f>
        <v>0</v>
      </c>
      <c r="L40" s="15">
        <v>0</v>
      </c>
      <c r="M40" s="15">
        <f t="shared" si="8"/>
        <v>0</v>
      </c>
      <c r="N40" s="15">
        <f>SUM(N37:N39)</f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D40" s="1"/>
      <c r="AE40" s="1"/>
    </row>
    <row r="41" spans="1:31" ht="10.5" customHeight="1" thickBot="1">
      <c r="A41" s="53" t="s">
        <v>191</v>
      </c>
      <c r="B41" s="19" t="s">
        <v>19</v>
      </c>
      <c r="C41" s="15">
        <v>0</v>
      </c>
      <c r="D41" s="15"/>
      <c r="E41" s="15">
        <f>SUM(C41:D41)</f>
        <v>0</v>
      </c>
      <c r="F41" s="15">
        <v>0</v>
      </c>
      <c r="G41" s="15"/>
      <c r="H41" s="15">
        <f>SUM(F41:G41)</f>
        <v>0</v>
      </c>
      <c r="I41" s="15">
        <v>0</v>
      </c>
      <c r="J41" s="15"/>
      <c r="K41" s="15">
        <f>SUM(I41:J41)</f>
        <v>0</v>
      </c>
      <c r="L41" s="7">
        <v>0</v>
      </c>
      <c r="M41" s="7"/>
      <c r="N41" s="15">
        <f>SUM(L41:M41)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 thickBot="1">
      <c r="A42" s="53" t="s">
        <v>192</v>
      </c>
      <c r="B42" s="19" t="s">
        <v>144</v>
      </c>
      <c r="C42" s="15">
        <v>0</v>
      </c>
      <c r="D42" s="15"/>
      <c r="E42" s="15">
        <f>SUM(C42:D42)</f>
        <v>0</v>
      </c>
      <c r="F42" s="15">
        <v>0</v>
      </c>
      <c r="G42" s="15"/>
      <c r="H42" s="15">
        <f>SUM(F42:G42)</f>
        <v>0</v>
      </c>
      <c r="I42" s="15">
        <v>0</v>
      </c>
      <c r="J42" s="15"/>
      <c r="K42" s="15">
        <f>SUM(I42:J42)</f>
        <v>0</v>
      </c>
      <c r="L42" s="15">
        <v>0</v>
      </c>
      <c r="M42" s="15"/>
      <c r="N42" s="15">
        <f>SUM(L42:M42)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14" ht="13.5" thickBot="1">
      <c r="A43" s="18" t="s">
        <v>17</v>
      </c>
      <c r="B43" s="19" t="s">
        <v>29</v>
      </c>
      <c r="C43" s="15">
        <v>0</v>
      </c>
      <c r="D43" s="15">
        <f aca="true" t="shared" si="9" ref="D43:M43">SUM(D41:D42)</f>
        <v>0</v>
      </c>
      <c r="E43" s="15">
        <f t="shared" si="9"/>
        <v>0</v>
      </c>
      <c r="F43" s="15">
        <v>0</v>
      </c>
      <c r="G43" s="15">
        <f t="shared" si="9"/>
        <v>0</v>
      </c>
      <c r="H43" s="15">
        <f>SUM(H41:H42)</f>
        <v>0</v>
      </c>
      <c r="I43" s="15">
        <v>0</v>
      </c>
      <c r="J43" s="15">
        <f t="shared" si="9"/>
        <v>0</v>
      </c>
      <c r="K43" s="15">
        <f>SUM(K41:K42)</f>
        <v>0</v>
      </c>
      <c r="L43" s="15">
        <v>0</v>
      </c>
      <c r="M43" s="15">
        <f t="shared" si="9"/>
        <v>0</v>
      </c>
      <c r="N43" s="15">
        <f>SUM(N41:N42)</f>
        <v>0</v>
      </c>
    </row>
    <row r="44" spans="1:14" ht="12.75">
      <c r="A44" s="40" t="s">
        <v>191</v>
      </c>
      <c r="B44" s="54" t="s">
        <v>22</v>
      </c>
      <c r="C44" s="7">
        <v>0</v>
      </c>
      <c r="D44" s="7"/>
      <c r="E44" s="7">
        <f>SUM(C44:D44)</f>
        <v>0</v>
      </c>
      <c r="F44" s="7">
        <v>0</v>
      </c>
      <c r="G44" s="7"/>
      <c r="H44" s="7">
        <f>SUM(F44:G44)</f>
        <v>0</v>
      </c>
      <c r="I44" s="7">
        <v>0</v>
      </c>
      <c r="J44" s="7"/>
      <c r="K44" s="7">
        <f>SUM(I44:J44)</f>
        <v>0</v>
      </c>
      <c r="L44" s="7">
        <v>0</v>
      </c>
      <c r="M44" s="7"/>
      <c r="N44" s="7">
        <f>SUM(L44:M44)</f>
        <v>0</v>
      </c>
    </row>
    <row r="45" spans="1:14" ht="13.5" thickBot="1">
      <c r="A45" s="40" t="s">
        <v>192</v>
      </c>
      <c r="B45" s="54" t="s">
        <v>145</v>
      </c>
      <c r="C45" s="7">
        <v>0</v>
      </c>
      <c r="D45" s="7"/>
      <c r="E45" s="7">
        <f>SUM(C45:D45)</f>
        <v>0</v>
      </c>
      <c r="F45" s="7">
        <v>0</v>
      </c>
      <c r="G45" s="7"/>
      <c r="H45" s="7">
        <f>SUM(F45:G45)</f>
        <v>0</v>
      </c>
      <c r="I45" s="7">
        <v>0</v>
      </c>
      <c r="J45" s="7"/>
      <c r="K45" s="7">
        <f>SUM(I45:J45)</f>
        <v>0</v>
      </c>
      <c r="L45" s="7">
        <v>0</v>
      </c>
      <c r="M45" s="7"/>
      <c r="N45" s="7">
        <f>SUM(L45:M45)</f>
        <v>0</v>
      </c>
    </row>
    <row r="46" spans="1:14" ht="13.5" thickBot="1">
      <c r="A46" s="41" t="s">
        <v>20</v>
      </c>
      <c r="B46" s="55" t="s">
        <v>30</v>
      </c>
      <c r="C46" s="28">
        <v>0</v>
      </c>
      <c r="D46" s="28">
        <f aca="true" t="shared" si="10" ref="D46:M46">SUM(D44:D45)</f>
        <v>0</v>
      </c>
      <c r="E46" s="28">
        <f t="shared" si="10"/>
        <v>0</v>
      </c>
      <c r="F46" s="28">
        <v>0</v>
      </c>
      <c r="G46" s="28">
        <f t="shared" si="10"/>
        <v>0</v>
      </c>
      <c r="H46" s="28">
        <f>SUM(H44:H45)</f>
        <v>0</v>
      </c>
      <c r="I46" s="28">
        <v>0</v>
      </c>
      <c r="J46" s="28">
        <f t="shared" si="10"/>
        <v>0</v>
      </c>
      <c r="K46" s="28">
        <f>SUM(K44:K45)</f>
        <v>0</v>
      </c>
      <c r="L46" s="28">
        <v>0</v>
      </c>
      <c r="M46" s="28">
        <f t="shared" si="10"/>
        <v>0</v>
      </c>
      <c r="N46" s="28">
        <f>SUM(N44:N45)</f>
        <v>0</v>
      </c>
    </row>
    <row r="47" spans="1:14" ht="13.5" thickBot="1">
      <c r="A47" s="40" t="s">
        <v>179</v>
      </c>
      <c r="B47" s="54" t="s">
        <v>152</v>
      </c>
      <c r="C47" s="7">
        <v>0</v>
      </c>
      <c r="D47" s="7"/>
      <c r="E47" s="7">
        <f>SUM(C47:D47)</f>
        <v>0</v>
      </c>
      <c r="F47" s="7">
        <v>0</v>
      </c>
      <c r="G47" s="7"/>
      <c r="H47" s="7">
        <f>SUM(F47:G47)</f>
        <v>0</v>
      </c>
      <c r="I47" s="7">
        <v>0</v>
      </c>
      <c r="J47" s="7"/>
      <c r="K47" s="7">
        <f>SUM(I47:J47)</f>
        <v>0</v>
      </c>
      <c r="L47" s="7">
        <v>0</v>
      </c>
      <c r="M47" s="7"/>
      <c r="N47" s="7">
        <f>SUM(L47:M47)</f>
        <v>0</v>
      </c>
    </row>
    <row r="48" spans="1:14" ht="13.5" thickBot="1">
      <c r="A48" s="41" t="s">
        <v>149</v>
      </c>
      <c r="B48" s="55" t="s">
        <v>151</v>
      </c>
      <c r="C48" s="28">
        <v>0</v>
      </c>
      <c r="D48" s="28">
        <f aca="true" t="shared" si="11" ref="D48:M48">SUM(D46,D43,D47)</f>
        <v>0</v>
      </c>
      <c r="E48" s="28">
        <f t="shared" si="11"/>
        <v>0</v>
      </c>
      <c r="F48" s="28">
        <v>0</v>
      </c>
      <c r="G48" s="28">
        <f t="shared" si="11"/>
        <v>0</v>
      </c>
      <c r="H48" s="28">
        <f>SUM(H46,H43,H47)</f>
        <v>0</v>
      </c>
      <c r="I48" s="28">
        <v>0</v>
      </c>
      <c r="J48" s="28">
        <f t="shared" si="11"/>
        <v>0</v>
      </c>
      <c r="K48" s="28">
        <f>SUM(K46,K43,K47)</f>
        <v>0</v>
      </c>
      <c r="L48" s="28">
        <v>0</v>
      </c>
      <c r="M48" s="28">
        <f t="shared" si="11"/>
        <v>0</v>
      </c>
      <c r="N48" s="28">
        <f>SUM(N46,N43,N47)</f>
        <v>0</v>
      </c>
    </row>
    <row r="49" spans="1:29" s="51" customFormat="1" ht="13.5" thickBot="1">
      <c r="A49" s="23"/>
      <c r="B49" s="29" t="s">
        <v>155</v>
      </c>
      <c r="C49" s="6">
        <v>0</v>
      </c>
      <c r="D49" s="6">
        <f aca="true" t="shared" si="12" ref="D49:M49">SUM(D48,D40,D36)</f>
        <v>0</v>
      </c>
      <c r="E49" s="6">
        <f t="shared" si="12"/>
        <v>0</v>
      </c>
      <c r="F49" s="6">
        <v>0</v>
      </c>
      <c r="G49" s="6">
        <f t="shared" si="12"/>
        <v>0</v>
      </c>
      <c r="H49" s="6">
        <f>SUM(H48,H40,H36)</f>
        <v>0</v>
      </c>
      <c r="I49" s="6">
        <v>0</v>
      </c>
      <c r="J49" s="6">
        <f t="shared" si="12"/>
        <v>0</v>
      </c>
      <c r="K49" s="6">
        <f>SUM(K48,K40,K36)</f>
        <v>0</v>
      </c>
      <c r="L49" s="6">
        <v>0</v>
      </c>
      <c r="M49" s="6">
        <f t="shared" si="12"/>
        <v>0</v>
      </c>
      <c r="N49" s="6">
        <f>SUM(N48,N40,N36)</f>
        <v>0</v>
      </c>
      <c r="AA49" s="29"/>
      <c r="AB49" s="29"/>
      <c r="AC49" s="29"/>
    </row>
    <row r="50" spans="1:14" ht="13.5" thickBot="1">
      <c r="A50" s="57"/>
      <c r="B50" s="58" t="s">
        <v>31</v>
      </c>
      <c r="C50" s="10"/>
      <c r="D50" s="10"/>
      <c r="E50" s="10"/>
      <c r="F50" s="10"/>
      <c r="G50" s="10"/>
      <c r="H50" s="10"/>
      <c r="I50" s="10"/>
      <c r="J50" s="10"/>
      <c r="K50" s="10"/>
      <c r="L50" s="9"/>
      <c r="M50" s="8"/>
      <c r="N50" s="9"/>
    </row>
    <row r="51" spans="1:14" ht="12.75">
      <c r="A51" s="59"/>
      <c r="B51" s="58" t="s">
        <v>32</v>
      </c>
      <c r="C51" s="27"/>
      <c r="D51" s="27"/>
      <c r="E51" s="27"/>
      <c r="F51" s="60"/>
      <c r="G51" s="27"/>
      <c r="H51" s="60"/>
      <c r="I51" s="60"/>
      <c r="J51" s="27"/>
      <c r="K51" s="60"/>
      <c r="L51" s="71"/>
      <c r="M51" s="27"/>
      <c r="N51" s="71"/>
    </row>
    <row r="52" spans="8:11" ht="12.75">
      <c r="H52" s="30"/>
      <c r="K52" s="30"/>
    </row>
    <row r="53" spans="5:11" s="1" customFormat="1" ht="12.75">
      <c r="E53" s="1" t="s">
        <v>182</v>
      </c>
      <c r="H53" s="63"/>
      <c r="K53" s="63"/>
    </row>
    <row r="54" spans="8:11" ht="12.75">
      <c r="H54" s="30"/>
      <c r="K54" s="30"/>
    </row>
    <row r="55" ht="12.75">
      <c r="K55" s="30"/>
    </row>
    <row r="56" ht="12.75">
      <c r="K56" s="30"/>
    </row>
    <row r="57" ht="12.75">
      <c r="K57" s="30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6"/>
      <c r="AB62" s="6"/>
      <c r="AC62" s="6"/>
    </row>
    <row r="63" spans="27:29" ht="12.75">
      <c r="AA63" s="6"/>
      <c r="AB63" s="6"/>
      <c r="AC63" s="6"/>
    </row>
    <row r="64" spans="27:29" ht="12.75">
      <c r="AA64" s="1"/>
      <c r="AB64" s="1"/>
      <c r="AC64" s="1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</sheetData>
  <sheetProtection selectLockedCells="1" selectUnlockedCells="1"/>
  <mergeCells count="25">
    <mergeCell ref="A8:B8"/>
    <mergeCell ref="A28:B28"/>
    <mergeCell ref="L5:L6"/>
    <mergeCell ref="M5:M6"/>
    <mergeCell ref="A7:B7"/>
    <mergeCell ref="H5:H6"/>
    <mergeCell ref="I5:I6"/>
    <mergeCell ref="B1:N1"/>
    <mergeCell ref="A3:B6"/>
    <mergeCell ref="C3:E3"/>
    <mergeCell ref="F3:H3"/>
    <mergeCell ref="I3:K3"/>
    <mergeCell ref="L3:N3"/>
    <mergeCell ref="L4:N4"/>
    <mergeCell ref="N5:N6"/>
    <mergeCell ref="C4:E4"/>
    <mergeCell ref="F4:H4"/>
    <mergeCell ref="I4:K4"/>
    <mergeCell ref="C5:C6"/>
    <mergeCell ref="J5:J6"/>
    <mergeCell ref="K5:K6"/>
    <mergeCell ref="D5:D6"/>
    <mergeCell ref="E5:E6"/>
    <mergeCell ref="F5:F6"/>
    <mergeCell ref="G5:G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N75"/>
  <sheetViews>
    <sheetView zoomScale="92" zoomScaleNormal="92" zoomScalePageLayoutView="0" workbookViewId="0" topLeftCell="A1">
      <pane ySplit="7" topLeftCell="A26" activePane="bottomLeft" state="frozen"/>
      <selection pane="topLeft" activeCell="M24" sqref="M24"/>
      <selection pane="bottomLeft" activeCell="M24" sqref="M24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10.875" style="13" customWidth="1"/>
    <col min="4" max="4" width="10.625" style="13" customWidth="1"/>
    <col min="5" max="5" width="11.00390625" style="13" customWidth="1"/>
    <col min="6" max="6" width="9.00390625" style="13" customWidth="1"/>
    <col min="7" max="8" width="9.375" style="13" customWidth="1"/>
    <col min="9" max="9" width="9.625" style="13" customWidth="1"/>
    <col min="10" max="14" width="9.375" style="13" customWidth="1"/>
    <col min="15" max="15" width="9.25390625" style="13" customWidth="1"/>
    <col min="16" max="16" width="0" style="13" hidden="1" customWidth="1"/>
    <col min="17" max="17" width="9.25390625" style="13" customWidth="1"/>
    <col min="18" max="20" width="0" style="13" hidden="1" customWidth="1"/>
    <col min="21" max="16384" width="9.125" style="13" customWidth="1"/>
  </cols>
  <sheetData>
    <row r="1" spans="2:17" ht="11.25" customHeight="1">
      <c r="B1" s="111" t="s">
        <v>181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23"/>
      <c r="P1" s="23"/>
      <c r="Q1" s="23"/>
    </row>
    <row r="2" spans="8:20" ht="8.25" customHeight="1" thickBot="1">
      <c r="H2" s="16"/>
      <c r="M2" s="16" t="s">
        <v>0</v>
      </c>
      <c r="T2" s="16"/>
    </row>
    <row r="3" spans="1:14" ht="9" customHeight="1" thickBot="1">
      <c r="A3" s="112" t="s">
        <v>1</v>
      </c>
      <c r="B3" s="112"/>
      <c r="C3" s="114">
        <v>1075</v>
      </c>
      <c r="D3" s="114"/>
      <c r="E3" s="114"/>
      <c r="F3" s="114">
        <v>1076</v>
      </c>
      <c r="G3" s="114"/>
      <c r="H3" s="114"/>
      <c r="I3" s="114">
        <v>1077</v>
      </c>
      <c r="J3" s="114"/>
      <c r="K3" s="114"/>
      <c r="L3" s="114">
        <v>1079</v>
      </c>
      <c r="M3" s="114"/>
      <c r="N3" s="114"/>
    </row>
    <row r="4" spans="1:14" s="86" customFormat="1" ht="24" customHeight="1" thickBot="1">
      <c r="A4" s="112"/>
      <c r="B4" s="112"/>
      <c r="C4" s="108"/>
      <c r="D4" s="108"/>
      <c r="E4" s="108"/>
      <c r="F4" s="108"/>
      <c r="G4" s="108"/>
      <c r="H4" s="108"/>
      <c r="I4" s="108" t="s">
        <v>148</v>
      </c>
      <c r="J4" s="108"/>
      <c r="K4" s="108"/>
      <c r="L4" s="108" t="s">
        <v>157</v>
      </c>
      <c r="M4" s="108"/>
      <c r="N4" s="108"/>
    </row>
    <row r="5" spans="1:14" ht="11.25" customHeight="1" thickBot="1">
      <c r="A5" s="112"/>
      <c r="B5" s="112"/>
      <c r="C5" s="109" t="s">
        <v>204</v>
      </c>
      <c r="D5" s="109" t="s">
        <v>198</v>
      </c>
      <c r="E5" s="109" t="s">
        <v>199</v>
      </c>
      <c r="F5" s="109" t="s">
        <v>204</v>
      </c>
      <c r="G5" s="109" t="s">
        <v>198</v>
      </c>
      <c r="H5" s="109" t="s">
        <v>199</v>
      </c>
      <c r="I5" s="109" t="s">
        <v>204</v>
      </c>
      <c r="J5" s="109" t="s">
        <v>198</v>
      </c>
      <c r="K5" s="109" t="s">
        <v>199</v>
      </c>
      <c r="L5" s="109" t="s">
        <v>204</v>
      </c>
      <c r="M5" s="109" t="s">
        <v>197</v>
      </c>
      <c r="N5" s="109" t="s">
        <v>199</v>
      </c>
    </row>
    <row r="6" spans="1:14" ht="17.25" customHeight="1" thickBot="1">
      <c r="A6" s="112"/>
      <c r="B6" s="112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9" customHeight="1" thickBot="1">
      <c r="A7" s="118">
        <v>1</v>
      </c>
      <c r="B7" s="118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6" t="s">
        <v>6</v>
      </c>
      <c r="B8" s="116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>
        <v>0</v>
      </c>
      <c r="D9" s="1"/>
      <c r="E9" s="1">
        <f>SUM(C9:D9)</f>
        <v>0</v>
      </c>
      <c r="F9" s="1">
        <v>0</v>
      </c>
      <c r="G9" s="1"/>
      <c r="H9" s="1">
        <f>SUM(F9:G9)</f>
        <v>0</v>
      </c>
      <c r="I9" s="1">
        <v>0</v>
      </c>
      <c r="J9" s="1"/>
      <c r="K9" s="1">
        <f>SUM(I9:J9)</f>
        <v>0</v>
      </c>
      <c r="L9" s="6">
        <v>0</v>
      </c>
      <c r="M9" s="6"/>
      <c r="N9" s="1">
        <f>SUM(L9:M9)</f>
        <v>0</v>
      </c>
    </row>
    <row r="10" spans="1:14" ht="10.5" customHeight="1">
      <c r="A10" s="17" t="s">
        <v>159</v>
      </c>
      <c r="B10" s="16" t="s">
        <v>129</v>
      </c>
      <c r="C10" s="1">
        <v>0</v>
      </c>
      <c r="D10" s="1"/>
      <c r="E10" s="1">
        <f>SUM(C10:D10)</f>
        <v>0</v>
      </c>
      <c r="F10" s="1">
        <v>0</v>
      </c>
      <c r="G10" s="1"/>
      <c r="H10" s="1">
        <f>SUM(F10:G10)</f>
        <v>0</v>
      </c>
      <c r="I10" s="1">
        <v>0</v>
      </c>
      <c r="J10" s="1"/>
      <c r="K10" s="1">
        <f>SUM(I10:J10)</f>
        <v>0</v>
      </c>
      <c r="L10" s="6">
        <v>0</v>
      </c>
      <c r="M10" s="6"/>
      <c r="N10" s="1">
        <f>SUM(L10:M10)</f>
        <v>0</v>
      </c>
    </row>
    <row r="11" spans="1:14" ht="10.5" customHeight="1">
      <c r="A11" s="17" t="s">
        <v>160</v>
      </c>
      <c r="B11" s="16" t="s">
        <v>9</v>
      </c>
      <c r="C11" s="1">
        <v>0</v>
      </c>
      <c r="D11" s="1"/>
      <c r="E11" s="1">
        <f>SUM(C11:D11)</f>
        <v>0</v>
      </c>
      <c r="F11" s="1">
        <v>0</v>
      </c>
      <c r="G11" s="1"/>
      <c r="H11" s="1">
        <f>SUM(F11:G11)</f>
        <v>0</v>
      </c>
      <c r="I11" s="1">
        <v>0</v>
      </c>
      <c r="J11" s="1"/>
      <c r="K11" s="1">
        <f>SUM(I11:J11)</f>
        <v>0</v>
      </c>
      <c r="L11" s="6">
        <v>0</v>
      </c>
      <c r="M11" s="6"/>
      <c r="N11" s="1">
        <f>SUM(L11:M11)</f>
        <v>0</v>
      </c>
    </row>
    <row r="12" spans="1:14" ht="10.5" customHeight="1">
      <c r="A12" s="17" t="s">
        <v>161</v>
      </c>
      <c r="B12" s="16" t="s">
        <v>10</v>
      </c>
      <c r="C12" s="1">
        <v>0</v>
      </c>
      <c r="D12" s="1"/>
      <c r="E12" s="1">
        <f>SUM(C12:D12)</f>
        <v>0</v>
      </c>
      <c r="F12" s="1">
        <v>0</v>
      </c>
      <c r="G12" s="1"/>
      <c r="H12" s="1">
        <f>SUM(F12:G12)</f>
        <v>0</v>
      </c>
      <c r="I12" s="1">
        <v>0</v>
      </c>
      <c r="J12" s="1"/>
      <c r="K12" s="1">
        <f>SUM(I12:J12)</f>
        <v>0</v>
      </c>
      <c r="L12" s="6">
        <v>0</v>
      </c>
      <c r="M12" s="6"/>
      <c r="N12" s="1">
        <f>SUM(L12:M12)</f>
        <v>0</v>
      </c>
    </row>
    <row r="13" spans="1:21" ht="10.5" customHeight="1" thickBot="1">
      <c r="A13" s="17" t="s">
        <v>162</v>
      </c>
      <c r="B13" s="16" t="s">
        <v>11</v>
      </c>
      <c r="C13" s="1">
        <v>0</v>
      </c>
      <c r="D13" s="3"/>
      <c r="E13" s="1">
        <f>SUM(C13:D13)</f>
        <v>0</v>
      </c>
      <c r="F13" s="1">
        <v>0</v>
      </c>
      <c r="G13" s="1"/>
      <c r="H13" s="1">
        <f>SUM(F13:G13)</f>
        <v>0</v>
      </c>
      <c r="I13" s="1">
        <v>90826</v>
      </c>
      <c r="J13" s="1">
        <v>2983</v>
      </c>
      <c r="K13" s="1">
        <f>SUM(I13:J13)</f>
        <v>93809</v>
      </c>
      <c r="L13" s="34">
        <v>35781</v>
      </c>
      <c r="M13" s="34"/>
      <c r="N13" s="1">
        <f>SUM(L13:M13)</f>
        <v>35781</v>
      </c>
      <c r="P13" s="36"/>
      <c r="U13" s="1"/>
    </row>
    <row r="14" spans="1:14" ht="10.5" customHeight="1" thickBot="1">
      <c r="A14" s="18" t="s">
        <v>12</v>
      </c>
      <c r="B14" s="19" t="s">
        <v>131</v>
      </c>
      <c r="C14" s="15">
        <v>0</v>
      </c>
      <c r="D14" s="15">
        <f aca="true" t="shared" si="0" ref="D14:M14">SUM(D9:D13)</f>
        <v>0</v>
      </c>
      <c r="E14" s="15">
        <f t="shared" si="0"/>
        <v>0</v>
      </c>
      <c r="F14" s="15">
        <v>0</v>
      </c>
      <c r="G14" s="15">
        <f t="shared" si="0"/>
        <v>0</v>
      </c>
      <c r="H14" s="15">
        <f>SUM(H9:H13)</f>
        <v>0</v>
      </c>
      <c r="I14" s="15">
        <v>90826</v>
      </c>
      <c r="J14" s="15">
        <f t="shared" si="0"/>
        <v>2983</v>
      </c>
      <c r="K14" s="15">
        <f>SUM(K9:K13)</f>
        <v>93809</v>
      </c>
      <c r="L14" s="15">
        <v>35781</v>
      </c>
      <c r="M14" s="15">
        <f t="shared" si="0"/>
        <v>0</v>
      </c>
      <c r="N14" s="15">
        <f>SUM(N9:N13)</f>
        <v>35781</v>
      </c>
    </row>
    <row r="15" spans="1:22" ht="10.5" customHeight="1">
      <c r="A15" s="17" t="s">
        <v>163</v>
      </c>
      <c r="B15" s="16" t="s">
        <v>130</v>
      </c>
      <c r="C15" s="1">
        <v>0</v>
      </c>
      <c r="D15" s="49"/>
      <c r="E15" s="1">
        <f>SUM(C15:D15)</f>
        <v>0</v>
      </c>
      <c r="F15" s="1">
        <v>0</v>
      </c>
      <c r="G15" s="1"/>
      <c r="H15" s="1">
        <f>SUM(F15:G15)</f>
        <v>0</v>
      </c>
      <c r="I15" s="1">
        <v>0</v>
      </c>
      <c r="J15" s="1"/>
      <c r="K15" s="1">
        <f>SUM(I15:J15)</f>
        <v>0</v>
      </c>
      <c r="L15" s="6">
        <v>0</v>
      </c>
      <c r="M15" s="6"/>
      <c r="N15" s="1">
        <f>SUM(L15:M15)</f>
        <v>0</v>
      </c>
      <c r="V15" s="1"/>
    </row>
    <row r="16" spans="1:14" ht="10.5" customHeight="1">
      <c r="A16" s="17" t="s">
        <v>164</v>
      </c>
      <c r="B16" s="16" t="s">
        <v>13</v>
      </c>
      <c r="C16" s="1">
        <v>0</v>
      </c>
      <c r="D16" s="1"/>
      <c r="E16" s="1">
        <f>SUM(C16:D16)</f>
        <v>0</v>
      </c>
      <c r="F16" s="1">
        <v>0</v>
      </c>
      <c r="G16" s="1"/>
      <c r="H16" s="1">
        <f>SUM(F16:G16)</f>
        <v>0</v>
      </c>
      <c r="I16" s="1">
        <v>0</v>
      </c>
      <c r="J16" s="1"/>
      <c r="K16" s="1">
        <f>SUM(I16:J16)</f>
        <v>0</v>
      </c>
      <c r="L16" s="6">
        <v>0</v>
      </c>
      <c r="M16" s="6"/>
      <c r="N16" s="1">
        <f>SUM(L16:M16)</f>
        <v>0</v>
      </c>
    </row>
    <row r="17" spans="1:14" s="29" customFormat="1" ht="10.5" customHeight="1" thickBot="1">
      <c r="A17" s="17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0</v>
      </c>
      <c r="G17" s="1"/>
      <c r="H17" s="1">
        <f>SUM(F17:G17)</f>
        <v>0</v>
      </c>
      <c r="I17" s="1">
        <v>0</v>
      </c>
      <c r="J17" s="1"/>
      <c r="K17" s="1">
        <f>SUM(I17:J17)</f>
        <v>0</v>
      </c>
      <c r="L17" s="6">
        <v>0</v>
      </c>
      <c r="M17" s="6"/>
      <c r="N17" s="1">
        <f>SUM(L17:M17)</f>
        <v>0</v>
      </c>
    </row>
    <row r="18" spans="1:14" ht="10.5" customHeight="1" thickBot="1">
      <c r="A18" s="18" t="s">
        <v>15</v>
      </c>
      <c r="B18" s="19" t="s">
        <v>132</v>
      </c>
      <c r="C18" s="15">
        <v>0</v>
      </c>
      <c r="D18" s="15">
        <f aca="true" t="shared" si="1" ref="D18:M18">SUM(D15:D17)</f>
        <v>0</v>
      </c>
      <c r="E18" s="15">
        <f t="shared" si="1"/>
        <v>0</v>
      </c>
      <c r="F18" s="15">
        <v>0</v>
      </c>
      <c r="G18" s="15">
        <f t="shared" si="1"/>
        <v>0</v>
      </c>
      <c r="H18" s="15">
        <f>SUM(H15:H17)</f>
        <v>0</v>
      </c>
      <c r="I18" s="15">
        <v>0</v>
      </c>
      <c r="J18" s="15">
        <f t="shared" si="1"/>
        <v>0</v>
      </c>
      <c r="K18" s="15">
        <f>SUM(K15:K17)</f>
        <v>0</v>
      </c>
      <c r="L18" s="15">
        <v>0</v>
      </c>
      <c r="M18" s="15">
        <f t="shared" si="1"/>
        <v>0</v>
      </c>
      <c r="N18" s="15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15">
        <v>0</v>
      </c>
      <c r="D19" s="15"/>
      <c r="E19" s="15">
        <f>SUM(C19:D19)</f>
        <v>0</v>
      </c>
      <c r="F19" s="15">
        <v>0</v>
      </c>
      <c r="G19" s="15"/>
      <c r="H19" s="15">
        <f>SUM(F19:G19)</f>
        <v>0</v>
      </c>
      <c r="I19" s="15">
        <v>0</v>
      </c>
      <c r="J19" s="15"/>
      <c r="K19" s="15">
        <f>SUM(I19:J19)</f>
        <v>0</v>
      </c>
      <c r="L19" s="15">
        <v>0</v>
      </c>
      <c r="M19" s="15"/>
      <c r="N19" s="15">
        <f>SUM(L19:M19)</f>
        <v>0</v>
      </c>
    </row>
    <row r="20" spans="1:14" ht="10.5" customHeight="1" thickBot="1">
      <c r="A20" s="20" t="s">
        <v>17</v>
      </c>
      <c r="B20" s="19" t="s">
        <v>134</v>
      </c>
      <c r="C20" s="15">
        <v>0</v>
      </c>
      <c r="D20" s="15">
        <f aca="true" t="shared" si="2" ref="D20:M20">SUM(D19)</f>
        <v>0</v>
      </c>
      <c r="E20" s="15">
        <f t="shared" si="2"/>
        <v>0</v>
      </c>
      <c r="F20" s="15">
        <v>0</v>
      </c>
      <c r="G20" s="15">
        <f t="shared" si="2"/>
        <v>0</v>
      </c>
      <c r="H20" s="15">
        <f>SUM(H19)</f>
        <v>0</v>
      </c>
      <c r="I20" s="15">
        <v>0</v>
      </c>
      <c r="J20" s="15">
        <f t="shared" si="2"/>
        <v>0</v>
      </c>
      <c r="K20" s="15">
        <f>SUM(K19)</f>
        <v>0</v>
      </c>
      <c r="L20" s="15">
        <v>0</v>
      </c>
      <c r="M20" s="15">
        <f t="shared" si="2"/>
        <v>0</v>
      </c>
      <c r="N20" s="15">
        <f>SUM(N19)</f>
        <v>0</v>
      </c>
    </row>
    <row r="21" spans="1:14" ht="10.5" customHeight="1">
      <c r="A21" s="21" t="s">
        <v>168</v>
      </c>
      <c r="B21" s="16" t="s">
        <v>21</v>
      </c>
      <c r="C21" s="7">
        <v>0</v>
      </c>
      <c r="D21" s="7"/>
      <c r="E21" s="7">
        <f>SUM(C21:D21)</f>
        <v>0</v>
      </c>
      <c r="F21" s="7">
        <v>0</v>
      </c>
      <c r="G21" s="7"/>
      <c r="H21" s="7">
        <f>SUM(F21:G21)</f>
        <v>0</v>
      </c>
      <c r="I21" s="7">
        <v>0</v>
      </c>
      <c r="J21" s="7"/>
      <c r="K21" s="7">
        <f>SUM(I21:J21)</f>
        <v>0</v>
      </c>
      <c r="L21" s="7">
        <v>0</v>
      </c>
      <c r="M21" s="7"/>
      <c r="N21" s="7">
        <f>SUM(L21:M21)</f>
        <v>0</v>
      </c>
    </row>
    <row r="22" spans="1:14" ht="10.5" customHeight="1">
      <c r="A22" s="50" t="s">
        <v>169</v>
      </c>
      <c r="B22" s="16" t="s">
        <v>146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7">
        <v>0</v>
      </c>
      <c r="J22" s="7"/>
      <c r="K22" s="7">
        <f>SUM(I22:J22)</f>
        <v>0</v>
      </c>
      <c r="L22" s="7">
        <v>0</v>
      </c>
      <c r="M22" s="7"/>
      <c r="N22" s="7">
        <f>SUM(L22:M22)</f>
        <v>0</v>
      </c>
    </row>
    <row r="23" spans="1:14" s="29" customFormat="1" ht="10.5" customHeight="1" thickBot="1">
      <c r="A23" s="17" t="s">
        <v>166</v>
      </c>
      <c r="B23" s="16" t="s">
        <v>22</v>
      </c>
      <c r="C23" s="1">
        <v>0</v>
      </c>
      <c r="D23" s="1"/>
      <c r="E23" s="7">
        <f>SUM(C23:D23)</f>
        <v>0</v>
      </c>
      <c r="F23" s="1">
        <v>0</v>
      </c>
      <c r="G23" s="1"/>
      <c r="H23" s="7">
        <f>SUM(F23:G23)</f>
        <v>0</v>
      </c>
      <c r="I23" s="1">
        <v>0</v>
      </c>
      <c r="J23" s="1"/>
      <c r="K23" s="7">
        <f>SUM(I23:J23)</f>
        <v>0</v>
      </c>
      <c r="L23" s="6">
        <v>0</v>
      </c>
      <c r="M23" s="6"/>
      <c r="N23" s="7">
        <f>SUM(L23:M23)</f>
        <v>0</v>
      </c>
    </row>
    <row r="24" spans="1:14" ht="10.5" customHeight="1" thickBot="1">
      <c r="A24" s="18" t="s">
        <v>20</v>
      </c>
      <c r="B24" s="22" t="s">
        <v>135</v>
      </c>
      <c r="C24" s="15">
        <v>0</v>
      </c>
      <c r="D24" s="15">
        <f aca="true" t="shared" si="3" ref="D24:M24">SUM(D21:D23)</f>
        <v>0</v>
      </c>
      <c r="E24" s="15">
        <f t="shared" si="3"/>
        <v>0</v>
      </c>
      <c r="F24" s="15">
        <v>0</v>
      </c>
      <c r="G24" s="15">
        <f t="shared" si="3"/>
        <v>0</v>
      </c>
      <c r="H24" s="15">
        <f>SUM(H21:H23)</f>
        <v>0</v>
      </c>
      <c r="I24" s="15">
        <v>0</v>
      </c>
      <c r="J24" s="15">
        <f t="shared" si="3"/>
        <v>0</v>
      </c>
      <c r="K24" s="15">
        <f>SUM(K21:K23)</f>
        <v>0</v>
      </c>
      <c r="L24" s="15">
        <v>0</v>
      </c>
      <c r="M24" s="15">
        <f t="shared" si="3"/>
        <v>0</v>
      </c>
      <c r="N24" s="15">
        <f>SUM(N21:N23)</f>
        <v>0</v>
      </c>
    </row>
    <row r="25" spans="1:14" ht="10.5" customHeight="1" thickBot="1">
      <c r="A25" s="40" t="s">
        <v>167</v>
      </c>
      <c r="B25" s="39" t="s">
        <v>153</v>
      </c>
      <c r="C25" s="7">
        <v>0</v>
      </c>
      <c r="D25" s="7"/>
      <c r="E25" s="7">
        <f>SUM(C25:D25)</f>
        <v>0</v>
      </c>
      <c r="F25" s="7">
        <v>0</v>
      </c>
      <c r="G25" s="7"/>
      <c r="H25" s="7">
        <f>SUM(F25:G25)</f>
        <v>0</v>
      </c>
      <c r="I25" s="7">
        <v>0</v>
      </c>
      <c r="J25" s="7"/>
      <c r="K25" s="7">
        <f>SUM(I25:J25)</f>
        <v>0</v>
      </c>
      <c r="L25" s="7">
        <v>0</v>
      </c>
      <c r="M25" s="7"/>
      <c r="N25" s="7">
        <f>SUM(L25:M25)</f>
        <v>0</v>
      </c>
    </row>
    <row r="26" spans="1:14" ht="10.5" customHeight="1" thickBot="1">
      <c r="A26" s="41" t="s">
        <v>149</v>
      </c>
      <c r="B26" s="42" t="s">
        <v>150</v>
      </c>
      <c r="C26" s="28">
        <v>0</v>
      </c>
      <c r="D26" s="28">
        <f aca="true" t="shared" si="4" ref="D26:M26">SUM(D20,D24,D25)</f>
        <v>0</v>
      </c>
      <c r="E26" s="28">
        <f t="shared" si="4"/>
        <v>0</v>
      </c>
      <c r="F26" s="28">
        <v>0</v>
      </c>
      <c r="G26" s="28">
        <f t="shared" si="4"/>
        <v>0</v>
      </c>
      <c r="H26" s="28">
        <f>SUM(H20,H24,H25)</f>
        <v>0</v>
      </c>
      <c r="I26" s="28">
        <v>0</v>
      </c>
      <c r="J26" s="28">
        <f t="shared" si="4"/>
        <v>0</v>
      </c>
      <c r="K26" s="28">
        <f>SUM(K20,K24,K25)</f>
        <v>0</v>
      </c>
      <c r="L26" s="28">
        <v>0</v>
      </c>
      <c r="M26" s="28">
        <f t="shared" si="4"/>
        <v>0</v>
      </c>
      <c r="N26" s="28">
        <f>SUM(N20,N24,N25)</f>
        <v>0</v>
      </c>
    </row>
    <row r="27" spans="1:14" s="29" customFormat="1" ht="10.5" customHeight="1">
      <c r="A27" s="23"/>
      <c r="B27" s="29" t="s">
        <v>154</v>
      </c>
      <c r="C27" s="6">
        <v>0</v>
      </c>
      <c r="D27" s="6">
        <f aca="true" t="shared" si="5" ref="D27:M27">SUM(D26,D18,D14)</f>
        <v>0</v>
      </c>
      <c r="E27" s="6">
        <f t="shared" si="5"/>
        <v>0</v>
      </c>
      <c r="F27" s="6">
        <v>0</v>
      </c>
      <c r="G27" s="6">
        <f t="shared" si="5"/>
        <v>0</v>
      </c>
      <c r="H27" s="6">
        <f>SUM(H26,H18,H14)</f>
        <v>0</v>
      </c>
      <c r="I27" s="6">
        <v>90826</v>
      </c>
      <c r="J27" s="6">
        <f t="shared" si="5"/>
        <v>2983</v>
      </c>
      <c r="K27" s="6">
        <f>SUM(K26,K18,K14)</f>
        <v>93809</v>
      </c>
      <c r="L27" s="6">
        <v>35781</v>
      </c>
      <c r="M27" s="6">
        <f t="shared" si="5"/>
        <v>0</v>
      </c>
      <c r="N27" s="6">
        <f>SUM(N26,N18,N14)</f>
        <v>35781</v>
      </c>
    </row>
    <row r="28" spans="1:21" ht="10.5" customHeight="1">
      <c r="A28" s="117" t="s">
        <v>23</v>
      </c>
      <c r="B28" s="117"/>
      <c r="C28" s="1"/>
      <c r="D28" s="1"/>
      <c r="E28" s="1"/>
      <c r="F28" s="1"/>
      <c r="G28" s="1"/>
      <c r="H28" s="1"/>
      <c r="I28" s="1"/>
      <c r="J28" s="1"/>
      <c r="K28" s="1"/>
      <c r="L28" s="7"/>
      <c r="M28" s="6"/>
      <c r="N28" s="1"/>
      <c r="U28" s="67"/>
    </row>
    <row r="29" spans="1:14" ht="10.5" customHeight="1">
      <c r="A29" s="17" t="s">
        <v>170</v>
      </c>
      <c r="B29" s="16" t="s">
        <v>136</v>
      </c>
      <c r="C29" s="1">
        <v>0</v>
      </c>
      <c r="D29" s="1"/>
      <c r="E29" s="1">
        <f>SUM(C29:D29)</f>
        <v>0</v>
      </c>
      <c r="F29" s="1">
        <v>0</v>
      </c>
      <c r="G29" s="1"/>
      <c r="H29" s="1">
        <f>SUM(F29:G29)</f>
        <v>0</v>
      </c>
      <c r="I29" s="1">
        <v>0</v>
      </c>
      <c r="J29" s="1"/>
      <c r="K29" s="1">
        <f>SUM(I29:J29)</f>
        <v>0</v>
      </c>
      <c r="L29" s="6">
        <v>0</v>
      </c>
      <c r="M29" s="6"/>
      <c r="N29" s="1">
        <f>SUM(L29:M29)</f>
        <v>0</v>
      </c>
    </row>
    <row r="30" spans="1:14" ht="10.5" customHeight="1">
      <c r="A30" s="17" t="s">
        <v>171</v>
      </c>
      <c r="B30" s="16" t="s">
        <v>137</v>
      </c>
      <c r="C30" s="1">
        <v>0</v>
      </c>
      <c r="D30" s="1"/>
      <c r="E30" s="1">
        <f>SUM(C30:D30)</f>
        <v>0</v>
      </c>
      <c r="F30" s="1">
        <v>0</v>
      </c>
      <c r="G30" s="1"/>
      <c r="H30" s="1">
        <f>SUM(F30:G30)</f>
        <v>0</v>
      </c>
      <c r="I30" s="1">
        <v>0</v>
      </c>
      <c r="J30" s="1"/>
      <c r="K30" s="1">
        <f>SUM(I30:J30)</f>
        <v>0</v>
      </c>
      <c r="L30" s="6">
        <v>0</v>
      </c>
      <c r="M30" s="6"/>
      <c r="N30" s="1">
        <f>SUM(L30:M30)</f>
        <v>0</v>
      </c>
    </row>
    <row r="31" spans="1:14" ht="10.5" customHeight="1">
      <c r="A31" s="17" t="s">
        <v>173</v>
      </c>
      <c r="B31" s="16" t="s">
        <v>138</v>
      </c>
      <c r="C31" s="1">
        <v>0</v>
      </c>
      <c r="D31" s="1"/>
      <c r="E31" s="1">
        <f>SUM(C31:D31)</f>
        <v>0</v>
      </c>
      <c r="F31" s="1">
        <v>0</v>
      </c>
      <c r="G31" s="1"/>
      <c r="H31" s="1">
        <f>SUM(F31:G31)</f>
        <v>0</v>
      </c>
      <c r="I31" s="1">
        <v>0</v>
      </c>
      <c r="J31" s="1"/>
      <c r="K31" s="1">
        <f>SUM(I31:J31)</f>
        <v>0</v>
      </c>
      <c r="L31" s="6">
        <v>0</v>
      </c>
      <c r="M31" s="6"/>
      <c r="N31" s="1">
        <f>SUM(L31:M31)</f>
        <v>0</v>
      </c>
    </row>
    <row r="32" spans="1:14" ht="10.5" customHeight="1">
      <c r="A32" s="24" t="s">
        <v>7</v>
      </c>
      <c r="B32" s="25" t="s">
        <v>139</v>
      </c>
      <c r="C32" s="5">
        <v>0</v>
      </c>
      <c r="D32" s="5">
        <f aca="true" t="shared" si="6" ref="D32:M32">SUM(D29:D31)</f>
        <v>0</v>
      </c>
      <c r="E32" s="5">
        <f t="shared" si="6"/>
        <v>0</v>
      </c>
      <c r="F32" s="5">
        <v>0</v>
      </c>
      <c r="G32" s="5">
        <f t="shared" si="6"/>
        <v>0</v>
      </c>
      <c r="H32" s="5">
        <f>SUM(H29:H31)</f>
        <v>0</v>
      </c>
      <c r="I32" s="5">
        <v>0</v>
      </c>
      <c r="J32" s="5">
        <f t="shared" si="6"/>
        <v>0</v>
      </c>
      <c r="K32" s="5">
        <f>SUM(K29:K31)</f>
        <v>0</v>
      </c>
      <c r="L32" s="5">
        <v>0</v>
      </c>
      <c r="M32" s="5">
        <f t="shared" si="6"/>
        <v>0</v>
      </c>
      <c r="N32" s="5">
        <f>SUM(N29:N31)</f>
        <v>0</v>
      </c>
    </row>
    <row r="33" spans="1:14" ht="10.5" customHeight="1">
      <c r="A33" s="17" t="s">
        <v>174</v>
      </c>
      <c r="B33" s="16" t="s">
        <v>24</v>
      </c>
      <c r="C33" s="1">
        <v>0</v>
      </c>
      <c r="D33" s="1"/>
      <c r="E33" s="1">
        <f>SUM(C33:D33)</f>
        <v>0</v>
      </c>
      <c r="F33" s="1">
        <v>0</v>
      </c>
      <c r="G33" s="1"/>
      <c r="H33" s="1">
        <f>SUM(F33:G33)</f>
        <v>0</v>
      </c>
      <c r="I33" s="1">
        <v>0</v>
      </c>
      <c r="J33" s="1"/>
      <c r="K33" s="1">
        <f>SUM(I33:J33)</f>
        <v>0</v>
      </c>
      <c r="L33" s="6">
        <v>0</v>
      </c>
      <c r="M33" s="6"/>
      <c r="N33" s="1">
        <f>SUM(L33:M33)</f>
        <v>0</v>
      </c>
    </row>
    <row r="34" spans="1:14" ht="10.5" customHeight="1">
      <c r="A34" s="17" t="s">
        <v>175</v>
      </c>
      <c r="B34" s="16" t="s">
        <v>140</v>
      </c>
      <c r="C34" s="1">
        <v>0</v>
      </c>
      <c r="D34" s="1"/>
      <c r="E34" s="1">
        <f>SUM(C34:D34)</f>
        <v>0</v>
      </c>
      <c r="F34" s="1">
        <v>0</v>
      </c>
      <c r="G34" s="1"/>
      <c r="H34" s="1">
        <f>SUM(F34:G34)</f>
        <v>0</v>
      </c>
      <c r="I34" s="1">
        <v>0</v>
      </c>
      <c r="J34" s="1"/>
      <c r="K34" s="1">
        <f>SUM(I34:J34)</f>
        <v>0</v>
      </c>
      <c r="L34" s="6">
        <v>0</v>
      </c>
      <c r="M34" s="6"/>
      <c r="N34" s="1">
        <f>SUM(L34:M34)</f>
        <v>0</v>
      </c>
    </row>
    <row r="35" spans="1:14" ht="10.5" customHeight="1" thickBot="1">
      <c r="A35" s="17" t="s">
        <v>177</v>
      </c>
      <c r="B35" s="16" t="s">
        <v>25</v>
      </c>
      <c r="C35" s="1">
        <v>0</v>
      </c>
      <c r="D35" s="1"/>
      <c r="E35" s="1">
        <f>SUM(C35:D35)</f>
        <v>0</v>
      </c>
      <c r="F35" s="1">
        <v>0</v>
      </c>
      <c r="G35" s="1"/>
      <c r="H35" s="1">
        <f>SUM(F35:G35)</f>
        <v>0</v>
      </c>
      <c r="I35" s="1">
        <v>0</v>
      </c>
      <c r="J35" s="1"/>
      <c r="K35" s="1">
        <f>SUM(I35:J35)</f>
        <v>0</v>
      </c>
      <c r="L35" s="6">
        <v>0</v>
      </c>
      <c r="M35" s="6"/>
      <c r="N35" s="1">
        <f>SUM(L35:M35)</f>
        <v>0</v>
      </c>
    </row>
    <row r="36" spans="1:40" ht="10.5" customHeight="1" thickBot="1">
      <c r="A36" s="18" t="s">
        <v>12</v>
      </c>
      <c r="B36" s="19" t="s">
        <v>142</v>
      </c>
      <c r="C36" s="15">
        <v>0</v>
      </c>
      <c r="D36" s="15">
        <f aca="true" t="shared" si="7" ref="D36:M36">SUM(D32:D35)</f>
        <v>0</v>
      </c>
      <c r="E36" s="15">
        <f t="shared" si="7"/>
        <v>0</v>
      </c>
      <c r="F36" s="15">
        <v>0</v>
      </c>
      <c r="G36" s="15">
        <f t="shared" si="7"/>
        <v>0</v>
      </c>
      <c r="H36" s="15">
        <f>SUM(H32:H35)</f>
        <v>0</v>
      </c>
      <c r="I36" s="15">
        <v>0</v>
      </c>
      <c r="J36" s="15">
        <f t="shared" si="7"/>
        <v>0</v>
      </c>
      <c r="K36" s="15">
        <f>SUM(K32:K35)</f>
        <v>0</v>
      </c>
      <c r="L36" s="15">
        <v>0</v>
      </c>
      <c r="M36" s="15">
        <f t="shared" si="7"/>
        <v>0</v>
      </c>
      <c r="N36" s="15">
        <f>SUM(N32:N35)</f>
        <v>0</v>
      </c>
      <c r="AD36" s="1"/>
      <c r="AE36" s="1"/>
      <c r="AF36" s="1"/>
      <c r="AJ36" s="1"/>
      <c r="AK36" s="1"/>
      <c r="AL36" s="1"/>
      <c r="AM36" s="1"/>
      <c r="AN36" s="1"/>
    </row>
    <row r="37" spans="1:40" ht="10.5" customHeight="1">
      <c r="A37" s="17" t="s">
        <v>172</v>
      </c>
      <c r="B37" s="16" t="s">
        <v>27</v>
      </c>
      <c r="C37" s="1">
        <v>0</v>
      </c>
      <c r="D37" s="1"/>
      <c r="E37" s="1">
        <f>SUM(C37:D37)</f>
        <v>0</v>
      </c>
      <c r="F37" s="1">
        <v>0</v>
      </c>
      <c r="G37" s="1"/>
      <c r="H37" s="1">
        <f>SUM(F37:G37)</f>
        <v>0</v>
      </c>
      <c r="I37" s="1">
        <v>0</v>
      </c>
      <c r="J37" s="1"/>
      <c r="K37" s="1">
        <f>SUM(I37:J37)</f>
        <v>0</v>
      </c>
      <c r="L37" s="6">
        <v>0</v>
      </c>
      <c r="M37" s="6"/>
      <c r="N37" s="1">
        <f>SUM(L37:M37)</f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7" t="s">
        <v>176</v>
      </c>
      <c r="B38" s="16" t="s">
        <v>141</v>
      </c>
      <c r="C38" s="1">
        <v>0</v>
      </c>
      <c r="D38" s="1"/>
      <c r="E38" s="1">
        <f>SUM(C38:D38)</f>
        <v>0</v>
      </c>
      <c r="F38" s="1">
        <v>0</v>
      </c>
      <c r="G38" s="1"/>
      <c r="H38" s="1">
        <f>SUM(F38:G38)</f>
        <v>0</v>
      </c>
      <c r="I38" s="1">
        <v>0</v>
      </c>
      <c r="J38" s="1"/>
      <c r="K38" s="1">
        <f>SUM(I38:J38)</f>
        <v>0</v>
      </c>
      <c r="L38" s="6">
        <v>0</v>
      </c>
      <c r="M38" s="6"/>
      <c r="N38" s="1">
        <f>SUM(L38:M38)</f>
        <v>0</v>
      </c>
      <c r="Q38" s="67"/>
      <c r="AD38" s="1"/>
      <c r="AE38" s="1"/>
      <c r="AF38" s="1"/>
      <c r="AJ38" s="1"/>
      <c r="AK38" s="1"/>
      <c r="AL38" s="1"/>
      <c r="AM38" s="1"/>
      <c r="AN38" s="1"/>
    </row>
    <row r="39" spans="1:40" s="29" customFormat="1" ht="10.5" customHeight="1" thickBot="1">
      <c r="A39" s="17" t="s">
        <v>178</v>
      </c>
      <c r="B39" s="16" t="s">
        <v>28</v>
      </c>
      <c r="C39" s="1">
        <v>0</v>
      </c>
      <c r="D39" s="1"/>
      <c r="E39" s="1">
        <f>SUM(C39:D39)</f>
        <v>0</v>
      </c>
      <c r="F39" s="1">
        <v>0</v>
      </c>
      <c r="G39" s="1"/>
      <c r="H39" s="1">
        <f>SUM(F39:G39)</f>
        <v>0</v>
      </c>
      <c r="I39" s="1">
        <v>0</v>
      </c>
      <c r="J39" s="1"/>
      <c r="K39" s="1">
        <f>SUM(I39:J39)</f>
        <v>0</v>
      </c>
      <c r="L39" s="6">
        <v>0</v>
      </c>
      <c r="M39" s="6"/>
      <c r="N39" s="1">
        <f>SUM(L39:M39)</f>
        <v>0</v>
      </c>
      <c r="AD39" s="6"/>
      <c r="AE39" s="6"/>
      <c r="AF39" s="6"/>
      <c r="AJ39" s="6"/>
      <c r="AK39" s="6"/>
      <c r="AL39" s="6"/>
      <c r="AM39" s="6"/>
      <c r="AN39" s="6"/>
    </row>
    <row r="40" spans="1:31" ht="10.5" customHeight="1" thickBot="1">
      <c r="A40" s="18" t="s">
        <v>15</v>
      </c>
      <c r="B40" s="19" t="s">
        <v>143</v>
      </c>
      <c r="C40" s="15">
        <v>0</v>
      </c>
      <c r="D40" s="15">
        <f aca="true" t="shared" si="8" ref="D40:M40">SUM(D37:D39)</f>
        <v>0</v>
      </c>
      <c r="E40" s="15">
        <f t="shared" si="8"/>
        <v>0</v>
      </c>
      <c r="F40" s="15">
        <v>0</v>
      </c>
      <c r="G40" s="15">
        <f t="shared" si="8"/>
        <v>0</v>
      </c>
      <c r="H40" s="15">
        <f>SUM(H37:H39)</f>
        <v>0</v>
      </c>
      <c r="I40" s="15">
        <v>0</v>
      </c>
      <c r="J40" s="15">
        <f t="shared" si="8"/>
        <v>0</v>
      </c>
      <c r="K40" s="15">
        <f>SUM(K37:K39)</f>
        <v>0</v>
      </c>
      <c r="L40" s="15">
        <v>0</v>
      </c>
      <c r="M40" s="15">
        <f t="shared" si="8"/>
        <v>0</v>
      </c>
      <c r="N40" s="15">
        <f>SUM(N37:N39)</f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D40" s="1"/>
      <c r="AE40" s="1"/>
    </row>
    <row r="41" spans="1:31" ht="10.5" customHeight="1" thickBot="1">
      <c r="A41" s="53" t="s">
        <v>191</v>
      </c>
      <c r="B41" s="19" t="s">
        <v>19</v>
      </c>
      <c r="C41" s="15">
        <v>0</v>
      </c>
      <c r="D41" s="15"/>
      <c r="E41" s="15">
        <f>SUM(C41:D41)</f>
        <v>0</v>
      </c>
      <c r="F41" s="15">
        <v>0</v>
      </c>
      <c r="G41" s="15"/>
      <c r="H41" s="15">
        <f>SUM(F41:G41)</f>
        <v>0</v>
      </c>
      <c r="I41" s="15">
        <v>0</v>
      </c>
      <c r="J41" s="15"/>
      <c r="K41" s="15">
        <f>SUM(I41:J41)</f>
        <v>0</v>
      </c>
      <c r="L41" s="7">
        <v>0</v>
      </c>
      <c r="M41" s="7"/>
      <c r="N41" s="15">
        <f>SUM(L41:M41)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 thickBot="1">
      <c r="A42" s="53" t="s">
        <v>192</v>
      </c>
      <c r="B42" s="19" t="s">
        <v>144</v>
      </c>
      <c r="C42" s="15">
        <v>0</v>
      </c>
      <c r="D42" s="15"/>
      <c r="E42" s="15">
        <f>SUM(C42:D42)</f>
        <v>0</v>
      </c>
      <c r="F42" s="15">
        <v>0</v>
      </c>
      <c r="G42" s="15"/>
      <c r="H42" s="15">
        <f>SUM(F42:G42)</f>
        <v>0</v>
      </c>
      <c r="I42" s="15">
        <v>0</v>
      </c>
      <c r="J42" s="15"/>
      <c r="K42" s="15">
        <f>SUM(I42:J42)</f>
        <v>0</v>
      </c>
      <c r="L42" s="15">
        <v>0</v>
      </c>
      <c r="M42" s="15"/>
      <c r="N42" s="15">
        <f>SUM(L42:M42)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14" ht="13.5" thickBot="1">
      <c r="A43" s="18" t="s">
        <v>17</v>
      </c>
      <c r="B43" s="19" t="s">
        <v>29</v>
      </c>
      <c r="C43" s="15">
        <v>0</v>
      </c>
      <c r="D43" s="15">
        <f aca="true" t="shared" si="9" ref="D43:M43">SUM(D41:D42)</f>
        <v>0</v>
      </c>
      <c r="E43" s="15">
        <f t="shared" si="9"/>
        <v>0</v>
      </c>
      <c r="F43" s="15">
        <v>0</v>
      </c>
      <c r="G43" s="15">
        <f t="shared" si="9"/>
        <v>0</v>
      </c>
      <c r="H43" s="15">
        <f>SUM(H41:H42)</f>
        <v>0</v>
      </c>
      <c r="I43" s="15">
        <v>0</v>
      </c>
      <c r="J43" s="15">
        <f t="shared" si="9"/>
        <v>0</v>
      </c>
      <c r="K43" s="15">
        <f>SUM(K41:K42)</f>
        <v>0</v>
      </c>
      <c r="L43" s="15">
        <v>0</v>
      </c>
      <c r="M43" s="15">
        <f t="shared" si="9"/>
        <v>0</v>
      </c>
      <c r="N43" s="15">
        <f>SUM(N41:N42)</f>
        <v>0</v>
      </c>
    </row>
    <row r="44" spans="1:14" ht="12.75">
      <c r="A44" s="40" t="s">
        <v>191</v>
      </c>
      <c r="B44" s="54" t="s">
        <v>22</v>
      </c>
      <c r="C44" s="7">
        <v>0</v>
      </c>
      <c r="D44" s="7"/>
      <c r="E44" s="7">
        <f>SUM(C44:D44)</f>
        <v>0</v>
      </c>
      <c r="F44" s="7">
        <v>0</v>
      </c>
      <c r="G44" s="7"/>
      <c r="H44" s="7">
        <f>SUM(F44:G44)</f>
        <v>0</v>
      </c>
      <c r="I44" s="7">
        <v>0</v>
      </c>
      <c r="J44" s="7"/>
      <c r="K44" s="7">
        <f>SUM(I44:J44)</f>
        <v>0</v>
      </c>
      <c r="L44" s="7">
        <v>0</v>
      </c>
      <c r="M44" s="7"/>
      <c r="N44" s="7">
        <f>SUM(L44:M44)</f>
        <v>0</v>
      </c>
    </row>
    <row r="45" spans="1:14" ht="13.5" thickBot="1">
      <c r="A45" s="40" t="s">
        <v>192</v>
      </c>
      <c r="B45" s="54" t="s">
        <v>145</v>
      </c>
      <c r="C45" s="7">
        <v>0</v>
      </c>
      <c r="D45" s="7"/>
      <c r="E45" s="7">
        <f>SUM(C45:D45)</f>
        <v>0</v>
      </c>
      <c r="F45" s="7">
        <v>0</v>
      </c>
      <c r="G45" s="7"/>
      <c r="H45" s="7">
        <f>SUM(F45:G45)</f>
        <v>0</v>
      </c>
      <c r="I45" s="7">
        <v>0</v>
      </c>
      <c r="J45" s="7"/>
      <c r="K45" s="7">
        <f>SUM(I45:J45)</f>
        <v>0</v>
      </c>
      <c r="L45" s="7">
        <v>0</v>
      </c>
      <c r="M45" s="7"/>
      <c r="N45" s="7">
        <f>SUM(L45:M45)</f>
        <v>0</v>
      </c>
    </row>
    <row r="46" spans="1:14" ht="13.5" thickBot="1">
      <c r="A46" s="41" t="s">
        <v>20</v>
      </c>
      <c r="B46" s="55" t="s">
        <v>30</v>
      </c>
      <c r="C46" s="28">
        <v>0</v>
      </c>
      <c r="D46" s="28">
        <f aca="true" t="shared" si="10" ref="D46:M46">SUM(D44:D45)</f>
        <v>0</v>
      </c>
      <c r="E46" s="28">
        <f t="shared" si="10"/>
        <v>0</v>
      </c>
      <c r="F46" s="28">
        <v>0</v>
      </c>
      <c r="G46" s="28">
        <f t="shared" si="10"/>
        <v>0</v>
      </c>
      <c r="H46" s="28">
        <f>SUM(H44:H45)</f>
        <v>0</v>
      </c>
      <c r="I46" s="28">
        <v>0</v>
      </c>
      <c r="J46" s="28">
        <f t="shared" si="10"/>
        <v>0</v>
      </c>
      <c r="K46" s="28">
        <f>SUM(K44:K45)</f>
        <v>0</v>
      </c>
      <c r="L46" s="28">
        <v>0</v>
      </c>
      <c r="M46" s="28">
        <f t="shared" si="10"/>
        <v>0</v>
      </c>
      <c r="N46" s="28">
        <f>SUM(N44:N45)</f>
        <v>0</v>
      </c>
    </row>
    <row r="47" spans="1:14" ht="13.5" thickBot="1">
      <c r="A47" s="40" t="s">
        <v>179</v>
      </c>
      <c r="B47" s="54" t="s">
        <v>152</v>
      </c>
      <c r="C47" s="7">
        <v>0</v>
      </c>
      <c r="D47" s="7"/>
      <c r="E47" s="7">
        <f>SUM(C47:D47)</f>
        <v>0</v>
      </c>
      <c r="F47" s="7">
        <v>0</v>
      </c>
      <c r="G47" s="7"/>
      <c r="H47" s="7">
        <f>SUM(F47:G47)</f>
        <v>0</v>
      </c>
      <c r="I47" s="7">
        <v>0</v>
      </c>
      <c r="J47" s="7"/>
      <c r="K47" s="7">
        <f>SUM(I47:J47)</f>
        <v>0</v>
      </c>
      <c r="L47" s="7">
        <v>0</v>
      </c>
      <c r="M47" s="7"/>
      <c r="N47" s="7">
        <f>SUM(L47:M47)</f>
        <v>0</v>
      </c>
    </row>
    <row r="48" spans="1:14" ht="13.5" thickBot="1">
      <c r="A48" s="41" t="s">
        <v>149</v>
      </c>
      <c r="B48" s="55" t="s">
        <v>151</v>
      </c>
      <c r="C48" s="28">
        <v>0</v>
      </c>
      <c r="D48" s="28">
        <f aca="true" t="shared" si="11" ref="D48:M48">SUM(D46,D43,D47)</f>
        <v>0</v>
      </c>
      <c r="E48" s="28">
        <f t="shared" si="11"/>
        <v>0</v>
      </c>
      <c r="F48" s="28">
        <v>0</v>
      </c>
      <c r="G48" s="28">
        <f t="shared" si="11"/>
        <v>0</v>
      </c>
      <c r="H48" s="28">
        <f>SUM(H46,H43,H47)</f>
        <v>0</v>
      </c>
      <c r="I48" s="28">
        <v>0</v>
      </c>
      <c r="J48" s="28">
        <f t="shared" si="11"/>
        <v>0</v>
      </c>
      <c r="K48" s="28">
        <f>SUM(K46,K43,K47)</f>
        <v>0</v>
      </c>
      <c r="L48" s="28">
        <v>0</v>
      </c>
      <c r="M48" s="28">
        <f t="shared" si="11"/>
        <v>0</v>
      </c>
      <c r="N48" s="28">
        <f>SUM(N46,N43,N47)</f>
        <v>0</v>
      </c>
    </row>
    <row r="49" spans="1:29" s="51" customFormat="1" ht="13.5" thickBot="1">
      <c r="A49" s="23"/>
      <c r="B49" s="29" t="s">
        <v>155</v>
      </c>
      <c r="C49" s="6">
        <v>0</v>
      </c>
      <c r="D49" s="6">
        <f aca="true" t="shared" si="12" ref="D49:M49">SUM(D48,D40,D36)</f>
        <v>0</v>
      </c>
      <c r="E49" s="6">
        <f t="shared" si="12"/>
        <v>0</v>
      </c>
      <c r="F49" s="6">
        <v>0</v>
      </c>
      <c r="G49" s="6">
        <f t="shared" si="12"/>
        <v>0</v>
      </c>
      <c r="H49" s="6">
        <f>SUM(H48,H40,H36)</f>
        <v>0</v>
      </c>
      <c r="I49" s="6">
        <v>0</v>
      </c>
      <c r="J49" s="6">
        <f t="shared" si="12"/>
        <v>0</v>
      </c>
      <c r="K49" s="6">
        <f>SUM(K48,K40,K36)</f>
        <v>0</v>
      </c>
      <c r="L49" s="6">
        <v>0</v>
      </c>
      <c r="M49" s="6">
        <f t="shared" si="12"/>
        <v>0</v>
      </c>
      <c r="N49" s="6">
        <f>SUM(N48,N40,N36)</f>
        <v>0</v>
      </c>
      <c r="AA49" s="29"/>
      <c r="AB49" s="29"/>
      <c r="AC49" s="29"/>
    </row>
    <row r="50" spans="1:14" ht="13.5" thickBot="1">
      <c r="A50" s="57"/>
      <c r="B50" s="58" t="s">
        <v>31</v>
      </c>
      <c r="C50" s="10"/>
      <c r="D50" s="10"/>
      <c r="E50" s="10"/>
      <c r="F50" s="10"/>
      <c r="G50" s="10"/>
      <c r="H50" s="10"/>
      <c r="I50" s="10"/>
      <c r="J50" s="10"/>
      <c r="K50" s="10"/>
      <c r="L50" s="9">
        <f>7!C50+7!F50+7!I50+7!L50+8!C50+8!F50+8!I50+8!L50+9!C50+9!F50+9!I50+9!L50+'10'!C50+'10'!F50+'10'!I50+'10'!L50+'12'!C50+'12'!F50+'12'!I50</f>
        <v>0</v>
      </c>
      <c r="M50" s="8">
        <f>7!D50+7!G50+7!J50+7!M50+8!D50+8!G50+8!J50+8!M50+9!D50+9!G50+9!J50+9!M50+'10'!D50+'10'!G50+'10'!J50+'10'!M50+'12'!D50+'12'!G50+'12'!J50</f>
        <v>0</v>
      </c>
      <c r="N50" s="9">
        <f>7!E50+7!H50+7!K50+7!N50+8!E50+8!H50+8!K50+8!N50+9!E50+9!H50+9!K50+9!N50+'10'!E50+'10'!H50+'10'!K50+'10'!N50+'12'!E50+'12'!H50+'12'!K50</f>
        <v>0</v>
      </c>
    </row>
    <row r="51" spans="1:14" ht="12.75">
      <c r="A51" s="59"/>
      <c r="B51" s="58" t="s">
        <v>32</v>
      </c>
      <c r="C51" s="27"/>
      <c r="D51" s="27"/>
      <c r="E51" s="27"/>
      <c r="F51" s="60"/>
      <c r="G51" s="27"/>
      <c r="H51" s="60"/>
      <c r="I51" s="60"/>
      <c r="J51" s="27"/>
      <c r="K51" s="60"/>
      <c r="L51" s="71"/>
      <c r="M51" s="27"/>
      <c r="N51" s="71"/>
    </row>
    <row r="52" spans="8:11" ht="12.75">
      <c r="H52" s="30"/>
      <c r="K52" s="30"/>
    </row>
    <row r="53" spans="8:11" ht="12.75">
      <c r="H53" s="30"/>
      <c r="K53" s="30"/>
    </row>
    <row r="54" spans="8:11" ht="12.75">
      <c r="H54" s="30"/>
      <c r="K54" s="30"/>
    </row>
    <row r="55" ht="12.75">
      <c r="K55" s="30"/>
    </row>
    <row r="56" ht="12.75">
      <c r="K56" s="30"/>
    </row>
    <row r="57" ht="12.75">
      <c r="K57" s="30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6"/>
      <c r="AB62" s="6"/>
      <c r="AC62" s="6"/>
    </row>
    <row r="63" spans="27:29" ht="12.75">
      <c r="AA63" s="6"/>
      <c r="AB63" s="6"/>
      <c r="AC63" s="6"/>
    </row>
    <row r="64" spans="27:29" ht="12.75">
      <c r="AA64" s="1"/>
      <c r="AB64" s="1"/>
      <c r="AC64" s="1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</sheetData>
  <sheetProtection selectLockedCells="1" selectUnlockedCells="1"/>
  <mergeCells count="25">
    <mergeCell ref="B1:N1"/>
    <mergeCell ref="A3:B6"/>
    <mergeCell ref="C3:E3"/>
    <mergeCell ref="F3:H3"/>
    <mergeCell ref="I3:K3"/>
    <mergeCell ref="L3:N3"/>
    <mergeCell ref="E5:E6"/>
    <mergeCell ref="A28:B28"/>
    <mergeCell ref="L5:L6"/>
    <mergeCell ref="M5:M6"/>
    <mergeCell ref="A7:B7"/>
    <mergeCell ref="H5:H6"/>
    <mergeCell ref="N5:N6"/>
    <mergeCell ref="J5:J6"/>
    <mergeCell ref="K5:K6"/>
    <mergeCell ref="F5:F6"/>
    <mergeCell ref="G5:G6"/>
    <mergeCell ref="A8:B8"/>
    <mergeCell ref="L4:N4"/>
    <mergeCell ref="C5:C6"/>
    <mergeCell ref="D5:D6"/>
    <mergeCell ref="C4:E4"/>
    <mergeCell ref="F4:H4"/>
    <mergeCell ref="I4:K4"/>
    <mergeCell ref="I5:I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AN75"/>
  <sheetViews>
    <sheetView zoomScale="92" zoomScaleNormal="92" zoomScalePageLayoutView="0" workbookViewId="0" topLeftCell="A1">
      <pane ySplit="7" topLeftCell="A20" activePane="bottomLeft" state="frozen"/>
      <selection pane="topLeft" activeCell="M24" sqref="M24"/>
      <selection pane="bottomLeft" activeCell="M24" sqref="M24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10.875" style="13" customWidth="1"/>
    <col min="4" max="4" width="10.625" style="13" customWidth="1"/>
    <col min="5" max="5" width="11.00390625" style="13" customWidth="1"/>
    <col min="6" max="6" width="9.00390625" style="13" customWidth="1"/>
    <col min="7" max="8" width="9.375" style="13" customWidth="1"/>
    <col min="9" max="9" width="9.625" style="13" customWidth="1"/>
    <col min="10" max="14" width="9.375" style="13" customWidth="1"/>
    <col min="15" max="15" width="9.25390625" style="13" customWidth="1"/>
    <col min="16" max="16" width="0" style="13" hidden="1" customWidth="1"/>
    <col min="17" max="17" width="9.25390625" style="13" customWidth="1"/>
    <col min="18" max="20" width="0" style="13" hidden="1" customWidth="1"/>
    <col min="21" max="16384" width="9.125" style="13" customWidth="1"/>
  </cols>
  <sheetData>
    <row r="1" spans="2:17" ht="11.25" customHeight="1">
      <c r="B1" s="111" t="s">
        <v>181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23"/>
      <c r="P1" s="23"/>
      <c r="Q1" s="23"/>
    </row>
    <row r="2" spans="8:20" ht="8.25" customHeight="1" thickBot="1">
      <c r="H2" s="16"/>
      <c r="M2" s="16" t="s">
        <v>0</v>
      </c>
      <c r="T2" s="16"/>
    </row>
    <row r="3" spans="1:14" ht="9" customHeight="1" thickBot="1">
      <c r="A3" s="112" t="s">
        <v>1</v>
      </c>
      <c r="B3" s="112"/>
      <c r="C3" s="114">
        <v>1080</v>
      </c>
      <c r="D3" s="114"/>
      <c r="E3" s="114"/>
      <c r="F3" s="114">
        <v>1081</v>
      </c>
      <c r="G3" s="114"/>
      <c r="H3" s="114"/>
      <c r="I3" s="114"/>
      <c r="J3" s="114"/>
      <c r="K3" s="114"/>
      <c r="L3" s="129" t="s">
        <v>60</v>
      </c>
      <c r="M3" s="129"/>
      <c r="N3" s="129"/>
    </row>
    <row r="4" spans="1:14" s="86" customFormat="1" ht="20.25" customHeight="1" thickBot="1">
      <c r="A4" s="112"/>
      <c r="B4" s="112"/>
      <c r="C4" s="108" t="s">
        <v>187</v>
      </c>
      <c r="D4" s="108"/>
      <c r="E4" s="108"/>
      <c r="F4" s="108" t="s">
        <v>196</v>
      </c>
      <c r="G4" s="108"/>
      <c r="H4" s="108"/>
      <c r="I4" s="108"/>
      <c r="J4" s="108"/>
      <c r="K4" s="108"/>
      <c r="L4" s="129"/>
      <c r="M4" s="129"/>
      <c r="N4" s="129"/>
    </row>
    <row r="5" spans="1:14" ht="11.25" customHeight="1" thickBot="1">
      <c r="A5" s="112"/>
      <c r="B5" s="112"/>
      <c r="C5" s="109" t="s">
        <v>204</v>
      </c>
      <c r="D5" s="109" t="s">
        <v>198</v>
      </c>
      <c r="E5" s="109" t="s">
        <v>199</v>
      </c>
      <c r="F5" s="109" t="s">
        <v>204</v>
      </c>
      <c r="G5" s="109" t="s">
        <v>198</v>
      </c>
      <c r="H5" s="109" t="s">
        <v>199</v>
      </c>
      <c r="I5" s="109" t="s">
        <v>204</v>
      </c>
      <c r="J5" s="109" t="s">
        <v>198</v>
      </c>
      <c r="K5" s="109" t="s">
        <v>199</v>
      </c>
      <c r="L5" s="109" t="s">
        <v>204</v>
      </c>
      <c r="M5" s="109" t="s">
        <v>197</v>
      </c>
      <c r="N5" s="109" t="s">
        <v>199</v>
      </c>
    </row>
    <row r="6" spans="1:14" ht="17.25" customHeight="1" thickBot="1">
      <c r="A6" s="112"/>
      <c r="B6" s="112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9" customHeight="1" thickBot="1">
      <c r="A7" s="118">
        <v>1</v>
      </c>
      <c r="B7" s="118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6" t="s">
        <v>6</v>
      </c>
      <c r="B8" s="116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/>
      <c r="D9" s="1"/>
      <c r="E9" s="1">
        <f>SUM(C9:D9)</f>
        <v>0</v>
      </c>
      <c r="F9" s="1"/>
      <c r="G9" s="1"/>
      <c r="H9" s="1">
        <f>SUM(F9:G9)</f>
        <v>0</v>
      </c>
      <c r="I9" s="1"/>
      <c r="J9" s="1"/>
      <c r="K9" s="1">
        <f>SUM(I9:J9)</f>
        <v>0</v>
      </c>
      <c r="L9" s="43">
        <f>7!C9+7!F9+7!I9+7!L9+8!C9+8!F9+8!I9+8!L9+9!C9+9!F9+9!I9+9!L9+'10'!C9+'10'!F9+'10'!I9+'10'!L9+'13'!C9+'13'!F9+'13'!I9+'11'!C9+'11'!F9+'11'!I9+'11'!L9</f>
        <v>0</v>
      </c>
      <c r="M9" s="43">
        <f>7!D9+7!G9+7!J9+7!M9+8!D9+8!G9+8!J9+8!M9+9!D9+9!G9+9!J9+9!M9+'10'!D9+'10'!G9+'10'!J9+'10'!M9+'13'!D9+'13'!G9+'13'!J9+'11'!D9+'11'!G9+'11'!J9+'11'!M9</f>
        <v>0</v>
      </c>
      <c r="N9" s="43">
        <f>SUM(L9:M9)</f>
        <v>0</v>
      </c>
    </row>
    <row r="10" spans="1:14" ht="10.5" customHeight="1">
      <c r="A10" s="17" t="s">
        <v>159</v>
      </c>
      <c r="B10" s="16" t="s">
        <v>129</v>
      </c>
      <c r="C10" s="1"/>
      <c r="D10" s="1"/>
      <c r="E10" s="1">
        <f>SUM(C10:D10)</f>
        <v>0</v>
      </c>
      <c r="F10" s="1"/>
      <c r="G10" s="1"/>
      <c r="H10" s="1">
        <f>SUM(F10:G10)</f>
        <v>0</v>
      </c>
      <c r="I10" s="1"/>
      <c r="J10" s="1"/>
      <c r="K10" s="1">
        <f>SUM(I10:J10)</f>
        <v>0</v>
      </c>
      <c r="L10" s="43">
        <f>7!C10+7!F10+7!I10+7!L10+8!C10+8!F10+8!I10+8!L10+9!C10+9!F10+9!I10+9!L10+'10'!C10+'10'!F10+'10'!I10+'10'!L10+'13'!C10+'13'!F10+'13'!I10+'11'!C10+'11'!F10+'11'!I10+'11'!L10</f>
        <v>0</v>
      </c>
      <c r="M10" s="43">
        <f>7!D10+7!G10+7!J10+7!M10+8!D10+8!G10+8!J10+8!M10+9!D10+9!G10+9!J10+9!M10+'10'!D10+'10'!G10+'10'!J10+'10'!M10+'13'!D10+'13'!G10+'13'!J10+'11'!D10+'11'!G10+'11'!J10+'11'!M10</f>
        <v>0</v>
      </c>
      <c r="N10" s="43">
        <f>SUM(L10:M10)</f>
        <v>0</v>
      </c>
    </row>
    <row r="11" spans="1:14" ht="10.5" customHeight="1">
      <c r="A11" s="17" t="s">
        <v>160</v>
      </c>
      <c r="B11" s="16" t="s">
        <v>9</v>
      </c>
      <c r="C11" s="1"/>
      <c r="D11" s="1"/>
      <c r="E11" s="1">
        <f>SUM(C11:D11)</f>
        <v>0</v>
      </c>
      <c r="F11" s="1"/>
      <c r="G11" s="1"/>
      <c r="H11" s="1">
        <f>SUM(F11:G11)</f>
        <v>0</v>
      </c>
      <c r="I11" s="1"/>
      <c r="J11" s="1"/>
      <c r="K11" s="1">
        <f>SUM(I11:J11)</f>
        <v>0</v>
      </c>
      <c r="L11" s="43">
        <f>7!C11+7!F11+7!I11+7!L11+8!C11+8!F11+8!I11+8!L11+9!C11+9!F11+9!I11+9!L11+'10'!C11+'10'!F11+'10'!I11+'10'!L11+'13'!C11+'13'!F11+'13'!I11+'11'!C11+'11'!F11+'11'!I11+'11'!L11</f>
        <v>0</v>
      </c>
      <c r="M11" s="43">
        <f>7!D11+7!G11+7!J11+7!M11+8!D11+8!G11+8!J11+8!M11+9!D11+9!G11+9!J11+9!M11+'10'!D11+'10'!G11+'10'!J11+'10'!M11+'13'!D11+'13'!G11+'13'!J11+'11'!D11+'11'!G11+'11'!J11+'11'!M11</f>
        <v>0</v>
      </c>
      <c r="N11" s="43">
        <f>SUM(L11:M11)</f>
        <v>0</v>
      </c>
    </row>
    <row r="12" spans="1:14" ht="10.5" customHeight="1">
      <c r="A12" s="17" t="s">
        <v>161</v>
      </c>
      <c r="B12" s="16" t="s">
        <v>10</v>
      </c>
      <c r="C12" s="1"/>
      <c r="D12" s="1"/>
      <c r="E12" s="1">
        <f>SUM(C12:D12)</f>
        <v>0</v>
      </c>
      <c r="F12" s="1"/>
      <c r="G12" s="1"/>
      <c r="H12" s="1">
        <f>SUM(F12:G12)</f>
        <v>0</v>
      </c>
      <c r="I12" s="1"/>
      <c r="J12" s="1"/>
      <c r="K12" s="1">
        <f>SUM(I12:J12)</f>
        <v>0</v>
      </c>
      <c r="L12" s="43">
        <f>7!C12+7!F12+7!I12+7!L12+8!C12+8!F12+8!I12+8!L12+9!C12+9!F12+9!I12+9!L12+'10'!C12+'10'!F12+'10'!I12+'10'!L12+'13'!C12+'13'!F12+'13'!I12+'11'!C12+'11'!F12+'11'!I12+'11'!L12</f>
        <v>0</v>
      </c>
      <c r="M12" s="43">
        <f>7!D12+7!G12+7!J12+7!M12+8!D12+8!G12+8!J12+8!M12+9!D12+9!G12+9!J12+9!M12+'10'!D12+'10'!G12+'10'!J12+'10'!M12+'13'!D12+'13'!G12+'13'!J12+'11'!D12+'11'!G12+'11'!J12+'11'!M12</f>
        <v>0</v>
      </c>
      <c r="N12" s="43">
        <f>SUM(L12:M12)</f>
        <v>0</v>
      </c>
    </row>
    <row r="13" spans="1:21" ht="10.5" customHeight="1" thickBot="1">
      <c r="A13" s="17" t="s">
        <v>162</v>
      </c>
      <c r="B13" s="16" t="s">
        <v>11</v>
      </c>
      <c r="C13" s="1">
        <v>17327</v>
      </c>
      <c r="D13" s="3">
        <v>10320</v>
      </c>
      <c r="E13" s="1">
        <f>SUM(C13:D13)</f>
        <v>27647</v>
      </c>
      <c r="F13" s="1">
        <v>833</v>
      </c>
      <c r="G13" s="1">
        <v>255</v>
      </c>
      <c r="H13" s="1">
        <f>SUM(F13:G13)</f>
        <v>1088</v>
      </c>
      <c r="I13" s="1"/>
      <c r="J13" s="1"/>
      <c r="K13" s="1">
        <f>SUM(I13:J13)</f>
        <v>0</v>
      </c>
      <c r="L13" s="43">
        <f>7!C13+7!F13+7!I13+7!L13+8!C13+8!F13+8!I13+8!L13+9!C13+9!F13+9!I13+9!L13+'10'!C13+'10'!F13+'10'!I13+'10'!L13+'13'!C13+'13'!F13+'13'!I13+'11'!C13+'11'!F13+'11'!I13+'11'!L13+'12'!C13+'12'!F13+'12'!I13+'12'!L13</f>
        <v>864248</v>
      </c>
      <c r="M13" s="43">
        <f>7!D13+7!G13+7!J13+7!M13+8!D13+8!G13+8!J13+8!M13+9!D13+9!G13+9!J13+9!M13+'10'!D13+'10'!G13+'10'!J13+'10'!M13+'13'!D13+'13'!G13+'13'!J13+'11'!D13+'11'!G13+'11'!J13+'11'!M13+'12'!D13+'12'!G13+'12'!J13+'12'!M13</f>
        <v>177501</v>
      </c>
      <c r="N13" s="43">
        <f>SUM(L13:M13)</f>
        <v>1041749</v>
      </c>
      <c r="P13" s="36"/>
      <c r="U13" s="1"/>
    </row>
    <row r="14" spans="1:14" ht="10.5" customHeight="1" thickBot="1">
      <c r="A14" s="18" t="s">
        <v>12</v>
      </c>
      <c r="B14" s="19" t="s">
        <v>131</v>
      </c>
      <c r="C14" s="15">
        <f>SUM(C9:C13)</f>
        <v>17327</v>
      </c>
      <c r="D14" s="15">
        <f aca="true" t="shared" si="0" ref="D14:J14">SUM(D9:D13)</f>
        <v>10320</v>
      </c>
      <c r="E14" s="15">
        <f t="shared" si="0"/>
        <v>27647</v>
      </c>
      <c r="F14" s="15">
        <f>SUM(F9:F13)</f>
        <v>833</v>
      </c>
      <c r="G14" s="15">
        <f t="shared" si="0"/>
        <v>255</v>
      </c>
      <c r="H14" s="15">
        <f>SUM(H9:H13)</f>
        <v>1088</v>
      </c>
      <c r="I14" s="15">
        <f>SUM(I9:I13)</f>
        <v>0</v>
      </c>
      <c r="J14" s="15">
        <f t="shared" si="0"/>
        <v>0</v>
      </c>
      <c r="K14" s="15">
        <f>SUM(K9:K13)</f>
        <v>0</v>
      </c>
      <c r="L14" s="38">
        <f>SUM(L9:L13)</f>
        <v>864248</v>
      </c>
      <c r="M14" s="38">
        <f>SUM(M9:M13)</f>
        <v>177501</v>
      </c>
      <c r="N14" s="38">
        <f>SUM(N9:N13)</f>
        <v>1041749</v>
      </c>
    </row>
    <row r="15" spans="1:14" ht="10.5" customHeight="1">
      <c r="A15" s="17" t="s">
        <v>163</v>
      </c>
      <c r="B15" s="16" t="s">
        <v>130</v>
      </c>
      <c r="C15" s="1"/>
      <c r="D15" s="49"/>
      <c r="E15" s="1">
        <f>SUM(C15:D15)</f>
        <v>0</v>
      </c>
      <c r="F15" s="1"/>
      <c r="G15" s="1"/>
      <c r="H15" s="1">
        <f>SUM(F15:G15)</f>
        <v>0</v>
      </c>
      <c r="I15" s="1"/>
      <c r="J15" s="1"/>
      <c r="K15" s="1">
        <f>SUM(I15:J15)</f>
        <v>0</v>
      </c>
      <c r="L15" s="43">
        <f>7!C15+7!F15+7!I15+7!L15+8!C15+8!F15+8!I15+8!L15+9!C15+9!F15+9!I15+9!L15+'10'!C15+'10'!F15+'10'!I15+'10'!L15+'13'!C15+'13'!F15+'13'!I15+'11'!C15+'11'!F15+'11'!I15+'11'!L15</f>
        <v>0</v>
      </c>
      <c r="M15" s="43">
        <f>7!D15+7!G15+7!J15+7!M15+8!D15+8!G15+8!J15+8!M15+9!D15+9!G15+9!J15+9!M15+'10'!D15+'10'!G15+'10'!J15+'10'!M15+'13'!D15+'13'!G15+'13'!J15+'11'!D15+'11'!G15+'11'!J15+'11'!M15</f>
        <v>0</v>
      </c>
      <c r="N15" s="43">
        <f>SUM(L15:M15)</f>
        <v>0</v>
      </c>
    </row>
    <row r="16" spans="1:14" ht="10.5" customHeight="1">
      <c r="A16" s="17" t="s">
        <v>164</v>
      </c>
      <c r="B16" s="16" t="s">
        <v>13</v>
      </c>
      <c r="C16" s="1"/>
      <c r="D16" s="1"/>
      <c r="E16" s="1">
        <f>SUM(C16:D16)</f>
        <v>0</v>
      </c>
      <c r="F16" s="1"/>
      <c r="G16" s="1"/>
      <c r="H16" s="1">
        <f>SUM(F16:G16)</f>
        <v>0</v>
      </c>
      <c r="I16" s="1"/>
      <c r="J16" s="1"/>
      <c r="K16" s="1">
        <f>SUM(I16:J16)</f>
        <v>0</v>
      </c>
      <c r="L16" s="43">
        <f>7!C16+7!F16+7!I16+7!L16+8!C16+8!F16+8!I16+8!L16+9!C16+9!F16+9!I16+9!L16+'10'!C16+'10'!F16+'10'!I16+'10'!L16+'13'!C16+'13'!F16+'13'!I16+'11'!C16+'11'!F16+'11'!I16+'11'!L16</f>
        <v>0</v>
      </c>
      <c r="M16" s="43">
        <f>7!D16+7!G16+7!J16+7!M16+8!D16+8!G16+8!J16+8!M16+9!D16+9!G16+9!J16+9!M16+'10'!D16+'10'!G16+'10'!J16+'10'!M16+'13'!D16+'13'!G16+'13'!J16+'11'!D16+'11'!G16+'11'!J16+'11'!M16</f>
        <v>0</v>
      </c>
      <c r="N16" s="43">
        <f>SUM(L16:M16)</f>
        <v>0</v>
      </c>
    </row>
    <row r="17" spans="1:14" s="29" customFormat="1" ht="10.5" customHeight="1" thickBot="1">
      <c r="A17" s="17" t="s">
        <v>165</v>
      </c>
      <c r="B17" s="16" t="s">
        <v>14</v>
      </c>
      <c r="C17" s="1"/>
      <c r="D17" s="1"/>
      <c r="E17" s="1">
        <f>SUM(C17:D17)</f>
        <v>0</v>
      </c>
      <c r="F17" s="1"/>
      <c r="G17" s="1"/>
      <c r="H17" s="1">
        <f>SUM(F17:G17)</f>
        <v>0</v>
      </c>
      <c r="I17" s="1"/>
      <c r="J17" s="1"/>
      <c r="K17" s="1">
        <f>SUM(I17:J17)</f>
        <v>0</v>
      </c>
      <c r="L17" s="43">
        <f>7!C17+7!F17+7!I17+7!L17+8!C17+8!F17+8!I17+8!L17+9!C17+9!F17+9!I17+9!L17+'10'!C17+'10'!F17+'10'!I17+'10'!L17+'13'!C17+'13'!F17+'13'!I17+'11'!C17+'11'!F17+'11'!I17+'11'!L17</f>
        <v>0</v>
      </c>
      <c r="M17" s="43">
        <f>7!D17+7!G17+7!J17+7!M17+8!D17+8!G17+8!J17+8!M17+9!D17+9!G17+9!J17+9!M17+'10'!D17+'10'!G17+'10'!J17+'10'!M17+'13'!D17+'13'!G17+'13'!J17+'11'!D17+'11'!G17+'11'!J17+'11'!M17</f>
        <v>0</v>
      </c>
      <c r="N17" s="43">
        <f>SUM(L17:M17)</f>
        <v>0</v>
      </c>
    </row>
    <row r="18" spans="1:14" ht="10.5" customHeight="1" thickBot="1">
      <c r="A18" s="18" t="s">
        <v>15</v>
      </c>
      <c r="B18" s="19" t="s">
        <v>132</v>
      </c>
      <c r="C18" s="15">
        <f>SUM(C15:C17)</f>
        <v>0</v>
      </c>
      <c r="D18" s="15">
        <f aca="true" t="shared" si="1" ref="D18:J18">SUM(D15:D17)</f>
        <v>0</v>
      </c>
      <c r="E18" s="15">
        <f t="shared" si="1"/>
        <v>0</v>
      </c>
      <c r="F18" s="15">
        <f>SUM(F15:F17)</f>
        <v>0</v>
      </c>
      <c r="G18" s="15">
        <f t="shared" si="1"/>
        <v>0</v>
      </c>
      <c r="H18" s="15">
        <f>SUM(H15:H17)</f>
        <v>0</v>
      </c>
      <c r="I18" s="15">
        <f>SUM(I15:I17)</f>
        <v>0</v>
      </c>
      <c r="J18" s="15">
        <f t="shared" si="1"/>
        <v>0</v>
      </c>
      <c r="K18" s="15">
        <f>SUM(K15:K17)</f>
        <v>0</v>
      </c>
      <c r="L18" s="38">
        <f>SUM(L15:L17)</f>
        <v>0</v>
      </c>
      <c r="M18" s="38">
        <f>SUM(M15:M17)</f>
        <v>0</v>
      </c>
      <c r="N18" s="38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15"/>
      <c r="D19" s="15"/>
      <c r="E19" s="15">
        <f>SUM(C19:D19)</f>
        <v>0</v>
      </c>
      <c r="F19" s="15"/>
      <c r="G19" s="15"/>
      <c r="H19" s="15">
        <f>SUM(F19:G19)</f>
        <v>0</v>
      </c>
      <c r="I19" s="15"/>
      <c r="J19" s="15"/>
      <c r="K19" s="15">
        <f>SUM(I19:J19)</f>
        <v>0</v>
      </c>
      <c r="L19" s="38"/>
      <c r="M19" s="38"/>
      <c r="N19" s="38">
        <f>SUM(L19:M19)</f>
        <v>0</v>
      </c>
    </row>
    <row r="20" spans="1:14" ht="10.5" customHeight="1" thickBot="1">
      <c r="A20" s="20" t="s">
        <v>17</v>
      </c>
      <c r="B20" s="19" t="s">
        <v>134</v>
      </c>
      <c r="C20" s="15">
        <f>SUM(C19)</f>
        <v>0</v>
      </c>
      <c r="D20" s="15">
        <f aca="true" t="shared" si="2" ref="D20:J20">SUM(D19)</f>
        <v>0</v>
      </c>
      <c r="E20" s="15">
        <f t="shared" si="2"/>
        <v>0</v>
      </c>
      <c r="F20" s="15">
        <f>SUM(F19)</f>
        <v>0</v>
      </c>
      <c r="G20" s="15">
        <f t="shared" si="2"/>
        <v>0</v>
      </c>
      <c r="H20" s="15">
        <f>SUM(H19)</f>
        <v>0</v>
      </c>
      <c r="I20" s="15">
        <f>SUM(I19)</f>
        <v>0</v>
      </c>
      <c r="J20" s="15">
        <f t="shared" si="2"/>
        <v>0</v>
      </c>
      <c r="K20" s="15">
        <f>SUM(K19)</f>
        <v>0</v>
      </c>
      <c r="L20" s="38">
        <f>SUM(L19)</f>
        <v>0</v>
      </c>
      <c r="M20" s="38">
        <f>SUM(M19)</f>
        <v>0</v>
      </c>
      <c r="N20" s="38">
        <f>SUM(N19)</f>
        <v>0</v>
      </c>
    </row>
    <row r="21" spans="1:14" ht="10.5" customHeight="1">
      <c r="A21" s="21" t="s">
        <v>168</v>
      </c>
      <c r="B21" s="16" t="s">
        <v>21</v>
      </c>
      <c r="C21" s="7"/>
      <c r="D21" s="7"/>
      <c r="E21" s="7">
        <f>SUM(C21:D21)</f>
        <v>0</v>
      </c>
      <c r="F21" s="7"/>
      <c r="G21" s="7"/>
      <c r="H21" s="7">
        <f>SUM(F21:G21)</f>
        <v>0</v>
      </c>
      <c r="I21" s="7"/>
      <c r="J21" s="7"/>
      <c r="K21" s="7">
        <f>SUM(I21:J21)</f>
        <v>0</v>
      </c>
      <c r="L21" s="84"/>
      <c r="M21" s="84"/>
      <c r="N21" s="84">
        <f>SUM(L21:M21)</f>
        <v>0</v>
      </c>
    </row>
    <row r="22" spans="1:14" ht="10.5" customHeight="1">
      <c r="A22" s="50" t="s">
        <v>169</v>
      </c>
      <c r="B22" s="16" t="s">
        <v>146</v>
      </c>
      <c r="C22" s="7"/>
      <c r="D22" s="7"/>
      <c r="E22" s="7">
        <f>SUM(C22:D22)</f>
        <v>0</v>
      </c>
      <c r="F22" s="7"/>
      <c r="G22" s="7"/>
      <c r="H22" s="7">
        <f>SUM(F22:G22)</f>
        <v>0</v>
      </c>
      <c r="I22" s="7"/>
      <c r="J22" s="7"/>
      <c r="K22" s="7">
        <f>SUM(I22:J22)</f>
        <v>0</v>
      </c>
      <c r="L22" s="84"/>
      <c r="M22" s="84"/>
      <c r="N22" s="84">
        <f>SUM(L22:M22)</f>
        <v>0</v>
      </c>
    </row>
    <row r="23" spans="1:14" s="29" customFormat="1" ht="10.5" customHeight="1" thickBot="1">
      <c r="A23" s="17" t="s">
        <v>166</v>
      </c>
      <c r="B23" s="16" t="s">
        <v>22</v>
      </c>
      <c r="C23" s="1"/>
      <c r="D23" s="1"/>
      <c r="E23" s="7">
        <f>SUM(C23:D23)</f>
        <v>0</v>
      </c>
      <c r="F23" s="1"/>
      <c r="G23" s="1"/>
      <c r="H23" s="7">
        <f>SUM(F23:G23)</f>
        <v>0</v>
      </c>
      <c r="I23" s="1"/>
      <c r="J23" s="1"/>
      <c r="K23" s="7">
        <f>SUM(I23:J23)</f>
        <v>0</v>
      </c>
      <c r="L23" s="43">
        <f>7!C23+7!F23+7!I23+7!L23+8!C23+8!F23+8!I23+8!L23+9!C23+9!F23+9!I23+9!L23+'10'!C23+'10'!F23+'10'!I23+'10'!L23+'13'!C23+'13'!F23+'13'!I23</f>
        <v>0</v>
      </c>
      <c r="M23" s="43">
        <f>7!D23+7!G23+7!J23+7!M23+8!D23+8!G23+8!J23+8!M23+9!D23+9!G23+9!J23+9!M23+'10'!D23+'10'!G23+'10'!J23+'10'!M23+'13'!D23+'13'!G23+'13'!J23</f>
        <v>0</v>
      </c>
      <c r="N23" s="84">
        <f>SUM(L23:M23)</f>
        <v>0</v>
      </c>
    </row>
    <row r="24" spans="1:14" ht="10.5" customHeight="1" thickBot="1">
      <c r="A24" s="18" t="s">
        <v>20</v>
      </c>
      <c r="B24" s="22" t="s">
        <v>135</v>
      </c>
      <c r="C24" s="15">
        <f>SUM(C21:C23)</f>
        <v>0</v>
      </c>
      <c r="D24" s="15">
        <f aca="true" t="shared" si="3" ref="D24:J24">SUM(D21:D23)</f>
        <v>0</v>
      </c>
      <c r="E24" s="15">
        <f t="shared" si="3"/>
        <v>0</v>
      </c>
      <c r="F24" s="15">
        <f>SUM(F21:F23)</f>
        <v>0</v>
      </c>
      <c r="G24" s="15">
        <f t="shared" si="3"/>
        <v>0</v>
      </c>
      <c r="H24" s="15">
        <f>SUM(H21:H23)</f>
        <v>0</v>
      </c>
      <c r="I24" s="15">
        <f>SUM(I21:I23)</f>
        <v>0</v>
      </c>
      <c r="J24" s="15">
        <f t="shared" si="3"/>
        <v>0</v>
      </c>
      <c r="K24" s="15">
        <f>SUM(K21:K23)</f>
        <v>0</v>
      </c>
      <c r="L24" s="38">
        <f>SUM(L21:L23)</f>
        <v>0</v>
      </c>
      <c r="M24" s="38">
        <f>SUM(M21:M23)</f>
        <v>0</v>
      </c>
      <c r="N24" s="38">
        <f>SUM(N21:N23)</f>
        <v>0</v>
      </c>
    </row>
    <row r="25" spans="1:14" ht="10.5" customHeight="1" thickBot="1">
      <c r="A25" s="40" t="s">
        <v>167</v>
      </c>
      <c r="B25" s="39" t="s">
        <v>153</v>
      </c>
      <c r="C25" s="7"/>
      <c r="D25" s="7"/>
      <c r="E25" s="7">
        <f>SUM(C25:D25)</f>
        <v>0</v>
      </c>
      <c r="F25" s="7"/>
      <c r="G25" s="7"/>
      <c r="H25" s="7">
        <f>SUM(F25:G25)</f>
        <v>0</v>
      </c>
      <c r="I25" s="7"/>
      <c r="J25" s="7"/>
      <c r="K25" s="7">
        <f>SUM(I25:J25)</f>
        <v>0</v>
      </c>
      <c r="L25" s="84"/>
      <c r="M25" s="84"/>
      <c r="N25" s="84">
        <f>SUM(L25:M25)</f>
        <v>0</v>
      </c>
    </row>
    <row r="26" spans="1:14" ht="10.5" customHeight="1" thickBot="1">
      <c r="A26" s="41" t="s">
        <v>149</v>
      </c>
      <c r="B26" s="42" t="s">
        <v>150</v>
      </c>
      <c r="C26" s="28">
        <f>SUM(C20,C24,C25)</f>
        <v>0</v>
      </c>
      <c r="D26" s="28">
        <f aca="true" t="shared" si="4" ref="D26:J26">SUM(D20,D24,D25)</f>
        <v>0</v>
      </c>
      <c r="E26" s="28">
        <f t="shared" si="4"/>
        <v>0</v>
      </c>
      <c r="F26" s="28">
        <f>SUM(F20,F24,F25)</f>
        <v>0</v>
      </c>
      <c r="G26" s="28">
        <f t="shared" si="4"/>
        <v>0</v>
      </c>
      <c r="H26" s="28">
        <f>SUM(H20,H24,H25)</f>
        <v>0</v>
      </c>
      <c r="I26" s="28">
        <f>SUM(I20,I24,I25)</f>
        <v>0</v>
      </c>
      <c r="J26" s="28">
        <f t="shared" si="4"/>
        <v>0</v>
      </c>
      <c r="K26" s="28">
        <f>SUM(K20,K24,K25)</f>
        <v>0</v>
      </c>
      <c r="L26" s="88">
        <f>SUM(L20,L24,L25)</f>
        <v>0</v>
      </c>
      <c r="M26" s="88">
        <f>SUM(M20,M24,M25)</f>
        <v>0</v>
      </c>
      <c r="N26" s="88">
        <f>SUM(N20,N24,N25)</f>
        <v>0</v>
      </c>
    </row>
    <row r="27" spans="1:14" s="29" customFormat="1" ht="10.5" customHeight="1">
      <c r="A27" s="23"/>
      <c r="B27" s="29" t="s">
        <v>154</v>
      </c>
      <c r="C27" s="6">
        <f>SUM(C26,C18,C14)</f>
        <v>17327</v>
      </c>
      <c r="D27" s="6">
        <f aca="true" t="shared" si="5" ref="D27:J27">SUM(D26,D18,D14)</f>
        <v>10320</v>
      </c>
      <c r="E27" s="6">
        <f t="shared" si="5"/>
        <v>27647</v>
      </c>
      <c r="F27" s="6">
        <f>SUM(F26,F18,F14)</f>
        <v>833</v>
      </c>
      <c r="G27" s="6">
        <f t="shared" si="5"/>
        <v>255</v>
      </c>
      <c r="H27" s="6">
        <f>SUM(H26,H18,H14)</f>
        <v>1088</v>
      </c>
      <c r="I27" s="6">
        <f>SUM(I26,I18,I14)</f>
        <v>0</v>
      </c>
      <c r="J27" s="6">
        <f t="shared" si="5"/>
        <v>0</v>
      </c>
      <c r="K27" s="6">
        <f>SUM(K26,K18,K14)</f>
        <v>0</v>
      </c>
      <c r="L27" s="43">
        <f>SUM(L26,L18,L14)</f>
        <v>864248</v>
      </c>
      <c r="M27" s="43">
        <f>SUM(M26,M18,M14)</f>
        <v>177501</v>
      </c>
      <c r="N27" s="43">
        <f>SUM(N26,N18,N14)</f>
        <v>1041749</v>
      </c>
    </row>
    <row r="28" spans="1:21" ht="10.5" customHeight="1">
      <c r="A28" s="117" t="s">
        <v>23</v>
      </c>
      <c r="B28" s="117"/>
      <c r="C28" s="1"/>
      <c r="D28" s="1"/>
      <c r="E28" s="1"/>
      <c r="F28" s="1"/>
      <c r="G28" s="1"/>
      <c r="H28" s="1"/>
      <c r="I28" s="1"/>
      <c r="J28" s="1"/>
      <c r="K28" s="1"/>
      <c r="L28" s="84"/>
      <c r="M28" s="84"/>
      <c r="N28" s="43"/>
      <c r="U28" s="67"/>
    </row>
    <row r="29" spans="1:14" ht="10.5" customHeight="1">
      <c r="A29" s="17" t="s">
        <v>170</v>
      </c>
      <c r="B29" s="16" t="s">
        <v>136</v>
      </c>
      <c r="C29" s="1"/>
      <c r="D29" s="1"/>
      <c r="E29" s="1">
        <f>SUM(C29:D29)</f>
        <v>0</v>
      </c>
      <c r="F29" s="1"/>
      <c r="G29" s="1"/>
      <c r="H29" s="1">
        <f>SUM(F29:G29)</f>
        <v>0</v>
      </c>
      <c r="I29" s="1"/>
      <c r="J29" s="1"/>
      <c r="K29" s="1">
        <f>SUM(I29:J29)</f>
        <v>0</v>
      </c>
      <c r="L29" s="43">
        <f>7!C29+7!F29+7!I29+7!L29+8!C29+8!F29+8!I29+8!L29+9!C29+9!F29+9!I29+9!L29+'10'!C29+'10'!F29+'10'!I29+'10'!L29+'13'!C29+'13'!F29+'13'!I29</f>
        <v>0</v>
      </c>
      <c r="M29" s="43">
        <f>7!D29+7!G29+7!J29+7!M29+8!D29+8!G29+8!J29+8!M29+9!D29+9!G29+9!J29+9!M29+'10'!D29+'10'!G29+'10'!J29+'10'!M29+'13'!D29+'13'!G29+'13'!J29</f>
        <v>0</v>
      </c>
      <c r="N29" s="43">
        <f>SUM(L29:M29)</f>
        <v>0</v>
      </c>
    </row>
    <row r="30" spans="1:14" ht="10.5" customHeight="1">
      <c r="A30" s="17" t="s">
        <v>171</v>
      </c>
      <c r="B30" s="16" t="s">
        <v>137</v>
      </c>
      <c r="C30" s="1"/>
      <c r="D30" s="1"/>
      <c r="E30" s="1">
        <f>SUM(C30:D30)</f>
        <v>0</v>
      </c>
      <c r="F30" s="1"/>
      <c r="G30" s="1"/>
      <c r="H30" s="1">
        <f>SUM(F30:G30)</f>
        <v>0</v>
      </c>
      <c r="I30" s="1"/>
      <c r="J30" s="1"/>
      <c r="K30" s="1">
        <f>SUM(I30:J30)</f>
        <v>0</v>
      </c>
      <c r="L30" s="43"/>
      <c r="M30" s="43"/>
      <c r="N30" s="43">
        <f>SUM(L30:M30)</f>
        <v>0</v>
      </c>
    </row>
    <row r="31" spans="1:14" ht="10.5" customHeight="1">
      <c r="A31" s="17" t="s">
        <v>173</v>
      </c>
      <c r="B31" s="16" t="s">
        <v>138</v>
      </c>
      <c r="C31" s="1"/>
      <c r="D31" s="1"/>
      <c r="E31" s="1">
        <f>SUM(C31:D31)</f>
        <v>0</v>
      </c>
      <c r="F31" s="1"/>
      <c r="G31" s="1"/>
      <c r="H31" s="1">
        <f>SUM(F31:G31)</f>
        <v>0</v>
      </c>
      <c r="I31" s="1"/>
      <c r="J31" s="1"/>
      <c r="K31" s="1">
        <f>SUM(I31:J31)</f>
        <v>0</v>
      </c>
      <c r="L31" s="43"/>
      <c r="M31" s="43"/>
      <c r="N31" s="43">
        <f>SUM(L31:M31)</f>
        <v>0</v>
      </c>
    </row>
    <row r="32" spans="1:14" ht="10.5" customHeight="1">
      <c r="A32" s="24" t="s">
        <v>7</v>
      </c>
      <c r="B32" s="25" t="s">
        <v>139</v>
      </c>
      <c r="C32" s="5">
        <f>SUM(C29:C31)</f>
        <v>0</v>
      </c>
      <c r="D32" s="5">
        <f aca="true" t="shared" si="6" ref="D32:J32">SUM(D29:D31)</f>
        <v>0</v>
      </c>
      <c r="E32" s="5">
        <f t="shared" si="6"/>
        <v>0</v>
      </c>
      <c r="F32" s="5">
        <f>SUM(F29:F31)</f>
        <v>0</v>
      </c>
      <c r="G32" s="5">
        <f t="shared" si="6"/>
        <v>0</v>
      </c>
      <c r="H32" s="5">
        <f>SUM(H29:H31)</f>
        <v>0</v>
      </c>
      <c r="I32" s="5">
        <f>SUM(I29:I31)</f>
        <v>0</v>
      </c>
      <c r="J32" s="5">
        <f t="shared" si="6"/>
        <v>0</v>
      </c>
      <c r="K32" s="5">
        <f>SUM(K29:K31)</f>
        <v>0</v>
      </c>
      <c r="L32" s="33">
        <f>SUM(L29:L31)</f>
        <v>0</v>
      </c>
      <c r="M32" s="33">
        <f>SUM(M29:M31)</f>
        <v>0</v>
      </c>
      <c r="N32" s="33">
        <f>SUM(N29:N31)</f>
        <v>0</v>
      </c>
    </row>
    <row r="33" spans="1:14" ht="10.5" customHeight="1">
      <c r="A33" s="17" t="s">
        <v>174</v>
      </c>
      <c r="B33" s="16" t="s">
        <v>24</v>
      </c>
      <c r="C33" s="1"/>
      <c r="D33" s="1"/>
      <c r="E33" s="1">
        <f>SUM(C33:D33)</f>
        <v>0</v>
      </c>
      <c r="F33" s="1"/>
      <c r="G33" s="1"/>
      <c r="H33" s="1">
        <f>SUM(F33:G33)</f>
        <v>0</v>
      </c>
      <c r="I33" s="1"/>
      <c r="J33" s="1"/>
      <c r="K33" s="1">
        <f>SUM(I33:J33)</f>
        <v>0</v>
      </c>
      <c r="L33" s="43">
        <f>7!C33+7!F33+7!I33+7!L33+8!C33+8!F33+8!I33+8!L33+9!C33+9!F33+9!I33+9!L33+'10'!C33+'10'!F33+'10'!I33+'10'!L33+'13'!C33+'13'!F33+'13'!I33</f>
        <v>0</v>
      </c>
      <c r="M33" s="43">
        <f>7!D33+7!G33+7!J33+7!M33+8!D33+8!G33+8!J33+8!M33+9!D33+9!G33+9!J33+9!M33+'10'!D33+'10'!G33+'10'!J33+'10'!M33+'13'!D33+'13'!G33+'13'!J33</f>
        <v>0</v>
      </c>
      <c r="N33" s="43">
        <f>SUM(L33:M33)</f>
        <v>0</v>
      </c>
    </row>
    <row r="34" spans="1:14" ht="10.5" customHeight="1">
      <c r="A34" s="17" t="s">
        <v>175</v>
      </c>
      <c r="B34" s="16" t="s">
        <v>140</v>
      </c>
      <c r="C34" s="1"/>
      <c r="D34" s="1"/>
      <c r="E34" s="1">
        <f>SUM(C34:D34)</f>
        <v>0</v>
      </c>
      <c r="F34" s="1"/>
      <c r="G34" s="1"/>
      <c r="H34" s="1">
        <f>SUM(F34:G34)</f>
        <v>0</v>
      </c>
      <c r="I34" s="1"/>
      <c r="J34" s="1"/>
      <c r="K34" s="1">
        <f>SUM(I34:J34)</f>
        <v>0</v>
      </c>
      <c r="L34" s="43">
        <f>7!C34+7!F34+7!I34+7!L34+8!C34+8!F34+8!I34+8!L34+9!C34+9!F34+9!I34+9!L34+'10'!C34+'10'!F34+'10'!I34+'10'!L34+'13'!C34+'13'!F34+'13'!I34</f>
        <v>0</v>
      </c>
      <c r="M34" s="43">
        <f>7!D34+7!G34+7!J34+7!M34+8!D34+8!G34+8!J34+8!M34+9!D34+9!G34+9!J34+9!M34+'10'!D34+'10'!G34+'10'!J34+'10'!M34+'13'!D34+'13'!G34+'13'!J34</f>
        <v>0</v>
      </c>
      <c r="N34" s="43">
        <f>SUM(L34:M34)</f>
        <v>0</v>
      </c>
    </row>
    <row r="35" spans="1:14" ht="10.5" customHeight="1" thickBot="1">
      <c r="A35" s="17" t="s">
        <v>177</v>
      </c>
      <c r="B35" s="16" t="s">
        <v>25</v>
      </c>
      <c r="C35" s="1"/>
      <c r="D35" s="1"/>
      <c r="E35" s="1">
        <f>SUM(C35:D35)</f>
        <v>0</v>
      </c>
      <c r="F35" s="1"/>
      <c r="G35" s="1"/>
      <c r="H35" s="1">
        <f>SUM(F35:G35)</f>
        <v>0</v>
      </c>
      <c r="I35" s="1"/>
      <c r="J35" s="1"/>
      <c r="K35" s="1">
        <f>SUM(I35:J35)</f>
        <v>0</v>
      </c>
      <c r="L35" s="43">
        <f>7!C35+7!F35+7!I35+7!L35+8!C35+8!F35+8!I35+8!L35+9!C35+9!F35+9!I35+9!L35+'10'!C35+'10'!F35+'10'!I35+'10'!L35+'13'!C35+'13'!F35+'13'!I35</f>
        <v>0</v>
      </c>
      <c r="M35" s="43">
        <f>7!D35+7!G35+7!J35+7!M35+8!D35+8!G35+8!J35+8!M35+9!D35+9!G35+9!J35+9!M35+'10'!D35+'10'!G35+'10'!J35+'10'!M35+'13'!D35+'13'!G35+'13'!J35</f>
        <v>0</v>
      </c>
      <c r="N35" s="43">
        <f>SUM(L35:M35)</f>
        <v>0</v>
      </c>
    </row>
    <row r="36" spans="1:40" ht="10.5" customHeight="1" thickBot="1">
      <c r="A36" s="18" t="s">
        <v>12</v>
      </c>
      <c r="B36" s="19" t="s">
        <v>142</v>
      </c>
      <c r="C36" s="15">
        <f>SUM(C32:C35)</f>
        <v>0</v>
      </c>
      <c r="D36" s="15">
        <f aca="true" t="shared" si="7" ref="D36:J36">SUM(D32:D35)</f>
        <v>0</v>
      </c>
      <c r="E36" s="15">
        <f t="shared" si="7"/>
        <v>0</v>
      </c>
      <c r="F36" s="15">
        <f>SUM(F32:F35)</f>
        <v>0</v>
      </c>
      <c r="G36" s="15">
        <f t="shared" si="7"/>
        <v>0</v>
      </c>
      <c r="H36" s="15">
        <f>SUM(H32:H35)</f>
        <v>0</v>
      </c>
      <c r="I36" s="15">
        <f>SUM(I32:I35)</f>
        <v>0</v>
      </c>
      <c r="J36" s="15">
        <f t="shared" si="7"/>
        <v>0</v>
      </c>
      <c r="K36" s="15">
        <f>SUM(K32:K35)</f>
        <v>0</v>
      </c>
      <c r="L36" s="38">
        <f>SUM(L32:L35)</f>
        <v>0</v>
      </c>
      <c r="M36" s="38">
        <f>SUM(M32:M35)</f>
        <v>0</v>
      </c>
      <c r="N36" s="38">
        <f>SUM(N32:N35)</f>
        <v>0</v>
      </c>
      <c r="AD36" s="1"/>
      <c r="AE36" s="1"/>
      <c r="AF36" s="1"/>
      <c r="AJ36" s="1"/>
      <c r="AK36" s="1"/>
      <c r="AL36" s="1"/>
      <c r="AM36" s="1"/>
      <c r="AN36" s="1"/>
    </row>
    <row r="37" spans="1:40" ht="10.5" customHeight="1">
      <c r="A37" s="17" t="s">
        <v>172</v>
      </c>
      <c r="B37" s="16" t="s">
        <v>27</v>
      </c>
      <c r="C37" s="1">
        <f>SUM(A37:B37)</f>
        <v>0</v>
      </c>
      <c r="D37" s="1"/>
      <c r="E37" s="1">
        <f>SUM(C37:D37)</f>
        <v>0</v>
      </c>
      <c r="F37" s="1"/>
      <c r="G37" s="1"/>
      <c r="H37" s="1">
        <f>SUM(F37:G37)</f>
        <v>0</v>
      </c>
      <c r="I37" s="1"/>
      <c r="J37" s="1"/>
      <c r="K37" s="1">
        <f>SUM(I37:J37)</f>
        <v>0</v>
      </c>
      <c r="L37" s="43">
        <f>7!C37+7!F37+7!I37+7!L37+8!C37+8!F37+8!I37+8!L37+9!C37+9!F37+9!I37+9!L37+'10'!C37+'10'!F37+'10'!I37+'10'!L37+'13'!C37+'13'!F37+'13'!I37</f>
        <v>0</v>
      </c>
      <c r="M37" s="43">
        <f>7!D37+7!G37+7!J37+7!M37+8!D37+8!G37+8!J37+8!M37+9!D37+9!G37+9!J37+9!M37+'10'!D37+'10'!G37+'10'!J37+'10'!M37+'13'!D37+'13'!G37+'13'!J37</f>
        <v>0</v>
      </c>
      <c r="N37" s="43">
        <f>SUM(L37:M37)</f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7" t="s">
        <v>176</v>
      </c>
      <c r="B38" s="16" t="s">
        <v>141</v>
      </c>
      <c r="C38" s="1"/>
      <c r="D38" s="1"/>
      <c r="E38" s="1">
        <f>SUM(C38:D38)</f>
        <v>0</v>
      </c>
      <c r="F38" s="1"/>
      <c r="G38" s="1"/>
      <c r="H38" s="1">
        <f>SUM(F38:G38)</f>
        <v>0</v>
      </c>
      <c r="I38" s="1"/>
      <c r="J38" s="1"/>
      <c r="K38" s="1">
        <f>SUM(I38:J38)</f>
        <v>0</v>
      </c>
      <c r="L38" s="43">
        <f>7!C38+7!F38+7!I38+7!L38+8!C38+8!F38+8!I38+8!L38+9!C38+9!F38+9!I38+9!L38+'10'!C38+'10'!F38+'10'!I38+'10'!L38+'13'!C38+'13'!F38+'13'!I38</f>
        <v>0</v>
      </c>
      <c r="M38" s="43">
        <f>7!D38+7!G38+7!J38+7!M38+8!D38+8!G38+8!J38+8!M38+9!D38+9!G38+9!J38+9!M38+'10'!D38+'10'!G38+'10'!J38+'10'!M38+'13'!D38+'13'!G38+'13'!J38</f>
        <v>0</v>
      </c>
      <c r="N38" s="43">
        <f>SUM(L38:M38)</f>
        <v>0</v>
      </c>
      <c r="Q38" s="67"/>
      <c r="AD38" s="1"/>
      <c r="AE38" s="1"/>
      <c r="AF38" s="1"/>
      <c r="AJ38" s="1"/>
      <c r="AK38" s="1"/>
      <c r="AL38" s="1"/>
      <c r="AM38" s="1"/>
      <c r="AN38" s="1"/>
    </row>
    <row r="39" spans="1:40" s="29" customFormat="1" ht="10.5" customHeight="1" thickBot="1">
      <c r="A39" s="17" t="s">
        <v>178</v>
      </c>
      <c r="B39" s="16" t="s">
        <v>28</v>
      </c>
      <c r="C39" s="1"/>
      <c r="D39" s="1"/>
      <c r="E39" s="1">
        <f>SUM(C39:D39)</f>
        <v>0</v>
      </c>
      <c r="F39" s="1"/>
      <c r="G39" s="1"/>
      <c r="H39" s="1">
        <f>SUM(F39:G39)</f>
        <v>0</v>
      </c>
      <c r="I39" s="1"/>
      <c r="J39" s="1"/>
      <c r="K39" s="1">
        <f>SUM(I39:J39)</f>
        <v>0</v>
      </c>
      <c r="L39" s="43">
        <f>7!C39+7!F39+7!I39+7!L39+8!C39+8!F39+8!I39+8!L39+9!C39+9!F39+9!I39+9!L39+'10'!C39+'10'!F39+'10'!I39+'10'!L39+'13'!C39+'13'!F39+'13'!I39</f>
        <v>0</v>
      </c>
      <c r="M39" s="43">
        <f>7!D39+7!G39+7!J39+7!M39+8!D39+8!G39+8!J39+8!M39+9!D39+9!G39+9!J39+9!M39+'10'!D39+'10'!G39+'10'!J39+'10'!M39+'13'!D39+'13'!G39+'13'!J39</f>
        <v>0</v>
      </c>
      <c r="N39" s="43">
        <f>SUM(L39:M39)</f>
        <v>0</v>
      </c>
      <c r="AD39" s="6"/>
      <c r="AE39" s="6"/>
      <c r="AF39" s="6"/>
      <c r="AJ39" s="6"/>
      <c r="AK39" s="6"/>
      <c r="AL39" s="6"/>
      <c r="AM39" s="6"/>
      <c r="AN39" s="6"/>
    </row>
    <row r="40" spans="1:31" ht="10.5" customHeight="1" thickBot="1">
      <c r="A40" s="18" t="s">
        <v>15</v>
      </c>
      <c r="B40" s="19" t="s">
        <v>143</v>
      </c>
      <c r="C40" s="15">
        <f>SUM(C37:C39)</f>
        <v>0</v>
      </c>
      <c r="D40" s="15">
        <f aca="true" t="shared" si="8" ref="D40:J40">SUM(D37:D39)</f>
        <v>0</v>
      </c>
      <c r="E40" s="15">
        <f t="shared" si="8"/>
        <v>0</v>
      </c>
      <c r="F40" s="15">
        <f>SUM(F37:F39)</f>
        <v>0</v>
      </c>
      <c r="G40" s="15">
        <f t="shared" si="8"/>
        <v>0</v>
      </c>
      <c r="H40" s="15">
        <f>SUM(H37:H39)</f>
        <v>0</v>
      </c>
      <c r="I40" s="15">
        <f>SUM(I37:I39)</f>
        <v>0</v>
      </c>
      <c r="J40" s="15">
        <f t="shared" si="8"/>
        <v>0</v>
      </c>
      <c r="K40" s="15">
        <f>SUM(K37:K39)</f>
        <v>0</v>
      </c>
      <c r="L40" s="38">
        <f>SUM(L37:L39)</f>
        <v>0</v>
      </c>
      <c r="M40" s="38">
        <f>SUM(M37:M39)</f>
        <v>0</v>
      </c>
      <c r="N40" s="38">
        <f>SUM(N37:N39)</f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D40" s="1"/>
      <c r="AE40" s="1"/>
    </row>
    <row r="41" spans="1:31" ht="10.5" customHeight="1" thickBot="1">
      <c r="A41" s="53" t="s">
        <v>191</v>
      </c>
      <c r="B41" s="19" t="s">
        <v>19</v>
      </c>
      <c r="C41" s="15"/>
      <c r="D41" s="15"/>
      <c r="E41" s="15">
        <f>SUM(C41:D41)</f>
        <v>0</v>
      </c>
      <c r="F41" s="15"/>
      <c r="G41" s="15"/>
      <c r="H41" s="15">
        <f>SUM(F41:G41)</f>
        <v>0</v>
      </c>
      <c r="I41" s="15"/>
      <c r="J41" s="15"/>
      <c r="K41" s="15">
        <f>SUM(I41:J41)</f>
        <v>0</v>
      </c>
      <c r="L41" s="84"/>
      <c r="M41" s="84"/>
      <c r="N41" s="38">
        <f>SUM(L41:M41)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 thickBot="1">
      <c r="A42" s="53" t="s">
        <v>192</v>
      </c>
      <c r="B42" s="19" t="s">
        <v>144</v>
      </c>
      <c r="C42" s="15"/>
      <c r="D42" s="15"/>
      <c r="E42" s="15">
        <f>SUM(C42:D42)</f>
        <v>0</v>
      </c>
      <c r="F42" s="15"/>
      <c r="G42" s="15"/>
      <c r="H42" s="15">
        <f>SUM(F42:G42)</f>
        <v>0</v>
      </c>
      <c r="I42" s="15"/>
      <c r="J42" s="15"/>
      <c r="K42" s="15">
        <f>SUM(I42:J42)</f>
        <v>0</v>
      </c>
      <c r="L42" s="38"/>
      <c r="M42" s="38"/>
      <c r="N42" s="38">
        <f>SUM(L42:M42)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14" ht="13.5" thickBot="1">
      <c r="A43" s="18" t="s">
        <v>17</v>
      </c>
      <c r="B43" s="19" t="s">
        <v>29</v>
      </c>
      <c r="C43" s="15">
        <f>SUM(C41:C42)</f>
        <v>0</v>
      </c>
      <c r="D43" s="15">
        <f aca="true" t="shared" si="9" ref="D43:J43">SUM(D41:D42)</f>
        <v>0</v>
      </c>
      <c r="E43" s="15">
        <f t="shared" si="9"/>
        <v>0</v>
      </c>
      <c r="F43" s="15">
        <f>SUM(F41:F42)</f>
        <v>0</v>
      </c>
      <c r="G43" s="15">
        <f t="shared" si="9"/>
        <v>0</v>
      </c>
      <c r="H43" s="15">
        <f>SUM(H41:H42)</f>
        <v>0</v>
      </c>
      <c r="I43" s="15">
        <f>SUM(I41:I42)</f>
        <v>0</v>
      </c>
      <c r="J43" s="15">
        <f t="shared" si="9"/>
        <v>0</v>
      </c>
      <c r="K43" s="15">
        <f>SUM(K41:K42)</f>
        <v>0</v>
      </c>
      <c r="L43" s="38">
        <f>SUM(L41:L42)</f>
        <v>0</v>
      </c>
      <c r="M43" s="38">
        <f>SUM(M41:M42)</f>
        <v>0</v>
      </c>
      <c r="N43" s="38">
        <f>SUM(N41:N42)</f>
        <v>0</v>
      </c>
    </row>
    <row r="44" spans="1:14" ht="12.75">
      <c r="A44" s="40" t="s">
        <v>191</v>
      </c>
      <c r="B44" s="54" t="s">
        <v>22</v>
      </c>
      <c r="C44" s="7"/>
      <c r="D44" s="7"/>
      <c r="E44" s="7">
        <f>SUM(C44:D44)</f>
        <v>0</v>
      </c>
      <c r="F44" s="7"/>
      <c r="G44" s="7"/>
      <c r="H44" s="7">
        <f>SUM(F44:G44)</f>
        <v>0</v>
      </c>
      <c r="I44" s="7"/>
      <c r="J44" s="7"/>
      <c r="K44" s="7">
        <f>SUM(I44:J44)</f>
        <v>0</v>
      </c>
      <c r="L44" s="84"/>
      <c r="M44" s="84"/>
      <c r="N44" s="84">
        <f>SUM(L44:M44)</f>
        <v>0</v>
      </c>
    </row>
    <row r="45" spans="1:14" ht="13.5" thickBot="1">
      <c r="A45" s="40" t="s">
        <v>192</v>
      </c>
      <c r="B45" s="54" t="s">
        <v>145</v>
      </c>
      <c r="C45" s="7"/>
      <c r="D45" s="7"/>
      <c r="E45" s="7">
        <f>SUM(C45:D45)</f>
        <v>0</v>
      </c>
      <c r="F45" s="7"/>
      <c r="G45" s="7"/>
      <c r="H45" s="7">
        <f>SUM(F45:G45)</f>
        <v>0</v>
      </c>
      <c r="I45" s="7"/>
      <c r="J45" s="7"/>
      <c r="K45" s="7">
        <f>SUM(I45:J45)</f>
        <v>0</v>
      </c>
      <c r="L45" s="84"/>
      <c r="M45" s="84"/>
      <c r="N45" s="84">
        <f>SUM(L45:M45)</f>
        <v>0</v>
      </c>
    </row>
    <row r="46" spans="1:14" ht="13.5" thickBot="1">
      <c r="A46" s="41" t="s">
        <v>20</v>
      </c>
      <c r="B46" s="55" t="s">
        <v>30</v>
      </c>
      <c r="C46" s="28">
        <f>SUM(C44:C45)</f>
        <v>0</v>
      </c>
      <c r="D46" s="28">
        <f aca="true" t="shared" si="10" ref="D46:J46">SUM(D44:D45)</f>
        <v>0</v>
      </c>
      <c r="E46" s="28">
        <f t="shared" si="10"/>
        <v>0</v>
      </c>
      <c r="F46" s="28">
        <f>SUM(F44:F45)</f>
        <v>0</v>
      </c>
      <c r="G46" s="28">
        <f t="shared" si="10"/>
        <v>0</v>
      </c>
      <c r="H46" s="28">
        <f>SUM(H44:H45)</f>
        <v>0</v>
      </c>
      <c r="I46" s="28">
        <f>SUM(I44:I45)</f>
        <v>0</v>
      </c>
      <c r="J46" s="28">
        <f t="shared" si="10"/>
        <v>0</v>
      </c>
      <c r="K46" s="28">
        <f>SUM(K44:K45)</f>
        <v>0</v>
      </c>
      <c r="L46" s="88">
        <f>SUM(L44:L45)</f>
        <v>0</v>
      </c>
      <c r="M46" s="88">
        <f>SUM(M44:M45)</f>
        <v>0</v>
      </c>
      <c r="N46" s="88">
        <f>SUM(N44:N45)</f>
        <v>0</v>
      </c>
    </row>
    <row r="47" spans="1:14" ht="13.5" thickBot="1">
      <c r="A47" s="40" t="s">
        <v>179</v>
      </c>
      <c r="B47" s="54" t="s">
        <v>152</v>
      </c>
      <c r="C47" s="7"/>
      <c r="D47" s="7"/>
      <c r="E47" s="7">
        <f>SUM(C47:D47)</f>
        <v>0</v>
      </c>
      <c r="F47" s="7"/>
      <c r="G47" s="7"/>
      <c r="H47" s="7">
        <f>SUM(F47:G47)</f>
        <v>0</v>
      </c>
      <c r="I47" s="7"/>
      <c r="J47" s="7"/>
      <c r="K47" s="7">
        <f>SUM(I47:J47)</f>
        <v>0</v>
      </c>
      <c r="L47" s="84"/>
      <c r="M47" s="84"/>
      <c r="N47" s="84">
        <f>SUM(L47:M47)</f>
        <v>0</v>
      </c>
    </row>
    <row r="48" spans="1:14" ht="13.5" thickBot="1">
      <c r="A48" s="41" t="s">
        <v>149</v>
      </c>
      <c r="B48" s="55" t="s">
        <v>151</v>
      </c>
      <c r="C48" s="28">
        <f>SUM(C46,C43,C47)</f>
        <v>0</v>
      </c>
      <c r="D48" s="28">
        <f aca="true" t="shared" si="11" ref="D48:J48">SUM(D46,D43,D47)</f>
        <v>0</v>
      </c>
      <c r="E48" s="28">
        <f t="shared" si="11"/>
        <v>0</v>
      </c>
      <c r="F48" s="28">
        <f>SUM(F46,F43,F47)</f>
        <v>0</v>
      </c>
      <c r="G48" s="28">
        <f t="shared" si="11"/>
        <v>0</v>
      </c>
      <c r="H48" s="28">
        <f>SUM(H46,H43,H47)</f>
        <v>0</v>
      </c>
      <c r="I48" s="28">
        <f>SUM(I46,I43,I47)</f>
        <v>0</v>
      </c>
      <c r="J48" s="28">
        <f t="shared" si="11"/>
        <v>0</v>
      </c>
      <c r="K48" s="28">
        <f>SUM(K46,K43,K47)</f>
        <v>0</v>
      </c>
      <c r="L48" s="88">
        <f>SUM(L46,L43,L47)</f>
        <v>0</v>
      </c>
      <c r="M48" s="88">
        <f>SUM(M46,M43,M47)</f>
        <v>0</v>
      </c>
      <c r="N48" s="88">
        <f>SUM(N46,N43,N47)</f>
        <v>0</v>
      </c>
    </row>
    <row r="49" spans="1:29" s="51" customFormat="1" ht="13.5" thickBot="1">
      <c r="A49" s="23"/>
      <c r="B49" s="29" t="s">
        <v>155</v>
      </c>
      <c r="C49" s="6">
        <f>SUM(C48,C40,C36)</f>
        <v>0</v>
      </c>
      <c r="D49" s="6">
        <f aca="true" t="shared" si="12" ref="D49:J49">SUM(D48,D40,D36)</f>
        <v>0</v>
      </c>
      <c r="E49" s="6">
        <f t="shared" si="12"/>
        <v>0</v>
      </c>
      <c r="F49" s="6">
        <f>SUM(F48,F40,F36)</f>
        <v>0</v>
      </c>
      <c r="G49" s="6">
        <f t="shared" si="12"/>
        <v>0</v>
      </c>
      <c r="H49" s="6">
        <f>SUM(H48,H40,H36)</f>
        <v>0</v>
      </c>
      <c r="I49" s="6">
        <f>SUM(I48,I40,I36)</f>
        <v>0</v>
      </c>
      <c r="J49" s="6">
        <f t="shared" si="12"/>
        <v>0</v>
      </c>
      <c r="K49" s="6">
        <f>SUM(K48,K40,K36)</f>
        <v>0</v>
      </c>
      <c r="L49" s="43">
        <f>SUM(L48,L40,L36)</f>
        <v>0</v>
      </c>
      <c r="M49" s="43">
        <f>SUM(M48,M40,M36)</f>
        <v>0</v>
      </c>
      <c r="N49" s="43">
        <f>SUM(N48,N40,N36)</f>
        <v>0</v>
      </c>
      <c r="AA49" s="29"/>
      <c r="AB49" s="29"/>
      <c r="AC49" s="29"/>
    </row>
    <row r="50" spans="1:14" ht="13.5" thickBot="1">
      <c r="A50" s="57"/>
      <c r="B50" s="58" t="s">
        <v>31</v>
      </c>
      <c r="C50" s="10"/>
      <c r="D50" s="10"/>
      <c r="E50" s="10"/>
      <c r="F50" s="10"/>
      <c r="G50" s="10"/>
      <c r="H50" s="10"/>
      <c r="I50" s="10"/>
      <c r="J50" s="10"/>
      <c r="K50" s="10"/>
      <c r="L50" s="98">
        <f>7!C50+7!F50+7!I50+7!L50+8!C50+8!F50+8!I50+8!L50+9!C50+9!F50+9!I50+9!L50+'10'!C50+'10'!F50+'10'!I50+'10'!L50+'13'!C50+'13'!F50+'13'!I50</f>
        <v>0</v>
      </c>
      <c r="M50" s="98">
        <f>7!D50+7!G50+7!J50+7!M50+8!D50+8!G50+8!J50+8!M50+9!D50+9!G50+9!J50+9!M50+'10'!D50+'10'!G50+'10'!J50+'10'!M50+'13'!D50+'13'!G50+'13'!J50</f>
        <v>0</v>
      </c>
      <c r="N50" s="98">
        <f>7!E50+7!H50+7!K50+7!N50+8!E50+8!H50+8!K50+8!N50+9!E50+9!H50+9!K50+9!N50+'10'!E50+'10'!H50+'10'!K50+'10'!N50+'13'!E50+'13'!H50+'13'!K50</f>
        <v>0</v>
      </c>
    </row>
    <row r="51" spans="1:14" ht="13.5" thickBot="1">
      <c r="A51" s="59"/>
      <c r="B51" s="58" t="s">
        <v>32</v>
      </c>
      <c r="C51" s="27"/>
      <c r="D51" s="27"/>
      <c r="E51" s="27"/>
      <c r="F51" s="60"/>
      <c r="G51" s="27"/>
      <c r="H51" s="60"/>
      <c r="I51" s="60"/>
      <c r="J51" s="27"/>
      <c r="K51" s="60"/>
      <c r="L51" s="99"/>
      <c r="M51" s="99"/>
      <c r="N51" s="99"/>
    </row>
    <row r="52" spans="8:14" ht="12.75">
      <c r="H52" s="30"/>
      <c r="K52" s="30"/>
      <c r="L52" s="37"/>
      <c r="M52" s="37"/>
      <c r="N52" s="37"/>
    </row>
    <row r="53" spans="8:11" ht="12.75">
      <c r="H53" s="30"/>
      <c r="K53" s="30"/>
    </row>
    <row r="54" spans="8:11" ht="12.75">
      <c r="H54" s="30"/>
      <c r="K54" s="30"/>
    </row>
    <row r="55" ht="12.75">
      <c r="K55" s="30"/>
    </row>
    <row r="56" ht="12.75">
      <c r="K56" s="30"/>
    </row>
    <row r="57" ht="12.75">
      <c r="K57" s="30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6"/>
      <c r="AB62" s="6"/>
      <c r="AC62" s="6"/>
    </row>
    <row r="63" spans="27:29" ht="12.75">
      <c r="AA63" s="6"/>
      <c r="AB63" s="6"/>
      <c r="AC63" s="6"/>
    </row>
    <row r="64" spans="27:29" ht="12.75">
      <c r="AA64" s="1"/>
      <c r="AB64" s="1"/>
      <c r="AC64" s="1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</sheetData>
  <sheetProtection selectLockedCells="1" selectUnlockedCells="1"/>
  <mergeCells count="24">
    <mergeCell ref="B1:N1"/>
    <mergeCell ref="A3:B6"/>
    <mergeCell ref="C3:E3"/>
    <mergeCell ref="F3:H3"/>
    <mergeCell ref="I3:K3"/>
    <mergeCell ref="L3:N4"/>
    <mergeCell ref="C4:E4"/>
    <mergeCell ref="F4:H4"/>
    <mergeCell ref="I4:K4"/>
    <mergeCell ref="C5:C6"/>
    <mergeCell ref="N5:N6"/>
    <mergeCell ref="A7:B7"/>
    <mergeCell ref="D5:D6"/>
    <mergeCell ref="E5:E6"/>
    <mergeCell ref="F5:F6"/>
    <mergeCell ref="G5:G6"/>
    <mergeCell ref="H5:H6"/>
    <mergeCell ref="I5:I6"/>
    <mergeCell ref="A8:B8"/>
    <mergeCell ref="A28:B28"/>
    <mergeCell ref="J5:J6"/>
    <mergeCell ref="K5:K6"/>
    <mergeCell ref="L5:L6"/>
    <mergeCell ref="M5:M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N75"/>
  <sheetViews>
    <sheetView zoomScale="92" zoomScaleNormal="92" zoomScalePageLayoutView="0" workbookViewId="0" topLeftCell="A1">
      <pane ySplit="7" topLeftCell="A23" activePane="bottomLeft" state="frozen"/>
      <selection pane="topLeft" activeCell="M24" sqref="M24"/>
      <selection pane="bottomLeft" activeCell="M24" sqref="M24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10.875" style="13" customWidth="1"/>
    <col min="4" max="4" width="10.625" style="13" customWidth="1"/>
    <col min="5" max="5" width="11.00390625" style="13" customWidth="1"/>
    <col min="6" max="6" width="9.75390625" style="13" customWidth="1"/>
    <col min="7" max="8" width="9.375" style="13" customWidth="1"/>
    <col min="9" max="9" width="9.625" style="13" customWidth="1"/>
    <col min="10" max="14" width="9.375" style="13" customWidth="1"/>
    <col min="15" max="15" width="9.25390625" style="13" customWidth="1"/>
    <col min="16" max="16" width="0" style="13" hidden="1" customWidth="1"/>
    <col min="17" max="17" width="9.25390625" style="13" customWidth="1"/>
    <col min="18" max="20" width="0" style="13" hidden="1" customWidth="1"/>
    <col min="21" max="22" width="9.625" style="13" bestFit="1" customWidth="1"/>
    <col min="23" max="16384" width="9.125" style="13" customWidth="1"/>
  </cols>
  <sheetData>
    <row r="1" spans="2:17" ht="11.25" customHeight="1">
      <c r="B1" s="111" t="s">
        <v>181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23"/>
      <c r="P1" s="23"/>
      <c r="Q1" s="23"/>
    </row>
    <row r="2" spans="8:20" ht="8.25" customHeight="1">
      <c r="H2" s="16"/>
      <c r="M2" s="16" t="s">
        <v>0</v>
      </c>
      <c r="T2" s="16"/>
    </row>
    <row r="3" spans="1:14" ht="9" customHeight="1" thickBot="1">
      <c r="A3" s="112" t="s">
        <v>1</v>
      </c>
      <c r="B3" s="112"/>
      <c r="C3" s="114">
        <v>1091</v>
      </c>
      <c r="D3" s="114"/>
      <c r="E3" s="114"/>
      <c r="F3" s="114">
        <v>1092</v>
      </c>
      <c r="G3" s="114"/>
      <c r="H3" s="114"/>
      <c r="I3" s="114">
        <v>1093</v>
      </c>
      <c r="J3" s="114"/>
      <c r="K3" s="114"/>
      <c r="L3" s="114">
        <v>1094</v>
      </c>
      <c r="M3" s="114"/>
      <c r="N3" s="114"/>
    </row>
    <row r="4" spans="1:14" s="86" customFormat="1" ht="26.25" customHeight="1" thickBot="1">
      <c r="A4" s="112"/>
      <c r="B4" s="112"/>
      <c r="C4" s="119" t="s">
        <v>62</v>
      </c>
      <c r="D4" s="119"/>
      <c r="E4" s="119"/>
      <c r="F4" s="108" t="s">
        <v>63</v>
      </c>
      <c r="G4" s="108"/>
      <c r="H4" s="108"/>
      <c r="I4" s="108" t="s">
        <v>64</v>
      </c>
      <c r="J4" s="108"/>
      <c r="K4" s="108"/>
      <c r="L4" s="130" t="s">
        <v>190</v>
      </c>
      <c r="M4" s="130"/>
      <c r="N4" s="130"/>
    </row>
    <row r="5" spans="1:14" ht="11.25" customHeight="1" thickBot="1">
      <c r="A5" s="112"/>
      <c r="B5" s="112"/>
      <c r="C5" s="109" t="s">
        <v>204</v>
      </c>
      <c r="D5" s="109" t="s">
        <v>198</v>
      </c>
      <c r="E5" s="109" t="s">
        <v>199</v>
      </c>
      <c r="F5" s="109" t="s">
        <v>204</v>
      </c>
      <c r="G5" s="109" t="s">
        <v>198</v>
      </c>
      <c r="H5" s="109" t="s">
        <v>199</v>
      </c>
      <c r="I5" s="109" t="s">
        <v>204</v>
      </c>
      <c r="J5" s="109" t="s">
        <v>198</v>
      </c>
      <c r="K5" s="109" t="s">
        <v>199</v>
      </c>
      <c r="L5" s="109" t="s">
        <v>204</v>
      </c>
      <c r="M5" s="109" t="s">
        <v>197</v>
      </c>
      <c r="N5" s="109" t="s">
        <v>199</v>
      </c>
    </row>
    <row r="6" spans="1:14" ht="17.25" customHeight="1" thickBot="1">
      <c r="A6" s="112"/>
      <c r="B6" s="112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9" customHeight="1" thickBot="1">
      <c r="A7" s="118">
        <v>1</v>
      </c>
      <c r="B7" s="118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6" t="s">
        <v>6</v>
      </c>
      <c r="B8" s="116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>
        <v>0</v>
      </c>
      <c r="D9" s="1"/>
      <c r="E9" s="1">
        <f>SUM(C9:D9)</f>
        <v>0</v>
      </c>
      <c r="F9" s="1">
        <v>0</v>
      </c>
      <c r="G9" s="1"/>
      <c r="H9" s="1">
        <f>SUM(F9:G9)</f>
        <v>0</v>
      </c>
      <c r="I9" s="1">
        <v>0</v>
      </c>
      <c r="J9" s="1"/>
      <c r="K9" s="1">
        <f>SUM(I9:J9)</f>
        <v>0</v>
      </c>
      <c r="L9" s="6">
        <v>0</v>
      </c>
      <c r="M9" s="6"/>
      <c r="N9" s="1">
        <f>SUM(L9:M9)</f>
        <v>0</v>
      </c>
    </row>
    <row r="10" spans="1:14" ht="10.5" customHeight="1">
      <c r="A10" s="17" t="s">
        <v>159</v>
      </c>
      <c r="B10" s="16" t="s">
        <v>129</v>
      </c>
      <c r="C10" s="1">
        <v>0</v>
      </c>
      <c r="D10" s="1"/>
      <c r="E10" s="1">
        <f>SUM(C10:D10)</f>
        <v>0</v>
      </c>
      <c r="F10" s="1">
        <v>0</v>
      </c>
      <c r="G10" s="1"/>
      <c r="H10" s="1">
        <f>SUM(F10:G10)</f>
        <v>0</v>
      </c>
      <c r="I10" s="1">
        <v>0</v>
      </c>
      <c r="J10" s="1"/>
      <c r="K10" s="1">
        <f>SUM(I10:J10)</f>
        <v>0</v>
      </c>
      <c r="L10" s="6">
        <v>0</v>
      </c>
      <c r="M10" s="6"/>
      <c r="N10" s="1">
        <f>SUM(L10:M10)</f>
        <v>0</v>
      </c>
    </row>
    <row r="11" spans="1:14" ht="10.5" customHeight="1">
      <c r="A11" s="17" t="s">
        <v>160</v>
      </c>
      <c r="B11" s="16" t="s">
        <v>9</v>
      </c>
      <c r="C11" s="1">
        <v>0</v>
      </c>
      <c r="D11" s="1"/>
      <c r="E11" s="1">
        <f>SUM(C11:D11)</f>
        <v>0</v>
      </c>
      <c r="F11" s="1">
        <v>0</v>
      </c>
      <c r="G11" s="1"/>
      <c r="H11" s="1">
        <f>SUM(F11:G11)</f>
        <v>0</v>
      </c>
      <c r="I11" s="1">
        <v>0</v>
      </c>
      <c r="J11" s="1"/>
      <c r="K11" s="1">
        <f>SUM(I11:J11)</f>
        <v>0</v>
      </c>
      <c r="L11" s="6">
        <v>0</v>
      </c>
      <c r="M11" s="6"/>
      <c r="N11" s="1">
        <f>SUM(L11:M11)</f>
        <v>0</v>
      </c>
    </row>
    <row r="12" spans="1:14" ht="10.5" customHeight="1">
      <c r="A12" s="17" t="s">
        <v>161</v>
      </c>
      <c r="B12" s="16" t="s">
        <v>10</v>
      </c>
      <c r="C12" s="1">
        <v>0</v>
      </c>
      <c r="D12" s="1"/>
      <c r="E12" s="1">
        <f>SUM(C12:D12)</f>
        <v>0</v>
      </c>
      <c r="F12" s="1">
        <v>0</v>
      </c>
      <c r="G12" s="1"/>
      <c r="H12" s="1">
        <f>SUM(F12:G12)</f>
        <v>0</v>
      </c>
      <c r="I12" s="1">
        <v>0</v>
      </c>
      <c r="J12" s="1"/>
      <c r="K12" s="1">
        <f>SUM(I12:J12)</f>
        <v>0</v>
      </c>
      <c r="L12" s="6">
        <v>0</v>
      </c>
      <c r="M12" s="6"/>
      <c r="N12" s="1">
        <f>SUM(L12:M12)</f>
        <v>0</v>
      </c>
    </row>
    <row r="13" spans="1:16" ht="10.5" customHeight="1">
      <c r="A13" s="17" t="s">
        <v>162</v>
      </c>
      <c r="B13" s="16" t="s">
        <v>11</v>
      </c>
      <c r="C13" s="1">
        <v>0</v>
      </c>
      <c r="D13" s="3"/>
      <c r="E13" s="1">
        <f>SUM(C13:D13)</f>
        <v>0</v>
      </c>
      <c r="F13" s="1">
        <v>0</v>
      </c>
      <c r="G13" s="1"/>
      <c r="H13" s="1">
        <f>SUM(F13:G13)</f>
        <v>0</v>
      </c>
      <c r="I13" s="2">
        <v>0</v>
      </c>
      <c r="J13" s="1"/>
      <c r="K13" s="1">
        <f>SUM(I13:J13)</f>
        <v>0</v>
      </c>
      <c r="L13" s="1">
        <v>0</v>
      </c>
      <c r="M13" s="1"/>
      <c r="N13" s="1">
        <f>SUM(L13:M13)</f>
        <v>0</v>
      </c>
      <c r="P13" s="36"/>
    </row>
    <row r="14" spans="1:14" ht="10.5" customHeight="1">
      <c r="A14" s="18" t="s">
        <v>12</v>
      </c>
      <c r="B14" s="19" t="s">
        <v>131</v>
      </c>
      <c r="C14" s="15">
        <v>0</v>
      </c>
      <c r="D14" s="15">
        <f aca="true" t="shared" si="0" ref="D14:M14">SUM(D9:D13)</f>
        <v>0</v>
      </c>
      <c r="E14" s="15">
        <f t="shared" si="0"/>
        <v>0</v>
      </c>
      <c r="F14" s="15">
        <v>0</v>
      </c>
      <c r="G14" s="15">
        <f t="shared" si="0"/>
        <v>0</v>
      </c>
      <c r="H14" s="15">
        <f>SUM(H9:H13)</f>
        <v>0</v>
      </c>
      <c r="I14" s="15">
        <v>0</v>
      </c>
      <c r="J14" s="15">
        <f t="shared" si="0"/>
        <v>0</v>
      </c>
      <c r="K14" s="15">
        <f>SUM(K9:K13)</f>
        <v>0</v>
      </c>
      <c r="L14" s="15">
        <v>0</v>
      </c>
      <c r="M14" s="15">
        <f t="shared" si="0"/>
        <v>0</v>
      </c>
      <c r="N14" s="15">
        <f>SUM(N9:N13)</f>
        <v>0</v>
      </c>
    </row>
    <row r="15" spans="1:14" ht="10.5" customHeight="1">
      <c r="A15" s="17" t="s">
        <v>163</v>
      </c>
      <c r="B15" s="16" t="s">
        <v>130</v>
      </c>
      <c r="C15" s="1">
        <v>0</v>
      </c>
      <c r="D15" s="49"/>
      <c r="E15" s="1">
        <f>SUM(C15:D15)</f>
        <v>0</v>
      </c>
      <c r="F15" s="1">
        <v>0</v>
      </c>
      <c r="G15" s="1"/>
      <c r="H15" s="1">
        <f>SUM(F15:G15)</f>
        <v>0</v>
      </c>
      <c r="I15" s="1">
        <v>0</v>
      </c>
      <c r="J15" s="1"/>
      <c r="K15" s="1">
        <f>SUM(I15:J15)</f>
        <v>0</v>
      </c>
      <c r="L15" s="7">
        <v>0</v>
      </c>
      <c r="M15" s="6"/>
      <c r="N15" s="1">
        <f>SUM(L15:M15)</f>
        <v>0</v>
      </c>
    </row>
    <row r="16" spans="1:14" ht="10.5" customHeight="1">
      <c r="A16" s="17" t="s">
        <v>164</v>
      </c>
      <c r="B16" s="16" t="s">
        <v>13</v>
      </c>
      <c r="C16" s="1">
        <v>0</v>
      </c>
      <c r="D16" s="1"/>
      <c r="E16" s="1">
        <f>SUM(C16:D16)</f>
        <v>0</v>
      </c>
      <c r="F16" s="1">
        <v>0</v>
      </c>
      <c r="G16" s="1"/>
      <c r="H16" s="1">
        <f>SUM(F16:G16)</f>
        <v>0</v>
      </c>
      <c r="I16" s="1">
        <v>0</v>
      </c>
      <c r="J16" s="1"/>
      <c r="K16" s="1">
        <f>SUM(I16:J16)</f>
        <v>0</v>
      </c>
      <c r="L16" s="7">
        <v>0</v>
      </c>
      <c r="M16" s="6"/>
      <c r="N16" s="1">
        <f>SUM(L16:M16)</f>
        <v>0</v>
      </c>
    </row>
    <row r="17" spans="1:14" s="29" customFormat="1" ht="10.5" customHeight="1">
      <c r="A17" s="17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0</v>
      </c>
      <c r="G17" s="1"/>
      <c r="H17" s="1">
        <f>SUM(F17:G17)</f>
        <v>0</v>
      </c>
      <c r="I17" s="1">
        <v>0</v>
      </c>
      <c r="J17" s="1"/>
      <c r="K17" s="1">
        <f>SUM(I17:J17)</f>
        <v>0</v>
      </c>
      <c r="L17" s="4">
        <v>0</v>
      </c>
      <c r="M17" s="1"/>
      <c r="N17" s="1">
        <f>SUM(L17:M17)</f>
        <v>0</v>
      </c>
    </row>
    <row r="18" spans="1:14" ht="10.5" customHeight="1" thickBot="1">
      <c r="A18" s="18" t="s">
        <v>15</v>
      </c>
      <c r="B18" s="19" t="s">
        <v>132</v>
      </c>
      <c r="C18" s="15">
        <v>0</v>
      </c>
      <c r="D18" s="15">
        <f aca="true" t="shared" si="1" ref="D18:M18">SUM(D15:D17)</f>
        <v>0</v>
      </c>
      <c r="E18" s="15">
        <f t="shared" si="1"/>
        <v>0</v>
      </c>
      <c r="F18" s="15">
        <v>0</v>
      </c>
      <c r="G18" s="15">
        <f t="shared" si="1"/>
        <v>0</v>
      </c>
      <c r="H18" s="15">
        <f>SUM(H15:H17)</f>
        <v>0</v>
      </c>
      <c r="I18" s="15">
        <v>0</v>
      </c>
      <c r="J18" s="15">
        <f t="shared" si="1"/>
        <v>0</v>
      </c>
      <c r="K18" s="15">
        <f>SUM(K15:K17)</f>
        <v>0</v>
      </c>
      <c r="L18" s="15">
        <v>0</v>
      </c>
      <c r="M18" s="15">
        <f t="shared" si="1"/>
        <v>0</v>
      </c>
      <c r="N18" s="15">
        <f>SUM(N15:N17)</f>
        <v>0</v>
      </c>
    </row>
    <row r="19" spans="1:14" s="94" customFormat="1" ht="10.5" customHeight="1" thickBot="1">
      <c r="A19" s="31" t="s">
        <v>166</v>
      </c>
      <c r="B19" s="93" t="s">
        <v>133</v>
      </c>
      <c r="C19" s="35">
        <v>376126</v>
      </c>
      <c r="D19" s="1">
        <f>1012+7332</f>
        <v>8344</v>
      </c>
      <c r="E19" s="35">
        <f>SUM(C19:D19)</f>
        <v>384470</v>
      </c>
      <c r="F19" s="35">
        <v>598550</v>
      </c>
      <c r="G19" s="35">
        <f>160+827</f>
        <v>987</v>
      </c>
      <c r="H19" s="35">
        <f>SUM(F19:G19)</f>
        <v>599537</v>
      </c>
      <c r="I19" s="35">
        <v>2413335</v>
      </c>
      <c r="J19" s="35">
        <f>287+1613+1822-21321-21024+250+1000+1168</f>
        <v>-36205</v>
      </c>
      <c r="K19" s="35">
        <f>SUM(I19:J19)</f>
        <v>2377130</v>
      </c>
      <c r="L19" s="35">
        <v>1192693</v>
      </c>
      <c r="M19" s="35">
        <f>922+5480+13072+11668+3500+4128+230+484+1350+1896</f>
        <v>42730</v>
      </c>
      <c r="N19" s="35">
        <f>SUM(L19:M19)</f>
        <v>1235423</v>
      </c>
    </row>
    <row r="20" spans="1:22" ht="10.5" customHeight="1" thickBot="1">
      <c r="A20" s="20" t="s">
        <v>17</v>
      </c>
      <c r="B20" s="19" t="s">
        <v>134</v>
      </c>
      <c r="C20" s="15">
        <v>376126</v>
      </c>
      <c r="D20" s="15">
        <f aca="true" t="shared" si="2" ref="D20:M20">SUM(D19)</f>
        <v>8344</v>
      </c>
      <c r="E20" s="15">
        <f t="shared" si="2"/>
        <v>384470</v>
      </c>
      <c r="F20" s="15">
        <v>598550</v>
      </c>
      <c r="G20" s="15">
        <f t="shared" si="2"/>
        <v>987</v>
      </c>
      <c r="H20" s="15">
        <f>SUM(H19)</f>
        <v>599537</v>
      </c>
      <c r="I20" s="15">
        <v>2413335</v>
      </c>
      <c r="J20" s="15">
        <f t="shared" si="2"/>
        <v>-36205</v>
      </c>
      <c r="K20" s="15">
        <f>SUM(K19)</f>
        <v>2377130</v>
      </c>
      <c r="L20" s="15">
        <v>1192693</v>
      </c>
      <c r="M20" s="15">
        <f t="shared" si="2"/>
        <v>42730</v>
      </c>
      <c r="N20" s="15">
        <f>SUM(N19)</f>
        <v>1235423</v>
      </c>
      <c r="U20" s="1"/>
      <c r="V20" s="1"/>
    </row>
    <row r="21" spans="1:14" ht="10.5" customHeight="1">
      <c r="A21" s="21" t="s">
        <v>168</v>
      </c>
      <c r="B21" s="16" t="s">
        <v>21</v>
      </c>
      <c r="C21" s="7">
        <v>0</v>
      </c>
      <c r="D21" s="7"/>
      <c r="E21" s="7">
        <f>SUM(C21:D21)</f>
        <v>0</v>
      </c>
      <c r="F21" s="7">
        <v>0</v>
      </c>
      <c r="G21" s="7"/>
      <c r="H21" s="7">
        <f>SUM(F21:G21)</f>
        <v>0</v>
      </c>
      <c r="I21" s="7">
        <v>0</v>
      </c>
      <c r="J21" s="7"/>
      <c r="K21" s="7">
        <f>SUM(I21:J21)</f>
        <v>0</v>
      </c>
      <c r="L21" s="7">
        <v>0</v>
      </c>
      <c r="M21" s="7"/>
      <c r="N21" s="7">
        <f>SUM(L21:M21)</f>
        <v>0</v>
      </c>
    </row>
    <row r="22" spans="1:14" ht="10.5" customHeight="1">
      <c r="A22" s="50" t="s">
        <v>169</v>
      </c>
      <c r="B22" s="16" t="s">
        <v>146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7">
        <v>0</v>
      </c>
      <c r="J22" s="7"/>
      <c r="K22" s="7">
        <f>SUM(I22:J22)</f>
        <v>0</v>
      </c>
      <c r="L22" s="7">
        <v>0</v>
      </c>
      <c r="M22" s="7"/>
      <c r="N22" s="7">
        <f>SUM(L22:M22)</f>
        <v>0</v>
      </c>
    </row>
    <row r="23" spans="1:14" s="29" customFormat="1" ht="10.5" customHeight="1" thickBot="1">
      <c r="A23" s="17" t="s">
        <v>166</v>
      </c>
      <c r="B23" s="16" t="s">
        <v>22</v>
      </c>
      <c r="C23" s="1">
        <v>42787</v>
      </c>
      <c r="D23" s="1"/>
      <c r="E23" s="7">
        <f>SUM(C23:D23)</f>
        <v>42787</v>
      </c>
      <c r="F23" s="1">
        <v>55000</v>
      </c>
      <c r="G23" s="1"/>
      <c r="H23" s="7">
        <f>SUM(F23:G23)</f>
        <v>55000</v>
      </c>
      <c r="I23" s="1">
        <v>10000</v>
      </c>
      <c r="J23" s="1">
        <v>10003</v>
      </c>
      <c r="K23" s="7">
        <f>SUM(I23:J23)</f>
        <v>20003</v>
      </c>
      <c r="L23" s="72">
        <v>10156</v>
      </c>
      <c r="M23" s="34">
        <v>1707</v>
      </c>
      <c r="N23" s="7">
        <f>SUM(L23:M23)</f>
        <v>11863</v>
      </c>
    </row>
    <row r="24" spans="1:14" ht="10.5" customHeight="1" thickBot="1">
      <c r="A24" s="18" t="s">
        <v>20</v>
      </c>
      <c r="B24" s="22" t="s">
        <v>135</v>
      </c>
      <c r="C24" s="15">
        <v>42787</v>
      </c>
      <c r="D24" s="15">
        <f aca="true" t="shared" si="3" ref="D24:M24">SUM(D21:D23)</f>
        <v>0</v>
      </c>
      <c r="E24" s="15">
        <f t="shared" si="3"/>
        <v>42787</v>
      </c>
      <c r="F24" s="15">
        <v>55000</v>
      </c>
      <c r="G24" s="15">
        <f t="shared" si="3"/>
        <v>0</v>
      </c>
      <c r="H24" s="15">
        <f>SUM(H21:H23)</f>
        <v>55000</v>
      </c>
      <c r="I24" s="15">
        <v>10000</v>
      </c>
      <c r="J24" s="15">
        <f t="shared" si="3"/>
        <v>10003</v>
      </c>
      <c r="K24" s="15">
        <f>SUM(K21:K23)</f>
        <v>20003</v>
      </c>
      <c r="L24" s="15">
        <v>10156</v>
      </c>
      <c r="M24" s="15">
        <f t="shared" si="3"/>
        <v>1707</v>
      </c>
      <c r="N24" s="15">
        <f>SUM(N21:N23)</f>
        <v>11863</v>
      </c>
    </row>
    <row r="25" spans="1:14" ht="10.5" customHeight="1" thickBot="1">
      <c r="A25" s="40" t="s">
        <v>167</v>
      </c>
      <c r="B25" s="39" t="s">
        <v>153</v>
      </c>
      <c r="C25" s="7">
        <v>0</v>
      </c>
      <c r="D25" s="7"/>
      <c r="E25" s="7">
        <f>SUM(C25:D25)</f>
        <v>0</v>
      </c>
      <c r="F25" s="7">
        <v>0</v>
      </c>
      <c r="G25" s="7"/>
      <c r="H25" s="7">
        <f>SUM(F25:G25)</f>
        <v>0</v>
      </c>
      <c r="I25" s="7">
        <v>0</v>
      </c>
      <c r="J25" s="7"/>
      <c r="K25" s="7">
        <f>SUM(I25:J25)</f>
        <v>0</v>
      </c>
      <c r="L25" s="7">
        <v>0</v>
      </c>
      <c r="M25" s="7"/>
      <c r="N25" s="7">
        <f>SUM(L25:M25)</f>
        <v>0</v>
      </c>
    </row>
    <row r="26" spans="1:14" ht="10.5" customHeight="1" thickBot="1">
      <c r="A26" s="41" t="s">
        <v>149</v>
      </c>
      <c r="B26" s="42" t="s">
        <v>150</v>
      </c>
      <c r="C26" s="28">
        <v>418913</v>
      </c>
      <c r="D26" s="28">
        <f aca="true" t="shared" si="4" ref="D26:M26">SUM(D20,D24,D25)</f>
        <v>8344</v>
      </c>
      <c r="E26" s="28">
        <f t="shared" si="4"/>
        <v>427257</v>
      </c>
      <c r="F26" s="28">
        <v>653550</v>
      </c>
      <c r="G26" s="28">
        <f t="shared" si="4"/>
        <v>987</v>
      </c>
      <c r="H26" s="28">
        <f>SUM(H20,H24,H25)</f>
        <v>654537</v>
      </c>
      <c r="I26" s="28">
        <v>2423335</v>
      </c>
      <c r="J26" s="28">
        <f t="shared" si="4"/>
        <v>-26202</v>
      </c>
      <c r="K26" s="28">
        <f>SUM(K20,K24,K25)</f>
        <v>2397133</v>
      </c>
      <c r="L26" s="28">
        <v>1202849</v>
      </c>
      <c r="M26" s="28">
        <f t="shared" si="4"/>
        <v>44437</v>
      </c>
      <c r="N26" s="28">
        <f>SUM(N20,N24,N25)</f>
        <v>1247286</v>
      </c>
    </row>
    <row r="27" spans="1:14" s="29" customFormat="1" ht="10.5" customHeight="1">
      <c r="A27" s="23"/>
      <c r="B27" s="29" t="s">
        <v>154</v>
      </c>
      <c r="C27" s="6">
        <v>418913</v>
      </c>
      <c r="D27" s="6">
        <f aca="true" t="shared" si="5" ref="D27:M27">SUM(D26,D18,D14)</f>
        <v>8344</v>
      </c>
      <c r="E27" s="6">
        <f t="shared" si="5"/>
        <v>427257</v>
      </c>
      <c r="F27" s="6">
        <v>653550</v>
      </c>
      <c r="G27" s="6">
        <f t="shared" si="5"/>
        <v>987</v>
      </c>
      <c r="H27" s="6">
        <f>SUM(H26,H18,H14)</f>
        <v>654537</v>
      </c>
      <c r="I27" s="6">
        <v>2423335</v>
      </c>
      <c r="J27" s="6">
        <f t="shared" si="5"/>
        <v>-26202</v>
      </c>
      <c r="K27" s="6">
        <f>SUM(K26,K18,K14)</f>
        <v>2397133</v>
      </c>
      <c r="L27" s="6">
        <v>1202849</v>
      </c>
      <c r="M27" s="6">
        <f t="shared" si="5"/>
        <v>44437</v>
      </c>
      <c r="N27" s="6">
        <f>SUM(N26,N18,N14)</f>
        <v>1247286</v>
      </c>
    </row>
    <row r="28" spans="1:21" ht="10.5" customHeight="1">
      <c r="A28" s="117" t="s">
        <v>23</v>
      </c>
      <c r="B28" s="117"/>
      <c r="C28" s="1"/>
      <c r="D28" s="1"/>
      <c r="E28" s="1"/>
      <c r="F28" s="1"/>
      <c r="G28" s="1"/>
      <c r="H28" s="1"/>
      <c r="I28" s="1"/>
      <c r="J28" s="1"/>
      <c r="K28" s="1"/>
      <c r="L28" s="7"/>
      <c r="M28" s="6"/>
      <c r="N28" s="1"/>
      <c r="U28" s="67"/>
    </row>
    <row r="29" spans="1:14" ht="10.5" customHeight="1">
      <c r="A29" s="17" t="s">
        <v>170</v>
      </c>
      <c r="B29" s="16" t="s">
        <v>136</v>
      </c>
      <c r="C29" s="1">
        <v>0</v>
      </c>
      <c r="D29" s="1"/>
      <c r="E29" s="1">
        <f>SUM(C29:D29)</f>
        <v>0</v>
      </c>
      <c r="F29" s="1">
        <v>0</v>
      </c>
      <c r="G29" s="1"/>
      <c r="H29" s="1">
        <f>SUM(F29:G29)</f>
        <v>0</v>
      </c>
      <c r="I29" s="1">
        <v>0</v>
      </c>
      <c r="J29" s="1"/>
      <c r="K29" s="1">
        <f>SUM(I29:J29)</f>
        <v>0</v>
      </c>
      <c r="L29" s="7">
        <v>0</v>
      </c>
      <c r="M29" s="6"/>
      <c r="N29" s="1">
        <f>SUM(L29:M29)</f>
        <v>0</v>
      </c>
    </row>
    <row r="30" spans="1:14" ht="10.5" customHeight="1">
      <c r="A30" s="17" t="s">
        <v>171</v>
      </c>
      <c r="B30" s="16" t="s">
        <v>137</v>
      </c>
      <c r="C30" s="1">
        <v>0</v>
      </c>
      <c r="D30" s="1"/>
      <c r="E30" s="1">
        <f>SUM(C30:D30)</f>
        <v>0</v>
      </c>
      <c r="F30" s="1">
        <v>0</v>
      </c>
      <c r="G30" s="1"/>
      <c r="H30" s="1">
        <f>SUM(F30:G30)</f>
        <v>0</v>
      </c>
      <c r="I30" s="1">
        <v>0</v>
      </c>
      <c r="J30" s="1"/>
      <c r="K30" s="1">
        <f>SUM(I30:J30)</f>
        <v>0</v>
      </c>
      <c r="L30" s="7">
        <v>0</v>
      </c>
      <c r="M30" s="6"/>
      <c r="N30" s="1">
        <f>SUM(L30:M30)</f>
        <v>0</v>
      </c>
    </row>
    <row r="31" spans="1:14" ht="10.5" customHeight="1">
      <c r="A31" s="17" t="s">
        <v>173</v>
      </c>
      <c r="B31" s="16" t="s">
        <v>138</v>
      </c>
      <c r="C31" s="1">
        <v>0</v>
      </c>
      <c r="D31" s="1"/>
      <c r="E31" s="1">
        <f>SUM(C31:D31)</f>
        <v>0</v>
      </c>
      <c r="F31" s="1">
        <v>0</v>
      </c>
      <c r="G31" s="1"/>
      <c r="H31" s="1">
        <f>SUM(F31:G31)</f>
        <v>0</v>
      </c>
      <c r="I31" s="1">
        <v>0</v>
      </c>
      <c r="J31" s="1"/>
      <c r="K31" s="1">
        <f>SUM(I31:J31)</f>
        <v>0</v>
      </c>
      <c r="L31" s="7">
        <v>0</v>
      </c>
      <c r="M31" s="6"/>
      <c r="N31" s="1">
        <f>SUM(L31:M31)</f>
        <v>0</v>
      </c>
    </row>
    <row r="32" spans="1:14" ht="10.5" customHeight="1">
      <c r="A32" s="24" t="s">
        <v>7</v>
      </c>
      <c r="B32" s="25" t="s">
        <v>139</v>
      </c>
      <c r="C32" s="5">
        <v>0</v>
      </c>
      <c r="D32" s="5">
        <f aca="true" t="shared" si="6" ref="D32:M32">SUM(D29:D31)</f>
        <v>0</v>
      </c>
      <c r="E32" s="5">
        <f t="shared" si="6"/>
        <v>0</v>
      </c>
      <c r="F32" s="5">
        <v>0</v>
      </c>
      <c r="G32" s="5">
        <f t="shared" si="6"/>
        <v>0</v>
      </c>
      <c r="H32" s="5">
        <f>SUM(H29:H31)</f>
        <v>0</v>
      </c>
      <c r="I32" s="5">
        <v>0</v>
      </c>
      <c r="J32" s="5">
        <f t="shared" si="6"/>
        <v>0</v>
      </c>
      <c r="K32" s="5">
        <f>SUM(K29:K31)</f>
        <v>0</v>
      </c>
      <c r="L32" s="5">
        <v>0</v>
      </c>
      <c r="M32" s="5">
        <f t="shared" si="6"/>
        <v>0</v>
      </c>
      <c r="N32" s="5">
        <f>SUM(N29:N31)</f>
        <v>0</v>
      </c>
    </row>
    <row r="33" spans="1:14" ht="10.5" customHeight="1">
      <c r="A33" s="17" t="s">
        <v>174</v>
      </c>
      <c r="B33" s="16" t="s">
        <v>24</v>
      </c>
      <c r="C33" s="1">
        <v>0</v>
      </c>
      <c r="D33" s="1"/>
      <c r="E33" s="1">
        <f>SUM(C33:D33)</f>
        <v>0</v>
      </c>
      <c r="F33" s="1">
        <v>0</v>
      </c>
      <c r="G33" s="1"/>
      <c r="H33" s="1">
        <f>SUM(F33:G33)</f>
        <v>0</v>
      </c>
      <c r="I33" s="1">
        <v>0</v>
      </c>
      <c r="J33" s="1"/>
      <c r="K33" s="1">
        <f>SUM(I33:J33)</f>
        <v>0</v>
      </c>
      <c r="L33" s="7">
        <v>0</v>
      </c>
      <c r="M33" s="6"/>
      <c r="N33" s="1">
        <f>SUM(L33:M33)</f>
        <v>0</v>
      </c>
    </row>
    <row r="34" spans="1:14" ht="10.5" customHeight="1">
      <c r="A34" s="17" t="s">
        <v>175</v>
      </c>
      <c r="B34" s="16" t="s">
        <v>140</v>
      </c>
      <c r="C34" s="1">
        <v>0</v>
      </c>
      <c r="D34" s="1"/>
      <c r="E34" s="1">
        <f>SUM(C34:D34)</f>
        <v>0</v>
      </c>
      <c r="F34" s="1">
        <v>0</v>
      </c>
      <c r="G34" s="1"/>
      <c r="H34" s="1">
        <f>SUM(F34:G34)</f>
        <v>0</v>
      </c>
      <c r="I34" s="1">
        <v>0</v>
      </c>
      <c r="J34" s="1"/>
      <c r="K34" s="1">
        <f>SUM(I34:J34)</f>
        <v>0</v>
      </c>
      <c r="L34" s="7">
        <v>0</v>
      </c>
      <c r="M34" s="6"/>
      <c r="N34" s="1">
        <f>SUM(L34:M34)</f>
        <v>0</v>
      </c>
    </row>
    <row r="35" spans="1:14" ht="10.5" customHeight="1">
      <c r="A35" s="17" t="s">
        <v>177</v>
      </c>
      <c r="B35" s="16" t="s">
        <v>25</v>
      </c>
      <c r="C35" s="1">
        <v>0</v>
      </c>
      <c r="D35" s="1"/>
      <c r="E35" s="1">
        <f>SUM(C35:D35)</f>
        <v>0</v>
      </c>
      <c r="F35" s="1">
        <v>0</v>
      </c>
      <c r="G35" s="1"/>
      <c r="H35" s="1">
        <f>SUM(F35:G35)</f>
        <v>0</v>
      </c>
      <c r="I35" s="1">
        <v>0</v>
      </c>
      <c r="J35" s="1"/>
      <c r="K35" s="1">
        <f>SUM(I35:J35)</f>
        <v>0</v>
      </c>
      <c r="L35" s="7">
        <v>0</v>
      </c>
      <c r="M35" s="6"/>
      <c r="N35" s="1">
        <f>SUM(L35:M35)</f>
        <v>0</v>
      </c>
    </row>
    <row r="36" spans="1:40" ht="10.5" customHeight="1">
      <c r="A36" s="18" t="s">
        <v>12</v>
      </c>
      <c r="B36" s="19" t="s">
        <v>142</v>
      </c>
      <c r="C36" s="15">
        <v>0</v>
      </c>
      <c r="D36" s="15">
        <f aca="true" t="shared" si="7" ref="D36:M36">SUM(D32:D35)</f>
        <v>0</v>
      </c>
      <c r="E36" s="15">
        <f t="shared" si="7"/>
        <v>0</v>
      </c>
      <c r="F36" s="15">
        <v>0</v>
      </c>
      <c r="G36" s="15">
        <f t="shared" si="7"/>
        <v>0</v>
      </c>
      <c r="H36" s="15">
        <f>SUM(H32:H35)</f>
        <v>0</v>
      </c>
      <c r="I36" s="15">
        <v>0</v>
      </c>
      <c r="J36" s="15">
        <f t="shared" si="7"/>
        <v>0</v>
      </c>
      <c r="K36" s="15">
        <f>SUM(K32:K35)</f>
        <v>0</v>
      </c>
      <c r="L36" s="15">
        <v>0</v>
      </c>
      <c r="M36" s="15">
        <f t="shared" si="7"/>
        <v>0</v>
      </c>
      <c r="N36" s="15">
        <f>SUM(N32:N35)</f>
        <v>0</v>
      </c>
      <c r="AD36" s="1"/>
      <c r="AE36" s="1"/>
      <c r="AF36" s="1"/>
      <c r="AJ36" s="1"/>
      <c r="AK36" s="1"/>
      <c r="AL36" s="1"/>
      <c r="AM36" s="1"/>
      <c r="AN36" s="1"/>
    </row>
    <row r="37" spans="1:40" ht="10.5" customHeight="1">
      <c r="A37" s="17" t="s">
        <v>172</v>
      </c>
      <c r="B37" s="16" t="s">
        <v>27</v>
      </c>
      <c r="C37" s="1">
        <v>0</v>
      </c>
      <c r="D37" s="1"/>
      <c r="E37" s="1">
        <f>SUM(C37:D37)</f>
        <v>0</v>
      </c>
      <c r="F37" s="1">
        <v>0</v>
      </c>
      <c r="G37" s="1"/>
      <c r="H37" s="1">
        <f>SUM(F37:G37)</f>
        <v>0</v>
      </c>
      <c r="I37" s="1">
        <v>0</v>
      </c>
      <c r="J37" s="1"/>
      <c r="K37" s="1">
        <f>SUM(I37:J37)</f>
        <v>0</v>
      </c>
      <c r="L37" s="7">
        <v>0</v>
      </c>
      <c r="M37" s="6"/>
      <c r="N37" s="1">
        <f>SUM(L37:M37)</f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7" t="s">
        <v>176</v>
      </c>
      <c r="B38" s="16" t="s">
        <v>141</v>
      </c>
      <c r="C38" s="1">
        <v>0</v>
      </c>
      <c r="D38" s="1"/>
      <c r="E38" s="1">
        <f>SUM(C38:D38)</f>
        <v>0</v>
      </c>
      <c r="F38" s="1">
        <v>0</v>
      </c>
      <c r="G38" s="1"/>
      <c r="H38" s="1">
        <f>SUM(F38:G38)</f>
        <v>0</v>
      </c>
      <c r="I38" s="1">
        <v>0</v>
      </c>
      <c r="J38" s="1"/>
      <c r="K38" s="1">
        <f>SUM(I38:J38)</f>
        <v>0</v>
      </c>
      <c r="L38" s="7">
        <v>0</v>
      </c>
      <c r="M38" s="6"/>
      <c r="N38" s="1">
        <f>SUM(L38:M38)</f>
        <v>0</v>
      </c>
      <c r="Q38" s="67"/>
      <c r="AD38" s="1"/>
      <c r="AE38" s="1"/>
      <c r="AF38" s="1"/>
      <c r="AJ38" s="1"/>
      <c r="AK38" s="1"/>
      <c r="AL38" s="1"/>
      <c r="AM38" s="1"/>
      <c r="AN38" s="1"/>
    </row>
    <row r="39" spans="1:40" s="29" customFormat="1" ht="10.5" customHeight="1">
      <c r="A39" s="17" t="s">
        <v>178</v>
      </c>
      <c r="B39" s="16" t="s">
        <v>28</v>
      </c>
      <c r="C39" s="1">
        <v>0</v>
      </c>
      <c r="D39" s="1"/>
      <c r="E39" s="1">
        <f>SUM(C39:D39)</f>
        <v>0</v>
      </c>
      <c r="F39" s="1">
        <v>0</v>
      </c>
      <c r="G39" s="1"/>
      <c r="H39" s="1">
        <f>SUM(F39:G39)</f>
        <v>0</v>
      </c>
      <c r="I39" s="1">
        <v>0</v>
      </c>
      <c r="J39" s="1"/>
      <c r="K39" s="1">
        <f>SUM(I39:J39)</f>
        <v>0</v>
      </c>
      <c r="L39" s="7">
        <v>0</v>
      </c>
      <c r="M39" s="6"/>
      <c r="N39" s="1">
        <f>SUM(L39:M39)</f>
        <v>0</v>
      </c>
      <c r="AD39" s="6"/>
      <c r="AE39" s="6"/>
      <c r="AF39" s="6"/>
      <c r="AJ39" s="6"/>
      <c r="AK39" s="6"/>
      <c r="AL39" s="6"/>
      <c r="AM39" s="6"/>
      <c r="AN39" s="6"/>
    </row>
    <row r="40" spans="1:31" ht="10.5" customHeight="1">
      <c r="A40" s="18" t="s">
        <v>15</v>
      </c>
      <c r="B40" s="19" t="s">
        <v>143</v>
      </c>
      <c r="C40" s="15">
        <v>0</v>
      </c>
      <c r="D40" s="15">
        <f aca="true" t="shared" si="8" ref="D40:M40">SUM(D37:D39)</f>
        <v>0</v>
      </c>
      <c r="E40" s="15">
        <f t="shared" si="8"/>
        <v>0</v>
      </c>
      <c r="F40" s="15">
        <v>0</v>
      </c>
      <c r="G40" s="15">
        <f t="shared" si="8"/>
        <v>0</v>
      </c>
      <c r="H40" s="15">
        <f>SUM(H37:H39)</f>
        <v>0</v>
      </c>
      <c r="I40" s="15">
        <v>0</v>
      </c>
      <c r="J40" s="15">
        <f t="shared" si="8"/>
        <v>0</v>
      </c>
      <c r="K40" s="15">
        <f>SUM(K37:K39)</f>
        <v>0</v>
      </c>
      <c r="L40" s="15">
        <v>0</v>
      </c>
      <c r="M40" s="15">
        <f t="shared" si="8"/>
        <v>0</v>
      </c>
      <c r="N40" s="15">
        <f>SUM(N37:N39)</f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D40" s="1"/>
      <c r="AE40" s="1"/>
    </row>
    <row r="41" spans="1:31" ht="10.5" customHeight="1">
      <c r="A41" s="53" t="s">
        <v>191</v>
      </c>
      <c r="B41" s="19" t="s">
        <v>19</v>
      </c>
      <c r="C41" s="15">
        <v>0</v>
      </c>
      <c r="D41" s="15"/>
      <c r="E41" s="15">
        <f>SUM(C41:D41)</f>
        <v>0</v>
      </c>
      <c r="F41" s="15">
        <v>0</v>
      </c>
      <c r="G41" s="15"/>
      <c r="H41" s="15">
        <f>SUM(F41:G41)</f>
        <v>0</v>
      </c>
      <c r="I41" s="15">
        <v>0</v>
      </c>
      <c r="J41" s="15"/>
      <c r="K41" s="15">
        <f>SUM(I41:J41)</f>
        <v>0</v>
      </c>
      <c r="L41" s="15">
        <v>0</v>
      </c>
      <c r="M41" s="15"/>
      <c r="N41" s="15">
        <f>SUM(L41:M41)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53" t="s">
        <v>192</v>
      </c>
      <c r="B42" s="19" t="s">
        <v>144</v>
      </c>
      <c r="C42" s="15">
        <v>0</v>
      </c>
      <c r="D42" s="15"/>
      <c r="E42" s="15">
        <f>SUM(C42:D42)</f>
        <v>0</v>
      </c>
      <c r="F42" s="15">
        <v>0</v>
      </c>
      <c r="G42" s="15"/>
      <c r="H42" s="15">
        <f>SUM(F42:G42)</f>
        <v>0</v>
      </c>
      <c r="I42" s="15">
        <v>0</v>
      </c>
      <c r="J42" s="15"/>
      <c r="K42" s="15">
        <f>SUM(I42:J42)</f>
        <v>0</v>
      </c>
      <c r="L42" s="15">
        <v>0</v>
      </c>
      <c r="M42" s="15"/>
      <c r="N42" s="15">
        <f>SUM(L42:M42)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14" ht="12.75">
      <c r="A43" s="18" t="s">
        <v>17</v>
      </c>
      <c r="B43" s="19" t="s">
        <v>29</v>
      </c>
      <c r="C43" s="15">
        <v>0</v>
      </c>
      <c r="D43" s="15">
        <f aca="true" t="shared" si="9" ref="D43:M43">SUM(D41:D42)</f>
        <v>0</v>
      </c>
      <c r="E43" s="15">
        <f t="shared" si="9"/>
        <v>0</v>
      </c>
      <c r="F43" s="15">
        <v>0</v>
      </c>
      <c r="G43" s="15">
        <f t="shared" si="9"/>
        <v>0</v>
      </c>
      <c r="H43" s="15">
        <f>SUM(H41:H42)</f>
        <v>0</v>
      </c>
      <c r="I43" s="15">
        <v>0</v>
      </c>
      <c r="J43" s="15">
        <f t="shared" si="9"/>
        <v>0</v>
      </c>
      <c r="K43" s="15">
        <f>SUM(K41:K42)</f>
        <v>0</v>
      </c>
      <c r="L43" s="15">
        <v>0</v>
      </c>
      <c r="M43" s="15">
        <f t="shared" si="9"/>
        <v>0</v>
      </c>
      <c r="N43" s="15">
        <f>SUM(N41:N42)</f>
        <v>0</v>
      </c>
    </row>
    <row r="44" spans="1:14" ht="12.75">
      <c r="A44" s="40" t="s">
        <v>191</v>
      </c>
      <c r="B44" s="54" t="s">
        <v>22</v>
      </c>
      <c r="C44" s="7">
        <v>0</v>
      </c>
      <c r="D44" s="7"/>
      <c r="E44" s="7">
        <f>SUM(C44:D44)</f>
        <v>0</v>
      </c>
      <c r="F44" s="7">
        <v>0</v>
      </c>
      <c r="G44" s="7"/>
      <c r="H44" s="7">
        <f>SUM(F44:G44)</f>
        <v>0</v>
      </c>
      <c r="I44" s="7">
        <v>0</v>
      </c>
      <c r="J44" s="7"/>
      <c r="K44" s="7">
        <f>SUM(I44:J44)</f>
        <v>0</v>
      </c>
      <c r="L44" s="7">
        <v>0</v>
      </c>
      <c r="M44" s="7"/>
      <c r="N44" s="7">
        <f>SUM(L44:M44)</f>
        <v>0</v>
      </c>
    </row>
    <row r="45" spans="1:14" ht="13.5" thickBot="1">
      <c r="A45" s="40" t="s">
        <v>192</v>
      </c>
      <c r="B45" s="54" t="s">
        <v>145</v>
      </c>
      <c r="C45" s="7">
        <v>0</v>
      </c>
      <c r="D45" s="7"/>
      <c r="E45" s="7">
        <f>SUM(C45:D45)</f>
        <v>0</v>
      </c>
      <c r="F45" s="7">
        <v>0</v>
      </c>
      <c r="G45" s="7"/>
      <c r="H45" s="7">
        <f>SUM(F45:G45)</f>
        <v>0</v>
      </c>
      <c r="I45" s="7">
        <v>0</v>
      </c>
      <c r="J45" s="7"/>
      <c r="K45" s="7">
        <f>SUM(I45:J45)</f>
        <v>0</v>
      </c>
      <c r="L45" s="7">
        <v>0</v>
      </c>
      <c r="M45" s="7"/>
      <c r="N45" s="7">
        <f>SUM(L45:M45)</f>
        <v>0</v>
      </c>
    </row>
    <row r="46" spans="1:14" ht="13.5" thickBot="1">
      <c r="A46" s="41" t="s">
        <v>20</v>
      </c>
      <c r="B46" s="55" t="s">
        <v>30</v>
      </c>
      <c r="C46" s="28">
        <v>0</v>
      </c>
      <c r="D46" s="28">
        <f aca="true" t="shared" si="10" ref="D46:M46">SUM(D44:D45)</f>
        <v>0</v>
      </c>
      <c r="E46" s="28">
        <f t="shared" si="10"/>
        <v>0</v>
      </c>
      <c r="F46" s="28">
        <v>0</v>
      </c>
      <c r="G46" s="28">
        <f t="shared" si="10"/>
        <v>0</v>
      </c>
      <c r="H46" s="28">
        <f>SUM(H44:H45)</f>
        <v>0</v>
      </c>
      <c r="I46" s="28">
        <v>0</v>
      </c>
      <c r="J46" s="28">
        <f t="shared" si="10"/>
        <v>0</v>
      </c>
      <c r="K46" s="28">
        <f>SUM(K44:K45)</f>
        <v>0</v>
      </c>
      <c r="L46" s="28">
        <v>0</v>
      </c>
      <c r="M46" s="28">
        <f t="shared" si="10"/>
        <v>0</v>
      </c>
      <c r="N46" s="28">
        <f>SUM(N44:N45)</f>
        <v>0</v>
      </c>
    </row>
    <row r="47" spans="1:14" ht="13.5" thickBot="1">
      <c r="A47" s="40" t="s">
        <v>179</v>
      </c>
      <c r="B47" s="54" t="s">
        <v>152</v>
      </c>
      <c r="C47" s="7">
        <v>0</v>
      </c>
      <c r="D47" s="7"/>
      <c r="E47" s="7">
        <f>SUM(C47:D47)</f>
        <v>0</v>
      </c>
      <c r="F47" s="7">
        <v>0</v>
      </c>
      <c r="G47" s="7"/>
      <c r="H47" s="7">
        <f>SUM(F47:G47)</f>
        <v>0</v>
      </c>
      <c r="I47" s="7">
        <v>0</v>
      </c>
      <c r="J47" s="7"/>
      <c r="K47" s="7">
        <f>SUM(I47:J47)</f>
        <v>0</v>
      </c>
      <c r="L47" s="7">
        <v>0</v>
      </c>
      <c r="M47" s="7"/>
      <c r="N47" s="7">
        <f>SUM(L47:M47)</f>
        <v>0</v>
      </c>
    </row>
    <row r="48" spans="1:14" ht="13.5" thickBot="1">
      <c r="A48" s="41" t="s">
        <v>149</v>
      </c>
      <c r="B48" s="55" t="s">
        <v>151</v>
      </c>
      <c r="C48" s="28">
        <v>0</v>
      </c>
      <c r="D48" s="28">
        <f aca="true" t="shared" si="11" ref="D48:M48">SUM(D46,D43,D47)</f>
        <v>0</v>
      </c>
      <c r="E48" s="28">
        <f t="shared" si="11"/>
        <v>0</v>
      </c>
      <c r="F48" s="28">
        <v>0</v>
      </c>
      <c r="G48" s="28">
        <f t="shared" si="11"/>
        <v>0</v>
      </c>
      <c r="H48" s="28">
        <f>SUM(H46,H43,H47)</f>
        <v>0</v>
      </c>
      <c r="I48" s="28">
        <v>0</v>
      </c>
      <c r="J48" s="28">
        <f t="shared" si="11"/>
        <v>0</v>
      </c>
      <c r="K48" s="28">
        <f>SUM(K46,K43,K47)</f>
        <v>0</v>
      </c>
      <c r="L48" s="28">
        <v>0</v>
      </c>
      <c r="M48" s="28">
        <f t="shared" si="11"/>
        <v>0</v>
      </c>
      <c r="N48" s="28">
        <f>SUM(N46,N43,N47)</f>
        <v>0</v>
      </c>
    </row>
    <row r="49" spans="1:29" s="51" customFormat="1" ht="13.5" thickBot="1">
      <c r="A49" s="23"/>
      <c r="B49" s="29" t="s">
        <v>155</v>
      </c>
      <c r="C49" s="6">
        <v>0</v>
      </c>
      <c r="D49" s="6">
        <f aca="true" t="shared" si="12" ref="D49:M49">SUM(D48,D40,D36)</f>
        <v>0</v>
      </c>
      <c r="E49" s="6">
        <f t="shared" si="12"/>
        <v>0</v>
      </c>
      <c r="F49" s="6">
        <v>0</v>
      </c>
      <c r="G49" s="6">
        <f t="shared" si="12"/>
        <v>0</v>
      </c>
      <c r="H49" s="6">
        <f>SUM(H48,H40,H36)</f>
        <v>0</v>
      </c>
      <c r="I49" s="6">
        <v>0</v>
      </c>
      <c r="J49" s="6">
        <f t="shared" si="12"/>
        <v>0</v>
      </c>
      <c r="K49" s="6">
        <f>SUM(K48,K40,K36)</f>
        <v>0</v>
      </c>
      <c r="L49" s="6">
        <v>0</v>
      </c>
      <c r="M49" s="6">
        <f t="shared" si="12"/>
        <v>0</v>
      </c>
      <c r="N49" s="6">
        <f>SUM(N48,N40,N36)</f>
        <v>0</v>
      </c>
      <c r="AA49" s="29"/>
      <c r="AB49" s="29"/>
      <c r="AC49" s="29"/>
    </row>
    <row r="50" spans="1:14" ht="12.75">
      <c r="A50" s="57"/>
      <c r="B50" s="58" t="s">
        <v>31</v>
      </c>
      <c r="C50" s="10"/>
      <c r="D50" s="10"/>
      <c r="E50" s="10"/>
      <c r="F50" s="10"/>
      <c r="G50" s="10"/>
      <c r="H50" s="10"/>
      <c r="I50" s="10"/>
      <c r="J50" s="10"/>
      <c r="K50" s="10"/>
      <c r="L50" s="9"/>
      <c r="M50" s="8"/>
      <c r="N50" s="9"/>
    </row>
    <row r="51" spans="1:14" ht="12.75">
      <c r="A51" s="59"/>
      <c r="B51" s="58" t="s">
        <v>32</v>
      </c>
      <c r="C51" s="27"/>
      <c r="D51" s="27"/>
      <c r="E51" s="27"/>
      <c r="F51" s="60"/>
      <c r="G51" s="27"/>
      <c r="H51" s="60"/>
      <c r="I51" s="60"/>
      <c r="J51" s="27"/>
      <c r="K51" s="60"/>
      <c r="L51" s="71"/>
      <c r="M51" s="27"/>
      <c r="N51" s="71"/>
    </row>
    <row r="52" spans="8:11" ht="12.75">
      <c r="H52" s="30"/>
      <c r="K52" s="30"/>
    </row>
    <row r="53" spans="8:11" ht="12.75">
      <c r="H53" s="30"/>
      <c r="K53" s="30"/>
    </row>
    <row r="54" spans="8:11" ht="12.75">
      <c r="H54" s="30"/>
      <c r="K54" s="30"/>
    </row>
    <row r="55" ht="12.75">
      <c r="K55" s="30"/>
    </row>
    <row r="56" ht="12.75">
      <c r="K56" s="30"/>
    </row>
    <row r="57" ht="12.75">
      <c r="K57" s="30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6"/>
      <c r="AB62" s="6"/>
      <c r="AC62" s="6"/>
    </row>
    <row r="63" spans="27:29" ht="12.75">
      <c r="AA63" s="6"/>
      <c r="AB63" s="6"/>
      <c r="AC63" s="6"/>
    </row>
    <row r="64" spans="27:29" ht="12.75">
      <c r="AA64" s="1"/>
      <c r="AB64" s="1"/>
      <c r="AC64" s="1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Y57"/>
  <sheetViews>
    <sheetView zoomScale="92" zoomScaleNormal="92" zoomScalePageLayoutView="0" workbookViewId="0" topLeftCell="A1">
      <pane ySplit="7" topLeftCell="A20" activePane="bottomLeft" state="frozen"/>
      <selection pane="topLeft" activeCell="M24" sqref="M24"/>
      <selection pane="bottomLeft" activeCell="M24" sqref="M24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9.25390625" style="13" customWidth="1"/>
    <col min="4" max="4" width="8.625" style="13" customWidth="1"/>
    <col min="5" max="5" width="9.625" style="13" customWidth="1"/>
    <col min="6" max="6" width="10.375" style="13" customWidth="1"/>
    <col min="7" max="8" width="9.375" style="13" customWidth="1"/>
    <col min="9" max="9" width="9.625" style="13" customWidth="1"/>
    <col min="10" max="10" width="9.25390625" style="13" customWidth="1"/>
    <col min="11" max="11" width="9.75390625" style="13" customWidth="1"/>
    <col min="12" max="12" width="10.375" style="13" customWidth="1"/>
    <col min="13" max="13" width="11.25390625" style="13" customWidth="1"/>
    <col min="14" max="14" width="10.875" style="13" customWidth="1"/>
    <col min="15" max="15" width="9.25390625" style="13" customWidth="1"/>
    <col min="16" max="16" width="0" style="13" hidden="1" customWidth="1"/>
    <col min="17" max="16384" width="9.125" style="13" customWidth="1"/>
  </cols>
  <sheetData>
    <row r="1" spans="2:16" ht="11.25" customHeight="1">
      <c r="B1" s="111" t="s">
        <v>181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23"/>
      <c r="P1" s="23"/>
    </row>
    <row r="2" spans="8:13" ht="8.25" customHeight="1" thickBot="1">
      <c r="H2" s="16"/>
      <c r="M2" s="16" t="s">
        <v>0</v>
      </c>
    </row>
    <row r="3" spans="1:14" ht="9" customHeight="1" thickBot="1">
      <c r="A3" s="112" t="s">
        <v>1</v>
      </c>
      <c r="B3" s="112"/>
      <c r="C3" s="114">
        <v>1095</v>
      </c>
      <c r="D3" s="114"/>
      <c r="E3" s="126"/>
      <c r="F3" s="138">
        <v>1096</v>
      </c>
      <c r="G3" s="139"/>
      <c r="H3" s="140"/>
      <c r="I3" s="133" t="s">
        <v>65</v>
      </c>
      <c r="J3" s="133"/>
      <c r="K3" s="134"/>
      <c r="L3" s="131">
        <v>1000</v>
      </c>
      <c r="M3" s="131"/>
      <c r="N3" s="131"/>
    </row>
    <row r="4" spans="1:14" s="86" customFormat="1" ht="26.25" customHeight="1" thickBot="1">
      <c r="A4" s="112"/>
      <c r="B4" s="112"/>
      <c r="C4" s="119" t="s">
        <v>66</v>
      </c>
      <c r="D4" s="119"/>
      <c r="E4" s="119"/>
      <c r="F4" s="141"/>
      <c r="G4" s="142"/>
      <c r="H4" s="143"/>
      <c r="I4" s="135"/>
      <c r="J4" s="136"/>
      <c r="K4" s="137"/>
      <c r="L4" s="132" t="s">
        <v>67</v>
      </c>
      <c r="M4" s="132"/>
      <c r="N4" s="132"/>
    </row>
    <row r="5" spans="1:14" ht="11.25" customHeight="1" thickBot="1">
      <c r="A5" s="112"/>
      <c r="B5" s="112"/>
      <c r="C5" s="109" t="s">
        <v>204</v>
      </c>
      <c r="D5" s="109" t="s">
        <v>198</v>
      </c>
      <c r="E5" s="109" t="s">
        <v>199</v>
      </c>
      <c r="F5" s="109" t="s">
        <v>204</v>
      </c>
      <c r="G5" s="109" t="s">
        <v>198</v>
      </c>
      <c r="H5" s="109" t="s">
        <v>199</v>
      </c>
      <c r="I5" s="109" t="s">
        <v>204</v>
      </c>
      <c r="J5" s="109" t="s">
        <v>198</v>
      </c>
      <c r="K5" s="109" t="s">
        <v>199</v>
      </c>
      <c r="L5" s="109" t="s">
        <v>204</v>
      </c>
      <c r="M5" s="109" t="s">
        <v>197</v>
      </c>
      <c r="N5" s="109" t="s">
        <v>199</v>
      </c>
    </row>
    <row r="6" spans="1:14" ht="17.25" customHeight="1" thickBot="1">
      <c r="A6" s="112"/>
      <c r="B6" s="112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9" customHeight="1" thickBot="1">
      <c r="A7" s="118">
        <v>1</v>
      </c>
      <c r="B7" s="118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6" t="s">
        <v>6</v>
      </c>
      <c r="B8" s="116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/>
      <c r="D9" s="1"/>
      <c r="E9" s="1">
        <f>SUM(C9:D9)</f>
        <v>0</v>
      </c>
      <c r="F9" s="1"/>
      <c r="G9" s="1"/>
      <c r="H9" s="1">
        <f>SUM(F9:G9)</f>
        <v>0</v>
      </c>
      <c r="I9" s="43">
        <f>'14'!F9+'14'!I9+'14'!L9+'15'!F9+'14'!C9+'15'!C9</f>
        <v>0</v>
      </c>
      <c r="J9" s="43">
        <f>'14'!G9+'14'!J9+'14'!M9+'15'!G9+'14'!D9+'15'!D9</f>
        <v>0</v>
      </c>
      <c r="K9" s="43">
        <f>SUM(I9:J9)</f>
        <v>0</v>
      </c>
      <c r="L9" s="43">
        <f>6!L9+'11'!L9+'15'!I9</f>
        <v>44266</v>
      </c>
      <c r="M9" s="43">
        <f>6!M9+'11'!M9+'15'!J9</f>
        <v>21783</v>
      </c>
      <c r="N9" s="43">
        <f>SUM(L9:M9)</f>
        <v>66049</v>
      </c>
    </row>
    <row r="10" spans="1:14" ht="10.5" customHeight="1">
      <c r="A10" s="17" t="s">
        <v>159</v>
      </c>
      <c r="B10" s="16" t="s">
        <v>129</v>
      </c>
      <c r="C10" s="1"/>
      <c r="D10" s="1"/>
      <c r="E10" s="1">
        <f>SUM(C10:D10)</f>
        <v>0</v>
      </c>
      <c r="F10" s="1"/>
      <c r="G10" s="1"/>
      <c r="H10" s="1">
        <f>SUM(F10:G10)</f>
        <v>0</v>
      </c>
      <c r="I10" s="43">
        <f>'14'!F10+'14'!I10+'14'!L10+'15'!F10+'14'!C10+'15'!C10</f>
        <v>0</v>
      </c>
      <c r="J10" s="43">
        <f>'14'!G10+'14'!J10+'14'!M10+'15'!G10+'14'!D10+'15'!D10</f>
        <v>0</v>
      </c>
      <c r="K10" s="43">
        <f>SUM(I10:J10)</f>
        <v>0</v>
      </c>
      <c r="L10" s="43">
        <f>6!L10+'11'!L10+'15'!I10</f>
        <v>34002</v>
      </c>
      <c r="M10" s="43">
        <f>6!M10+'11'!M10+'15'!J10</f>
        <v>7555</v>
      </c>
      <c r="N10" s="43">
        <f>SUM(L10:M10)</f>
        <v>41557</v>
      </c>
    </row>
    <row r="11" spans="1:14" ht="10.5" customHeight="1">
      <c r="A11" s="17" t="s">
        <v>160</v>
      </c>
      <c r="B11" s="16" t="s">
        <v>9</v>
      </c>
      <c r="C11" s="1"/>
      <c r="D11" s="1"/>
      <c r="E11" s="1">
        <f>SUM(C11:D11)</f>
        <v>0</v>
      </c>
      <c r="F11" s="1"/>
      <c r="G11" s="1"/>
      <c r="H11" s="1">
        <f>SUM(F11:G11)</f>
        <v>0</v>
      </c>
      <c r="I11" s="43">
        <f>'14'!F11+'14'!I11+'14'!L11+'15'!F11+'14'!C11+'15'!C11</f>
        <v>0</v>
      </c>
      <c r="J11" s="43">
        <f>'14'!G11+'14'!J11+'14'!M11+'15'!G11+'14'!D11+'15'!D11</f>
        <v>0</v>
      </c>
      <c r="K11" s="43">
        <f>SUM(I11:J11)</f>
        <v>0</v>
      </c>
      <c r="L11" s="43">
        <f>6!L11+'11'!L11+'15'!I11</f>
        <v>6427209</v>
      </c>
      <c r="M11" s="43">
        <f>6!M11+'11'!M11+'15'!J11</f>
        <v>208930</v>
      </c>
      <c r="N11" s="43">
        <f>SUM(L11:M11)</f>
        <v>6636139</v>
      </c>
    </row>
    <row r="12" spans="1:14" ht="10.5" customHeight="1">
      <c r="A12" s="17" t="s">
        <v>161</v>
      </c>
      <c r="B12" s="16" t="s">
        <v>10</v>
      </c>
      <c r="C12" s="1"/>
      <c r="D12" s="1"/>
      <c r="E12" s="1">
        <f>SUM(C12:D12)</f>
        <v>0</v>
      </c>
      <c r="F12" s="1"/>
      <c r="G12" s="1"/>
      <c r="H12" s="1">
        <f>SUM(F12:G12)</f>
        <v>0</v>
      </c>
      <c r="I12" s="43">
        <f>'14'!F12+'14'!I12+'14'!L12+'15'!F12+'14'!C12+'15'!C12</f>
        <v>0</v>
      </c>
      <c r="J12" s="43">
        <f>'14'!G12+'14'!J12+'14'!M12+'15'!G12+'14'!D12+'15'!D12</f>
        <v>0</v>
      </c>
      <c r="K12" s="43">
        <f>SUM(I12:J12)</f>
        <v>0</v>
      </c>
      <c r="L12" s="43">
        <f>6!L12+'11'!L12+'15'!I12</f>
        <v>724647</v>
      </c>
      <c r="M12" s="43">
        <f>6!M12+'11'!M12+'15'!J12</f>
        <v>3767</v>
      </c>
      <c r="N12" s="43">
        <f>SUM(L12:M12)</f>
        <v>728414</v>
      </c>
    </row>
    <row r="13" spans="1:16" ht="10.5" customHeight="1" thickBot="1">
      <c r="A13" s="17" t="s">
        <v>162</v>
      </c>
      <c r="B13" s="16" t="s">
        <v>11</v>
      </c>
      <c r="C13" s="1">
        <v>34439</v>
      </c>
      <c r="D13" s="3">
        <v>11934</v>
      </c>
      <c r="E13" s="1">
        <f>SUM(C13:D13)</f>
        <v>46373</v>
      </c>
      <c r="F13" s="1"/>
      <c r="G13" s="1"/>
      <c r="H13" s="1">
        <f>SUM(F13:G13)</f>
        <v>0</v>
      </c>
      <c r="I13" s="43">
        <f>'14'!F13+'14'!I13+'14'!L13+'15'!F13+'14'!C13+'15'!C13</f>
        <v>34439</v>
      </c>
      <c r="J13" s="43">
        <f>'14'!G13+'14'!J13+'14'!M13+'15'!G13+'14'!D13+'15'!D13</f>
        <v>11934</v>
      </c>
      <c r="K13" s="43">
        <f>SUM(I13:J13)</f>
        <v>46373</v>
      </c>
      <c r="L13" s="43">
        <f>6!L13+'13'!L13+'15'!I13</f>
        <v>898687</v>
      </c>
      <c r="M13" s="43">
        <f>6!M13+'13'!M13+'15'!J13</f>
        <v>202073</v>
      </c>
      <c r="N13" s="43">
        <f>SUM(L13:M13)</f>
        <v>1100760</v>
      </c>
      <c r="P13" s="36"/>
    </row>
    <row r="14" spans="1:14" ht="10.5" customHeight="1" thickBot="1">
      <c r="A14" s="18" t="s">
        <v>12</v>
      </c>
      <c r="B14" s="19" t="s">
        <v>131</v>
      </c>
      <c r="C14" s="15">
        <f>SUM(C9:C13)</f>
        <v>34439</v>
      </c>
      <c r="D14" s="15">
        <f>SUM(D9:D13)</f>
        <v>11934</v>
      </c>
      <c r="E14" s="15">
        <f>SUM(E9:E13)</f>
        <v>46373</v>
      </c>
      <c r="F14" s="15">
        <f>SUM(F9:F13)</f>
        <v>0</v>
      </c>
      <c r="G14" s="15">
        <f>SUM(G9:G13)</f>
        <v>0</v>
      </c>
      <c r="H14" s="15">
        <f aca="true" t="shared" si="0" ref="H14:N14">SUM(H9:H13)</f>
        <v>0</v>
      </c>
      <c r="I14" s="38">
        <f t="shared" si="0"/>
        <v>34439</v>
      </c>
      <c r="J14" s="38">
        <f t="shared" si="0"/>
        <v>11934</v>
      </c>
      <c r="K14" s="38">
        <f t="shared" si="0"/>
        <v>46373</v>
      </c>
      <c r="L14" s="38">
        <f t="shared" si="0"/>
        <v>8128811</v>
      </c>
      <c r="M14" s="38">
        <f t="shared" si="0"/>
        <v>444108</v>
      </c>
      <c r="N14" s="38">
        <f t="shared" si="0"/>
        <v>8572919</v>
      </c>
    </row>
    <row r="15" spans="1:14" ht="10.5" customHeight="1">
      <c r="A15" s="17" t="s">
        <v>163</v>
      </c>
      <c r="B15" s="16" t="s">
        <v>130</v>
      </c>
      <c r="C15" s="1"/>
      <c r="D15" s="1"/>
      <c r="E15" s="1">
        <f>SUM(C15:D15)</f>
        <v>0</v>
      </c>
      <c r="F15" s="1"/>
      <c r="G15" s="1"/>
      <c r="H15" s="1">
        <f>SUM(F15:G15)</f>
        <v>0</v>
      </c>
      <c r="I15" s="43"/>
      <c r="J15" s="43"/>
      <c r="K15" s="43">
        <f>SUM(I15:J15)</f>
        <v>0</v>
      </c>
      <c r="L15" s="43">
        <f>5!L15+'11'!L15+'15'!F15</f>
        <v>0</v>
      </c>
      <c r="M15" s="43">
        <f>5!M15+'11'!M15+'15'!G15</f>
        <v>0</v>
      </c>
      <c r="N15" s="43">
        <f>SUM(L15:M15)</f>
        <v>0</v>
      </c>
    </row>
    <row r="16" spans="1:14" ht="10.5" customHeight="1">
      <c r="A16" s="17" t="s">
        <v>164</v>
      </c>
      <c r="B16" s="16" t="s">
        <v>13</v>
      </c>
      <c r="C16" s="1"/>
      <c r="D16" s="1"/>
      <c r="E16" s="1">
        <f>SUM(C16:D16)</f>
        <v>0</v>
      </c>
      <c r="F16" s="1"/>
      <c r="G16" s="1"/>
      <c r="H16" s="1">
        <f>SUM(F16:G16)</f>
        <v>0</v>
      </c>
      <c r="I16" s="43"/>
      <c r="J16" s="43"/>
      <c r="K16" s="43">
        <f>SUM(I16:J16)</f>
        <v>0</v>
      </c>
      <c r="L16" s="43">
        <f>5!L16+'11'!L16+'15'!F16</f>
        <v>0</v>
      </c>
      <c r="M16" s="43">
        <f>5!M16+'11'!M16+'15'!G16</f>
        <v>0</v>
      </c>
      <c r="N16" s="43">
        <f>SUM(L16:M16)</f>
        <v>0</v>
      </c>
    </row>
    <row r="17" spans="1:14" s="29" customFormat="1" ht="10.5" customHeight="1" thickBot="1">
      <c r="A17" s="17" t="s">
        <v>165</v>
      </c>
      <c r="B17" s="16" t="s">
        <v>14</v>
      </c>
      <c r="C17" s="1"/>
      <c r="D17" s="1"/>
      <c r="E17" s="1">
        <f>SUM(C17:D17)</f>
        <v>0</v>
      </c>
      <c r="F17" s="1"/>
      <c r="G17" s="1"/>
      <c r="H17" s="1">
        <f>SUM(F17:G17)</f>
        <v>0</v>
      </c>
      <c r="I17" s="43"/>
      <c r="J17" s="43"/>
      <c r="K17" s="43">
        <f>SUM(I17:J17)</f>
        <v>0</v>
      </c>
      <c r="L17" s="43">
        <f>5!L17+'11'!L17+'15'!F17</f>
        <v>0</v>
      </c>
      <c r="M17" s="43">
        <f>5!M17+'11'!M17+'15'!G17</f>
        <v>0</v>
      </c>
      <c r="N17" s="43">
        <f>SUM(L17:M17)</f>
        <v>0</v>
      </c>
    </row>
    <row r="18" spans="1:14" ht="10.5" customHeight="1" thickBot="1">
      <c r="A18" s="18" t="s">
        <v>15</v>
      </c>
      <c r="B18" s="19" t="s">
        <v>132</v>
      </c>
      <c r="C18" s="15">
        <f>SUM(C15:C17)</f>
        <v>0</v>
      </c>
      <c r="D18" s="15">
        <f>SUM(D15:D17)</f>
        <v>0</v>
      </c>
      <c r="E18" s="15">
        <f>SUM(E15:E17)</f>
        <v>0</v>
      </c>
      <c r="F18" s="15">
        <f>SUM(F15:F17)</f>
        <v>0</v>
      </c>
      <c r="G18" s="15">
        <f>SUM(G15:G17)</f>
        <v>0</v>
      </c>
      <c r="H18" s="15">
        <f aca="true" t="shared" si="1" ref="H18:N18">SUM(H15:H17)</f>
        <v>0</v>
      </c>
      <c r="I18" s="38">
        <f t="shared" si="1"/>
        <v>0</v>
      </c>
      <c r="J18" s="38">
        <f t="shared" si="1"/>
        <v>0</v>
      </c>
      <c r="K18" s="38">
        <f t="shared" si="1"/>
        <v>0</v>
      </c>
      <c r="L18" s="38">
        <f t="shared" si="1"/>
        <v>0</v>
      </c>
      <c r="M18" s="38">
        <f t="shared" si="1"/>
        <v>0</v>
      </c>
      <c r="N18" s="38">
        <f t="shared" si="1"/>
        <v>0</v>
      </c>
    </row>
    <row r="19" spans="1:14" ht="10.5" customHeight="1" thickBot="1">
      <c r="A19" s="31" t="s">
        <v>166</v>
      </c>
      <c r="B19" s="19" t="s">
        <v>133</v>
      </c>
      <c r="C19" s="15"/>
      <c r="D19" s="15"/>
      <c r="E19" s="15">
        <f>SUM(C19:D19)</f>
        <v>0</v>
      </c>
      <c r="F19" s="15"/>
      <c r="G19" s="15"/>
      <c r="H19" s="15">
        <f>SUM(F19:G19)</f>
        <v>0</v>
      </c>
      <c r="I19" s="38">
        <f>'14'!F19+'14'!I19+'14'!L19+'15'!F19+'14'!C19+'15'!C19</f>
        <v>4580704</v>
      </c>
      <c r="J19" s="38">
        <f>'14'!G19+'14'!J19+'14'!M19+'15'!G19+'14'!D19+'15'!D19</f>
        <v>15856</v>
      </c>
      <c r="K19" s="38">
        <f>SUM(I19:J19)</f>
        <v>4596560</v>
      </c>
      <c r="L19" s="38">
        <f>6!L19+'12'!L19+'15'!I19</f>
        <v>4580704</v>
      </c>
      <c r="M19" s="38">
        <f>6!M19+'12'!M19+'15'!J19</f>
        <v>15856</v>
      </c>
      <c r="N19" s="38">
        <f>SUM(L19:M19)</f>
        <v>4596560</v>
      </c>
    </row>
    <row r="20" spans="1:14" ht="10.5" customHeight="1" thickBot="1">
      <c r="A20" s="20" t="s">
        <v>17</v>
      </c>
      <c r="B20" s="19" t="s">
        <v>134</v>
      </c>
      <c r="C20" s="15">
        <f>SUM(C19)</f>
        <v>0</v>
      </c>
      <c r="D20" s="15">
        <f>SUM(D19)</f>
        <v>0</v>
      </c>
      <c r="E20" s="15">
        <f>SUM(E19)</f>
        <v>0</v>
      </c>
      <c r="F20" s="15">
        <f>SUM(F19)</f>
        <v>0</v>
      </c>
      <c r="G20" s="15">
        <f>SUM(G19)</f>
        <v>0</v>
      </c>
      <c r="H20" s="15">
        <f aca="true" t="shared" si="2" ref="H20:N20">SUM(H19)</f>
        <v>0</v>
      </c>
      <c r="I20" s="38">
        <f t="shared" si="2"/>
        <v>4580704</v>
      </c>
      <c r="J20" s="38">
        <f t="shared" si="2"/>
        <v>15856</v>
      </c>
      <c r="K20" s="38">
        <f t="shared" si="2"/>
        <v>4596560</v>
      </c>
      <c r="L20" s="38">
        <f t="shared" si="2"/>
        <v>4580704</v>
      </c>
      <c r="M20" s="38">
        <f t="shared" si="2"/>
        <v>15856</v>
      </c>
      <c r="N20" s="38">
        <f t="shared" si="2"/>
        <v>4596560</v>
      </c>
    </row>
    <row r="21" spans="1:14" ht="10.5" customHeight="1">
      <c r="A21" s="21" t="s">
        <v>168</v>
      </c>
      <c r="B21" s="16" t="s">
        <v>21</v>
      </c>
      <c r="C21" s="7"/>
      <c r="D21" s="7"/>
      <c r="E21" s="7">
        <f>SUM(C21:D21)</f>
        <v>0</v>
      </c>
      <c r="F21" s="4">
        <f>'14'!C21+'14'!F21+'14'!I21+'14'!L21+'15'!C21</f>
        <v>0</v>
      </c>
      <c r="G21" s="4"/>
      <c r="H21" s="7">
        <f>SUM(F21:G21)</f>
        <v>0</v>
      </c>
      <c r="I21" s="84"/>
      <c r="J21" s="84"/>
      <c r="K21" s="84">
        <f>SUM(I21:J21)</f>
        <v>0</v>
      </c>
      <c r="L21" s="84">
        <f>5!L21+'11'!L21+'15'!F21</f>
        <v>0</v>
      </c>
      <c r="M21" s="84">
        <f>5!M21+'11'!M21+'15'!G21</f>
        <v>0</v>
      </c>
      <c r="N21" s="84">
        <f>SUM(L21:M21)</f>
        <v>0</v>
      </c>
    </row>
    <row r="22" spans="1:14" ht="10.5" customHeight="1">
      <c r="A22" s="50" t="s">
        <v>169</v>
      </c>
      <c r="B22" s="16" t="s">
        <v>146</v>
      </c>
      <c r="C22" s="7"/>
      <c r="D22" s="7"/>
      <c r="E22" s="7">
        <f>SUM(C22:D22)</f>
        <v>0</v>
      </c>
      <c r="F22" s="7"/>
      <c r="G22" s="7"/>
      <c r="H22" s="7">
        <f>SUM(F22:G22)</f>
        <v>0</v>
      </c>
      <c r="I22" s="84"/>
      <c r="J22" s="84"/>
      <c r="K22" s="84">
        <f>SUM(I22:J22)</f>
        <v>0</v>
      </c>
      <c r="L22" s="84"/>
      <c r="M22" s="84"/>
      <c r="N22" s="84">
        <f>SUM(L22:M22)</f>
        <v>0</v>
      </c>
    </row>
    <row r="23" spans="1:14" s="29" customFormat="1" ht="10.5" customHeight="1" thickBot="1">
      <c r="A23" s="17" t="s">
        <v>166</v>
      </c>
      <c r="B23" s="16" t="s">
        <v>22</v>
      </c>
      <c r="C23" s="1"/>
      <c r="D23" s="1"/>
      <c r="E23" s="7">
        <f>SUM(C23:D23)</f>
        <v>0</v>
      </c>
      <c r="F23" s="4">
        <f>SUM(D23:E23)</f>
        <v>0</v>
      </c>
      <c r="G23" s="4"/>
      <c r="H23" s="7">
        <f>SUM(F23:G23)</f>
        <v>0</v>
      </c>
      <c r="I23" s="43">
        <f>'14'!F23+'14'!I23+'14'!L23+'15'!F23+'14'!C23+'15'!C23</f>
        <v>117943</v>
      </c>
      <c r="J23" s="43">
        <f>'14'!G23+'14'!J23+'14'!M23+'15'!G23+'14'!D23+'15'!D23</f>
        <v>11710</v>
      </c>
      <c r="K23" s="84">
        <f>SUM(I23:J23)</f>
        <v>129653</v>
      </c>
      <c r="L23" s="84">
        <f>5!L23+'11'!L23+'15'!I23</f>
        <v>117943</v>
      </c>
      <c r="M23" s="84">
        <f>5!M23+'11'!M23+'15'!J23</f>
        <v>11710</v>
      </c>
      <c r="N23" s="84">
        <f>SUM(L23:M23)</f>
        <v>129653</v>
      </c>
    </row>
    <row r="24" spans="1:14" ht="10.5" customHeight="1" thickBot="1">
      <c r="A24" s="18" t="s">
        <v>20</v>
      </c>
      <c r="B24" s="22" t="s">
        <v>135</v>
      </c>
      <c r="C24" s="15">
        <f>SUM(C21:C23)</f>
        <v>0</v>
      </c>
      <c r="D24" s="15">
        <f>SUM(D21:D23)</f>
        <v>0</v>
      </c>
      <c r="E24" s="15">
        <f>SUM(E21:E23)</f>
        <v>0</v>
      </c>
      <c r="F24" s="15">
        <f>SUM(F21:F23)</f>
        <v>0</v>
      </c>
      <c r="G24" s="15">
        <f>SUM(G21:G23)</f>
        <v>0</v>
      </c>
      <c r="H24" s="15">
        <f aca="true" t="shared" si="3" ref="H24:N24">SUM(H21:H23)</f>
        <v>0</v>
      </c>
      <c r="I24" s="38">
        <f t="shared" si="3"/>
        <v>117943</v>
      </c>
      <c r="J24" s="38">
        <f t="shared" si="3"/>
        <v>11710</v>
      </c>
      <c r="K24" s="38">
        <f t="shared" si="3"/>
        <v>129653</v>
      </c>
      <c r="L24" s="38">
        <f t="shared" si="3"/>
        <v>117943</v>
      </c>
      <c r="M24" s="38">
        <f t="shared" si="3"/>
        <v>11710</v>
      </c>
      <c r="N24" s="38">
        <f t="shared" si="3"/>
        <v>129653</v>
      </c>
    </row>
    <row r="25" spans="1:14" ht="10.5" customHeight="1" thickBot="1">
      <c r="A25" s="40" t="s">
        <v>167</v>
      </c>
      <c r="B25" s="39" t="s">
        <v>153</v>
      </c>
      <c r="C25" s="7"/>
      <c r="D25" s="7"/>
      <c r="E25" s="7">
        <f>SUM(C25:D25)</f>
        <v>0</v>
      </c>
      <c r="F25" s="7"/>
      <c r="G25" s="7"/>
      <c r="H25" s="7">
        <f>SUM(F25:G25)</f>
        <v>0</v>
      </c>
      <c r="I25" s="84"/>
      <c r="J25" s="84"/>
      <c r="K25" s="84">
        <f>SUM(I25:J25)</f>
        <v>0</v>
      </c>
      <c r="L25" s="84"/>
      <c r="M25" s="84"/>
      <c r="N25" s="84">
        <f>SUM(L25:M25)</f>
        <v>0</v>
      </c>
    </row>
    <row r="26" spans="1:14" ht="10.5" customHeight="1" thickBot="1">
      <c r="A26" s="41" t="s">
        <v>149</v>
      </c>
      <c r="B26" s="42" t="s">
        <v>150</v>
      </c>
      <c r="C26" s="28">
        <f>SUM(C20,C24,C25)</f>
        <v>0</v>
      </c>
      <c r="D26" s="28">
        <f>SUM(D20,D24,D25)</f>
        <v>0</v>
      </c>
      <c r="E26" s="28">
        <f>SUM(E20,E24,E25)</f>
        <v>0</v>
      </c>
      <c r="F26" s="28">
        <f>SUM(F20,F24,F25)</f>
        <v>0</v>
      </c>
      <c r="G26" s="28">
        <f>SUM(G20,G24,G25)</f>
        <v>0</v>
      </c>
      <c r="H26" s="28">
        <f aca="true" t="shared" si="4" ref="H26:N26">SUM(H20,H24,H25)</f>
        <v>0</v>
      </c>
      <c r="I26" s="88">
        <f t="shared" si="4"/>
        <v>4698647</v>
      </c>
      <c r="J26" s="88">
        <f t="shared" si="4"/>
        <v>27566</v>
      </c>
      <c r="K26" s="88">
        <f t="shared" si="4"/>
        <v>4726213</v>
      </c>
      <c r="L26" s="88">
        <f t="shared" si="4"/>
        <v>4698647</v>
      </c>
      <c r="M26" s="88">
        <f t="shared" si="4"/>
        <v>27566</v>
      </c>
      <c r="N26" s="88">
        <f t="shared" si="4"/>
        <v>4726213</v>
      </c>
    </row>
    <row r="27" spans="1:14" s="29" customFormat="1" ht="10.5" customHeight="1">
      <c r="A27" s="23"/>
      <c r="B27" s="29" t="s">
        <v>154</v>
      </c>
      <c r="C27" s="6">
        <f>SUM(C26,C18,C14)</f>
        <v>34439</v>
      </c>
      <c r="D27" s="6">
        <f>SUM(D26,D18,D14)</f>
        <v>11934</v>
      </c>
      <c r="E27" s="6">
        <f>SUM(E26,E18,E14)</f>
        <v>46373</v>
      </c>
      <c r="F27" s="6">
        <f>SUM(F26,F18,F14)</f>
        <v>0</v>
      </c>
      <c r="G27" s="6">
        <f>SUM(G26,G18,G14)</f>
        <v>0</v>
      </c>
      <c r="H27" s="6">
        <f aca="true" t="shared" si="5" ref="H27:N27">SUM(H26,H18,H14)</f>
        <v>0</v>
      </c>
      <c r="I27" s="43">
        <f t="shared" si="5"/>
        <v>4733086</v>
      </c>
      <c r="J27" s="43">
        <f t="shared" si="5"/>
        <v>39500</v>
      </c>
      <c r="K27" s="43">
        <f t="shared" si="5"/>
        <v>4772586</v>
      </c>
      <c r="L27" s="43">
        <f t="shared" si="5"/>
        <v>12827458</v>
      </c>
      <c r="M27" s="43">
        <f t="shared" si="5"/>
        <v>471674</v>
      </c>
      <c r="N27" s="43">
        <f t="shared" si="5"/>
        <v>13299132</v>
      </c>
    </row>
    <row r="28" spans="1:21" ht="10.5" customHeight="1">
      <c r="A28" s="117" t="s">
        <v>23</v>
      </c>
      <c r="B28" s="117"/>
      <c r="C28" s="1"/>
      <c r="D28" s="1"/>
      <c r="E28" s="1"/>
      <c r="F28" s="1"/>
      <c r="G28" s="1"/>
      <c r="H28" s="1"/>
      <c r="I28" s="43"/>
      <c r="J28" s="43"/>
      <c r="K28" s="43"/>
      <c r="L28" s="84"/>
      <c r="M28" s="84"/>
      <c r="N28" s="43"/>
      <c r="U28" s="67"/>
    </row>
    <row r="29" spans="1:14" ht="10.5" customHeight="1">
      <c r="A29" s="17" t="s">
        <v>170</v>
      </c>
      <c r="B29" s="16" t="s">
        <v>136</v>
      </c>
      <c r="C29" s="1"/>
      <c r="D29" s="1"/>
      <c r="E29" s="1">
        <f>SUM(C29:D29)</f>
        <v>0</v>
      </c>
      <c r="F29" s="1">
        <f>'14'!C29+'14'!F29+'14'!I29+'14'!L29+'15'!C29</f>
        <v>0</v>
      </c>
      <c r="G29" s="1"/>
      <c r="H29" s="1">
        <f>SUM(F29:G29)</f>
        <v>0</v>
      </c>
      <c r="I29" s="43"/>
      <c r="J29" s="43"/>
      <c r="K29" s="43">
        <f>SUM(I29:J29)</f>
        <v>0</v>
      </c>
      <c r="L29" s="43">
        <f>5!L29+'11'!L29+'15'!F29</f>
        <v>0</v>
      </c>
      <c r="M29" s="43">
        <f>5!M29+'11'!M29+'15'!G29</f>
        <v>0</v>
      </c>
      <c r="N29" s="43">
        <f>SUM(L29:M29)</f>
        <v>0</v>
      </c>
    </row>
    <row r="30" spans="1:14" ht="10.5" customHeight="1">
      <c r="A30" s="17" t="s">
        <v>171</v>
      </c>
      <c r="B30" s="16" t="s">
        <v>137</v>
      </c>
      <c r="C30" s="1"/>
      <c r="D30" s="1"/>
      <c r="E30" s="1">
        <f>SUM(C30:D30)</f>
        <v>0</v>
      </c>
      <c r="F30" s="1"/>
      <c r="G30" s="1"/>
      <c r="H30" s="1">
        <f>SUM(F30:G30)</f>
        <v>0</v>
      </c>
      <c r="I30" s="43"/>
      <c r="J30" s="43"/>
      <c r="K30" s="43">
        <f>SUM(I30:J30)</f>
        <v>0</v>
      </c>
      <c r="L30" s="43">
        <f>5!L30+'11'!L30+'15'!F30</f>
        <v>0</v>
      </c>
      <c r="M30" s="43">
        <f>5!M30+'11'!M30+'15'!G30</f>
        <v>0</v>
      </c>
      <c r="N30" s="43">
        <f>SUM(L30:M30)</f>
        <v>0</v>
      </c>
    </row>
    <row r="31" spans="1:14" ht="10.5" customHeight="1">
      <c r="A31" s="17" t="s">
        <v>173</v>
      </c>
      <c r="B31" s="16" t="s">
        <v>138</v>
      </c>
      <c r="C31" s="1"/>
      <c r="D31" s="1"/>
      <c r="E31" s="1">
        <f>SUM(C31:D31)</f>
        <v>0</v>
      </c>
      <c r="F31" s="1"/>
      <c r="G31" s="1"/>
      <c r="H31" s="1">
        <f>SUM(F31:G31)</f>
        <v>0</v>
      </c>
      <c r="I31" s="43"/>
      <c r="J31" s="43"/>
      <c r="K31" s="43">
        <f>SUM(I31:J31)</f>
        <v>0</v>
      </c>
      <c r="L31" s="43">
        <f>5!L31+'11'!L31+'15'!F31</f>
        <v>0</v>
      </c>
      <c r="M31" s="43">
        <f>5!M31+'11'!M31+'15'!G31</f>
        <v>0</v>
      </c>
      <c r="N31" s="43">
        <f>SUM(L31:M31)</f>
        <v>0</v>
      </c>
    </row>
    <row r="32" spans="1:14" ht="10.5" customHeight="1">
      <c r="A32" s="24" t="s">
        <v>7</v>
      </c>
      <c r="B32" s="25" t="s">
        <v>139</v>
      </c>
      <c r="C32" s="5">
        <f>SUM(C29:C31)</f>
        <v>0</v>
      </c>
      <c r="D32" s="5">
        <f>SUM(D29:D31)</f>
        <v>0</v>
      </c>
      <c r="E32" s="5">
        <f>SUM(E29:E31)</f>
        <v>0</v>
      </c>
      <c r="F32" s="5">
        <f>SUM(F29:F31)</f>
        <v>0</v>
      </c>
      <c r="G32" s="5">
        <f>SUM(G29:G31)</f>
        <v>0</v>
      </c>
      <c r="H32" s="5">
        <f aca="true" t="shared" si="6" ref="H32:N32">SUM(H29:H31)</f>
        <v>0</v>
      </c>
      <c r="I32" s="33">
        <f t="shared" si="6"/>
        <v>0</v>
      </c>
      <c r="J32" s="33">
        <f t="shared" si="6"/>
        <v>0</v>
      </c>
      <c r="K32" s="33">
        <f t="shared" si="6"/>
        <v>0</v>
      </c>
      <c r="L32" s="33">
        <f t="shared" si="6"/>
        <v>0</v>
      </c>
      <c r="M32" s="33">
        <f t="shared" si="6"/>
        <v>0</v>
      </c>
      <c r="N32" s="33">
        <f t="shared" si="6"/>
        <v>0</v>
      </c>
    </row>
    <row r="33" spans="1:14" ht="10.5" customHeight="1">
      <c r="A33" s="17" t="s">
        <v>174</v>
      </c>
      <c r="B33" s="16" t="s">
        <v>24</v>
      </c>
      <c r="C33" s="1"/>
      <c r="D33" s="1"/>
      <c r="E33" s="1">
        <f>SUM(C33:D33)</f>
        <v>0</v>
      </c>
      <c r="F33" s="1">
        <f>'14'!C33+'14'!F33+'14'!I33+'14'!L33+'15'!C33</f>
        <v>0</v>
      </c>
      <c r="G33" s="1"/>
      <c r="H33" s="1">
        <f>SUM(F33:G33)</f>
        <v>0</v>
      </c>
      <c r="I33" s="43"/>
      <c r="J33" s="43"/>
      <c r="K33" s="43">
        <f>SUM(I33:J33)</f>
        <v>0</v>
      </c>
      <c r="L33" s="43">
        <f>5!L33+'11'!L33+'15'!F33</f>
        <v>0</v>
      </c>
      <c r="M33" s="43">
        <f>5!M33+'11'!M33+'15'!G33</f>
        <v>0</v>
      </c>
      <c r="N33" s="43">
        <f>SUM(L33:M33)</f>
        <v>0</v>
      </c>
    </row>
    <row r="34" spans="1:14" ht="10.5" customHeight="1">
      <c r="A34" s="17" t="s">
        <v>175</v>
      </c>
      <c r="B34" s="16" t="s">
        <v>140</v>
      </c>
      <c r="C34" s="1"/>
      <c r="D34" s="1"/>
      <c r="E34" s="1">
        <f>SUM(C34:D34)</f>
        <v>0</v>
      </c>
      <c r="F34" s="1">
        <f>'14'!C34+'14'!F34+'14'!I34+'14'!L34+'15'!C34</f>
        <v>0</v>
      </c>
      <c r="G34" s="1"/>
      <c r="H34" s="1">
        <f>SUM(F34:G34)</f>
        <v>0</v>
      </c>
      <c r="I34" s="43"/>
      <c r="J34" s="43"/>
      <c r="K34" s="43">
        <f>SUM(I34:J34)</f>
        <v>0</v>
      </c>
      <c r="L34" s="43">
        <f>5!L34+'11'!L34+'15'!F34</f>
        <v>0</v>
      </c>
      <c r="M34" s="43">
        <f>5!M34+'11'!M34+'15'!G34</f>
        <v>0</v>
      </c>
      <c r="N34" s="43">
        <f>SUM(L34:M34)</f>
        <v>0</v>
      </c>
    </row>
    <row r="35" spans="1:14" ht="10.5" customHeight="1" thickBot="1">
      <c r="A35" s="17" t="s">
        <v>177</v>
      </c>
      <c r="B35" s="16" t="s">
        <v>25</v>
      </c>
      <c r="C35" s="1"/>
      <c r="D35" s="1"/>
      <c r="E35" s="1">
        <f>SUM(C35:D35)</f>
        <v>0</v>
      </c>
      <c r="F35" s="1">
        <f>'14'!C35+'14'!F35+'14'!I35+'14'!L35+'15'!C35</f>
        <v>0</v>
      </c>
      <c r="G35" s="1"/>
      <c r="H35" s="1">
        <f>SUM(F35:G35)</f>
        <v>0</v>
      </c>
      <c r="I35" s="43"/>
      <c r="J35" s="43"/>
      <c r="K35" s="43">
        <f>SUM(I35:J35)</f>
        <v>0</v>
      </c>
      <c r="L35" s="43">
        <f>5!L35+'11'!L35+'15'!F35</f>
        <v>0</v>
      </c>
      <c r="M35" s="43">
        <f>5!M35+'11'!M35+'15'!G35</f>
        <v>0</v>
      </c>
      <c r="N35" s="43">
        <f>SUM(L35:M35)</f>
        <v>0</v>
      </c>
    </row>
    <row r="36" spans="1:25" ht="10.5" customHeight="1" thickBot="1">
      <c r="A36" s="18" t="s">
        <v>12</v>
      </c>
      <c r="B36" s="19" t="s">
        <v>142</v>
      </c>
      <c r="C36" s="15">
        <f>SUM(C32:C35)</f>
        <v>0</v>
      </c>
      <c r="D36" s="15">
        <f>SUM(D32:D35)</f>
        <v>0</v>
      </c>
      <c r="E36" s="15">
        <f>SUM(E32:E35)</f>
        <v>0</v>
      </c>
      <c r="F36" s="15">
        <f>SUM(F32:F35)</f>
        <v>0</v>
      </c>
      <c r="G36" s="15">
        <f>SUM(G32:G35)</f>
        <v>0</v>
      </c>
      <c r="H36" s="15">
        <f aca="true" t="shared" si="7" ref="H36:N36">SUM(H32:H35)</f>
        <v>0</v>
      </c>
      <c r="I36" s="38">
        <f t="shared" si="7"/>
        <v>0</v>
      </c>
      <c r="J36" s="38">
        <f t="shared" si="7"/>
        <v>0</v>
      </c>
      <c r="K36" s="38">
        <f t="shared" si="7"/>
        <v>0</v>
      </c>
      <c r="L36" s="38">
        <f t="shared" si="7"/>
        <v>0</v>
      </c>
      <c r="M36" s="38">
        <f t="shared" si="7"/>
        <v>0</v>
      </c>
      <c r="N36" s="38">
        <f t="shared" si="7"/>
        <v>0</v>
      </c>
      <c r="Q36" s="1"/>
      <c r="U36" s="1"/>
      <c r="V36" s="1"/>
      <c r="W36" s="1"/>
      <c r="X36" s="1"/>
      <c r="Y36" s="1"/>
    </row>
    <row r="37" spans="1:25" ht="10.5" customHeight="1">
      <c r="A37" s="17" t="s">
        <v>172</v>
      </c>
      <c r="B37" s="16" t="s">
        <v>27</v>
      </c>
      <c r="C37" s="1">
        <f>SUM(A37:B37)</f>
        <v>0</v>
      </c>
      <c r="D37" s="1"/>
      <c r="E37" s="1">
        <f>SUM(C37:D37)</f>
        <v>0</v>
      </c>
      <c r="F37" s="1">
        <f>'14'!C37+'14'!F37+'14'!I37+'14'!L37+'15'!C37</f>
        <v>0</v>
      </c>
      <c r="G37" s="1"/>
      <c r="H37" s="1">
        <f>SUM(F37:G37)</f>
        <v>0</v>
      </c>
      <c r="I37" s="43"/>
      <c r="J37" s="43"/>
      <c r="K37" s="43">
        <f>SUM(I37:J37)</f>
        <v>0</v>
      </c>
      <c r="L37" s="43">
        <f>5!L37+'11'!L37+'15'!F37</f>
        <v>0</v>
      </c>
      <c r="M37" s="43">
        <f>5!M37+'11'!M37+'15'!G37</f>
        <v>0</v>
      </c>
      <c r="N37" s="43">
        <f>SUM(L37:M37)</f>
        <v>0</v>
      </c>
      <c r="Q37" s="1"/>
      <c r="U37" s="1"/>
      <c r="V37" s="1"/>
      <c r="W37" s="1"/>
      <c r="X37" s="1"/>
      <c r="Y37" s="1"/>
    </row>
    <row r="38" spans="1:25" ht="10.5" customHeight="1">
      <c r="A38" s="17" t="s">
        <v>176</v>
      </c>
      <c r="B38" s="16" t="s">
        <v>141</v>
      </c>
      <c r="C38" s="1"/>
      <c r="D38" s="1"/>
      <c r="E38" s="1">
        <f>SUM(C38:D38)</f>
        <v>0</v>
      </c>
      <c r="F38" s="1">
        <f>'14'!C38+'14'!F38+'14'!I38+'14'!L38+'15'!C38</f>
        <v>0</v>
      </c>
      <c r="G38" s="1"/>
      <c r="H38" s="1">
        <f>SUM(F38:G38)</f>
        <v>0</v>
      </c>
      <c r="I38" s="43"/>
      <c r="J38" s="43"/>
      <c r="K38" s="43">
        <f>SUM(I38:J38)</f>
        <v>0</v>
      </c>
      <c r="L38" s="43">
        <f>5!L38+'11'!L38+'15'!F38</f>
        <v>0</v>
      </c>
      <c r="M38" s="43">
        <f>5!M38+'11'!M38+'15'!G38</f>
        <v>0</v>
      </c>
      <c r="N38" s="43">
        <f>SUM(L38:M38)</f>
        <v>0</v>
      </c>
      <c r="Q38" s="1"/>
      <c r="U38" s="1"/>
      <c r="V38" s="1"/>
      <c r="W38" s="1"/>
      <c r="X38" s="1"/>
      <c r="Y38" s="1"/>
    </row>
    <row r="39" spans="1:25" s="29" customFormat="1" ht="10.5" customHeight="1" thickBot="1">
      <c r="A39" s="17" t="s">
        <v>178</v>
      </c>
      <c r="B39" s="16" t="s">
        <v>28</v>
      </c>
      <c r="C39" s="1"/>
      <c r="D39" s="1"/>
      <c r="E39" s="1">
        <f>SUM(C39:D39)</f>
        <v>0</v>
      </c>
      <c r="F39" s="1">
        <f>'14'!C39+'14'!F39+'14'!I39+'14'!L39+'15'!C39</f>
        <v>0</v>
      </c>
      <c r="G39" s="1"/>
      <c r="H39" s="1">
        <f>SUM(F39:G39)</f>
        <v>0</v>
      </c>
      <c r="I39" s="43"/>
      <c r="J39" s="43"/>
      <c r="K39" s="43">
        <f>SUM(I39:J39)</f>
        <v>0</v>
      </c>
      <c r="L39" s="43">
        <f>5!L39+'11'!L39+'15'!F39</f>
        <v>0</v>
      </c>
      <c r="M39" s="43">
        <f>5!M39+'11'!M39+'15'!G39</f>
        <v>0</v>
      </c>
      <c r="N39" s="43">
        <f>SUM(L39:M39)</f>
        <v>0</v>
      </c>
      <c r="Q39" s="6"/>
      <c r="U39" s="6"/>
      <c r="V39" s="6"/>
      <c r="W39" s="6"/>
      <c r="X39" s="6"/>
      <c r="Y39" s="6"/>
    </row>
    <row r="40" spans="1:16" ht="10.5" customHeight="1" thickBot="1">
      <c r="A40" s="18" t="s">
        <v>15</v>
      </c>
      <c r="B40" s="19" t="s">
        <v>143</v>
      </c>
      <c r="C40" s="15">
        <f>SUM(C37:C39)</f>
        <v>0</v>
      </c>
      <c r="D40" s="15">
        <f>SUM(D37:D39)</f>
        <v>0</v>
      </c>
      <c r="E40" s="15">
        <f>SUM(E37:E39)</f>
        <v>0</v>
      </c>
      <c r="F40" s="15">
        <f>SUM(F37:F39)</f>
        <v>0</v>
      </c>
      <c r="G40" s="15">
        <f>SUM(G37:G39)</f>
        <v>0</v>
      </c>
      <c r="H40" s="15">
        <f aca="true" t="shared" si="8" ref="H40:N40">SUM(H37:H39)</f>
        <v>0</v>
      </c>
      <c r="I40" s="38">
        <f t="shared" si="8"/>
        <v>0</v>
      </c>
      <c r="J40" s="38">
        <f t="shared" si="8"/>
        <v>0</v>
      </c>
      <c r="K40" s="38">
        <f t="shared" si="8"/>
        <v>0</v>
      </c>
      <c r="L40" s="38">
        <f t="shared" si="8"/>
        <v>0</v>
      </c>
      <c r="M40" s="38">
        <f t="shared" si="8"/>
        <v>0</v>
      </c>
      <c r="N40" s="38">
        <f t="shared" si="8"/>
        <v>0</v>
      </c>
      <c r="O40" s="1"/>
      <c r="P40" s="1"/>
    </row>
    <row r="41" spans="1:16" ht="10.5" customHeight="1" thickBot="1">
      <c r="A41" s="53" t="s">
        <v>191</v>
      </c>
      <c r="B41" s="19" t="s">
        <v>19</v>
      </c>
      <c r="C41" s="15"/>
      <c r="D41" s="15"/>
      <c r="E41" s="15">
        <f>SUM(C41:D41)</f>
        <v>0</v>
      </c>
      <c r="F41" s="7"/>
      <c r="G41" s="7"/>
      <c r="H41" s="15">
        <f>SUM(F41:G41)</f>
        <v>0</v>
      </c>
      <c r="I41" s="100"/>
      <c r="J41" s="100"/>
      <c r="K41" s="38">
        <f>SUM(I41:J41)</f>
        <v>0</v>
      </c>
      <c r="L41" s="84">
        <f>5!L41+'11'!L41+'15'!F41</f>
        <v>0</v>
      </c>
      <c r="M41" s="84">
        <f>5!M41+'11'!M41+'15'!G41</f>
        <v>0</v>
      </c>
      <c r="N41" s="38">
        <f>SUM(L41:M41)</f>
        <v>0</v>
      </c>
      <c r="O41" s="1"/>
      <c r="P41" s="1"/>
    </row>
    <row r="42" spans="1:16" ht="10.5" customHeight="1" thickBot="1">
      <c r="A42" s="53" t="s">
        <v>192</v>
      </c>
      <c r="B42" s="19" t="s">
        <v>144</v>
      </c>
      <c r="C42" s="15"/>
      <c r="D42" s="15"/>
      <c r="E42" s="15">
        <f>SUM(C42:D42)</f>
        <v>0</v>
      </c>
      <c r="F42" s="15"/>
      <c r="G42" s="15"/>
      <c r="H42" s="15">
        <f>SUM(F42:G42)</f>
        <v>0</v>
      </c>
      <c r="I42" s="38"/>
      <c r="J42" s="38"/>
      <c r="K42" s="38">
        <f>SUM(I42:J42)</f>
        <v>0</v>
      </c>
      <c r="L42" s="38">
        <f>5!L42+'11'!L42+'15'!F42</f>
        <v>0</v>
      </c>
      <c r="M42" s="38">
        <f>5!M42+'11'!M42+'15'!G42</f>
        <v>0</v>
      </c>
      <c r="N42" s="38">
        <f>SUM(L42:M42)</f>
        <v>0</v>
      </c>
      <c r="O42" s="1"/>
      <c r="P42" s="1"/>
    </row>
    <row r="43" spans="1:14" ht="13.5" thickBot="1">
      <c r="A43" s="18" t="s">
        <v>17</v>
      </c>
      <c r="B43" s="19" t="s">
        <v>29</v>
      </c>
      <c r="C43" s="15">
        <f>SUM(C41:C42)</f>
        <v>0</v>
      </c>
      <c r="D43" s="15">
        <f>SUM(D41:D42)</f>
        <v>0</v>
      </c>
      <c r="E43" s="15">
        <f>SUM(E41:E42)</f>
        <v>0</v>
      </c>
      <c r="F43" s="15">
        <f>SUM(F41:F42)</f>
        <v>0</v>
      </c>
      <c r="G43" s="15">
        <f>SUM(G41:G42)</f>
        <v>0</v>
      </c>
      <c r="H43" s="15">
        <f aca="true" t="shared" si="9" ref="H43:N43">SUM(H41:H42)</f>
        <v>0</v>
      </c>
      <c r="I43" s="38">
        <f t="shared" si="9"/>
        <v>0</v>
      </c>
      <c r="J43" s="38">
        <f t="shared" si="9"/>
        <v>0</v>
      </c>
      <c r="K43" s="38">
        <f t="shared" si="9"/>
        <v>0</v>
      </c>
      <c r="L43" s="38">
        <f t="shared" si="9"/>
        <v>0</v>
      </c>
      <c r="M43" s="38">
        <f t="shared" si="9"/>
        <v>0</v>
      </c>
      <c r="N43" s="38">
        <f t="shared" si="9"/>
        <v>0</v>
      </c>
    </row>
    <row r="44" spans="1:14" ht="12.75">
      <c r="A44" s="40" t="s">
        <v>191</v>
      </c>
      <c r="B44" s="54" t="s">
        <v>22</v>
      </c>
      <c r="C44" s="7"/>
      <c r="D44" s="7"/>
      <c r="E44" s="7">
        <f>SUM(C44:D44)</f>
        <v>0</v>
      </c>
      <c r="F44" s="7"/>
      <c r="G44" s="7"/>
      <c r="H44" s="7">
        <f>SUM(F44:G44)</f>
        <v>0</v>
      </c>
      <c r="I44" s="84"/>
      <c r="J44" s="84"/>
      <c r="K44" s="84">
        <f>SUM(I44:J44)</f>
        <v>0</v>
      </c>
      <c r="L44" s="84">
        <f>6!L44+'11'!L44+'15'!I44</f>
        <v>0</v>
      </c>
      <c r="M44" s="84">
        <f>6!M44+'11'!M44+'15'!J44</f>
        <v>0</v>
      </c>
      <c r="N44" s="84">
        <f>SUM(L44:M44)</f>
        <v>0</v>
      </c>
    </row>
    <row r="45" spans="1:14" ht="13.5" thickBot="1">
      <c r="A45" s="40" t="s">
        <v>192</v>
      </c>
      <c r="B45" s="54" t="s">
        <v>145</v>
      </c>
      <c r="C45" s="7"/>
      <c r="D45" s="7"/>
      <c r="E45" s="7">
        <f>SUM(C45:D45)</f>
        <v>0</v>
      </c>
      <c r="F45" s="7"/>
      <c r="G45" s="7"/>
      <c r="H45" s="7">
        <f>SUM(F45:G45)</f>
        <v>0</v>
      </c>
      <c r="I45" s="84"/>
      <c r="J45" s="84"/>
      <c r="K45" s="84">
        <f>SUM(I45:J45)</f>
        <v>0</v>
      </c>
      <c r="L45" s="84">
        <f>6!L45+'11'!L45+'15'!I45</f>
        <v>0</v>
      </c>
      <c r="M45" s="84">
        <f>6!M45+'11'!M45+'15'!J45</f>
        <v>0</v>
      </c>
      <c r="N45" s="84">
        <f>SUM(L45:M45)</f>
        <v>0</v>
      </c>
    </row>
    <row r="46" spans="1:14" ht="13.5" thickBot="1">
      <c r="A46" s="41" t="s">
        <v>20</v>
      </c>
      <c r="B46" s="55" t="s">
        <v>30</v>
      </c>
      <c r="C46" s="28">
        <f>SUM(C44:C45)</f>
        <v>0</v>
      </c>
      <c r="D46" s="28">
        <f>SUM(D44:D45)</f>
        <v>0</v>
      </c>
      <c r="E46" s="28">
        <f>SUM(E44:E45)</f>
        <v>0</v>
      </c>
      <c r="F46" s="28">
        <f>SUM(F44:F45)</f>
        <v>0</v>
      </c>
      <c r="G46" s="28">
        <f>SUM(G44:G45)</f>
        <v>0</v>
      </c>
      <c r="H46" s="28">
        <f aca="true" t="shared" si="10" ref="H46:N46">SUM(H44:H45)</f>
        <v>0</v>
      </c>
      <c r="I46" s="88">
        <f t="shared" si="10"/>
        <v>0</v>
      </c>
      <c r="J46" s="88">
        <f t="shared" si="10"/>
        <v>0</v>
      </c>
      <c r="K46" s="88">
        <f t="shared" si="10"/>
        <v>0</v>
      </c>
      <c r="L46" s="88">
        <f t="shared" si="10"/>
        <v>0</v>
      </c>
      <c r="M46" s="88">
        <f t="shared" si="10"/>
        <v>0</v>
      </c>
      <c r="N46" s="88">
        <f t="shared" si="10"/>
        <v>0</v>
      </c>
    </row>
    <row r="47" spans="1:14" ht="13.5" thickBot="1">
      <c r="A47" s="40" t="s">
        <v>179</v>
      </c>
      <c r="B47" s="54" t="s">
        <v>152</v>
      </c>
      <c r="C47" s="7"/>
      <c r="D47" s="7"/>
      <c r="E47" s="7">
        <f>SUM(C47:D47)</f>
        <v>0</v>
      </c>
      <c r="F47" s="7"/>
      <c r="G47" s="7"/>
      <c r="H47" s="7">
        <f>SUM(F47:G47)</f>
        <v>0</v>
      </c>
      <c r="I47" s="84"/>
      <c r="J47" s="84"/>
      <c r="K47" s="84">
        <f>SUM(I47:J47)</f>
        <v>0</v>
      </c>
      <c r="L47" s="84"/>
      <c r="M47" s="84"/>
      <c r="N47" s="84">
        <f>SUM(L47:M47)</f>
        <v>0</v>
      </c>
    </row>
    <row r="48" spans="1:14" ht="13.5" thickBot="1">
      <c r="A48" s="41" t="s">
        <v>149</v>
      </c>
      <c r="B48" s="55" t="s">
        <v>151</v>
      </c>
      <c r="C48" s="28">
        <f>SUM(C46,C43,C47)</f>
        <v>0</v>
      </c>
      <c r="D48" s="28">
        <f>SUM(D46,D43,D47)</f>
        <v>0</v>
      </c>
      <c r="E48" s="28">
        <f>SUM(E46,E43,E47)</f>
        <v>0</v>
      </c>
      <c r="F48" s="28">
        <f>SUM(F46,F43,F47)</f>
        <v>0</v>
      </c>
      <c r="G48" s="28">
        <f>SUM(G46,G43,G47)</f>
        <v>0</v>
      </c>
      <c r="H48" s="28">
        <f aca="true" t="shared" si="11" ref="H48:N48">SUM(H46,H43,H47)</f>
        <v>0</v>
      </c>
      <c r="I48" s="88">
        <f t="shared" si="11"/>
        <v>0</v>
      </c>
      <c r="J48" s="88">
        <f t="shared" si="11"/>
        <v>0</v>
      </c>
      <c r="K48" s="88">
        <f t="shared" si="11"/>
        <v>0</v>
      </c>
      <c r="L48" s="88">
        <f t="shared" si="11"/>
        <v>0</v>
      </c>
      <c r="M48" s="88">
        <f t="shared" si="11"/>
        <v>0</v>
      </c>
      <c r="N48" s="88">
        <f t="shared" si="11"/>
        <v>0</v>
      </c>
    </row>
    <row r="49" spans="1:14" s="51" customFormat="1" ht="13.5" thickBot="1">
      <c r="A49" s="23"/>
      <c r="B49" s="29" t="s">
        <v>155</v>
      </c>
      <c r="C49" s="6">
        <f>SUM(C48,C40,C36)</f>
        <v>0</v>
      </c>
      <c r="D49" s="6">
        <f>SUM(D48,D40,D36)</f>
        <v>0</v>
      </c>
      <c r="E49" s="6">
        <f>SUM(E48,E40,E36)</f>
        <v>0</v>
      </c>
      <c r="F49" s="6">
        <f>SUM(F48,F40,F36)</f>
        <v>0</v>
      </c>
      <c r="G49" s="6">
        <f>SUM(G48,G40,G36)</f>
        <v>0</v>
      </c>
      <c r="H49" s="6">
        <f aca="true" t="shared" si="12" ref="H49:N49">SUM(H48,H40,H36)</f>
        <v>0</v>
      </c>
      <c r="I49" s="43">
        <f t="shared" si="12"/>
        <v>0</v>
      </c>
      <c r="J49" s="43">
        <f t="shared" si="12"/>
        <v>0</v>
      </c>
      <c r="K49" s="43">
        <f t="shared" si="12"/>
        <v>0</v>
      </c>
      <c r="L49" s="43">
        <f t="shared" si="12"/>
        <v>0</v>
      </c>
      <c r="M49" s="43">
        <f t="shared" si="12"/>
        <v>0</v>
      </c>
      <c r="N49" s="43">
        <f t="shared" si="12"/>
        <v>0</v>
      </c>
    </row>
    <row r="50" spans="1:14" ht="13.5" thickBot="1">
      <c r="A50" s="57"/>
      <c r="B50" s="58" t="s">
        <v>31</v>
      </c>
      <c r="C50" s="10"/>
      <c r="D50" s="10"/>
      <c r="E50" s="10"/>
      <c r="F50" s="10"/>
      <c r="G50" s="10"/>
      <c r="H50" s="10"/>
      <c r="I50" s="89"/>
      <c r="J50" s="89"/>
      <c r="K50" s="89"/>
      <c r="L50" s="98">
        <f>5!L50+'11'!L50+'15'!F50</f>
        <v>0</v>
      </c>
      <c r="M50" s="98">
        <f>5!M50+'11'!M50+'15'!G50</f>
        <v>0</v>
      </c>
      <c r="N50" s="98">
        <f>5!N50+'11'!N50+'15'!H50</f>
        <v>0</v>
      </c>
    </row>
    <row r="51" spans="1:14" ht="13.5" thickBot="1">
      <c r="A51" s="59"/>
      <c r="B51" s="58" t="s">
        <v>32</v>
      </c>
      <c r="C51" s="27"/>
      <c r="D51" s="27"/>
      <c r="E51" s="27"/>
      <c r="F51" s="60"/>
      <c r="G51" s="27"/>
      <c r="H51" s="60"/>
      <c r="I51" s="91"/>
      <c r="J51" s="91"/>
      <c r="K51" s="91"/>
      <c r="L51" s="99">
        <f>5!L51+'11'!L51+'15'!F51</f>
        <v>0</v>
      </c>
      <c r="M51" s="99">
        <f>5!M51+'11'!M51+'15'!G51</f>
        <v>0</v>
      </c>
      <c r="N51" s="99">
        <f>5!N51+'11'!N51+'15'!H51</f>
        <v>0</v>
      </c>
    </row>
    <row r="52" spans="8:11" ht="12.75">
      <c r="H52" s="30"/>
      <c r="K52" s="30"/>
    </row>
    <row r="53" spans="8:11" ht="12.75">
      <c r="H53" s="30"/>
      <c r="K53" s="30"/>
    </row>
    <row r="54" spans="8:11" ht="12.75">
      <c r="H54" s="30"/>
      <c r="K54" s="30"/>
    </row>
    <row r="55" ht="12.75">
      <c r="K55" s="30"/>
    </row>
    <row r="56" ht="12.75">
      <c r="K56" s="30"/>
    </row>
    <row r="57" ht="12.75">
      <c r="K57" s="30"/>
    </row>
  </sheetData>
  <sheetProtection selectLockedCells="1" selectUnlockedCells="1"/>
  <mergeCells count="24">
    <mergeCell ref="A28:B28"/>
    <mergeCell ref="L5:L6"/>
    <mergeCell ref="A8:B8"/>
    <mergeCell ref="E5:E6"/>
    <mergeCell ref="F5:F6"/>
    <mergeCell ref="G5:G6"/>
    <mergeCell ref="M5:M6"/>
    <mergeCell ref="N5:N6"/>
    <mergeCell ref="A7:B7"/>
    <mergeCell ref="H5:H6"/>
    <mergeCell ref="I5:I6"/>
    <mergeCell ref="J5:J6"/>
    <mergeCell ref="K5:K6"/>
    <mergeCell ref="D5:D6"/>
    <mergeCell ref="B1:N1"/>
    <mergeCell ref="A3:B6"/>
    <mergeCell ref="C3:E3"/>
    <mergeCell ref="L3:N3"/>
    <mergeCell ref="C4:E4"/>
    <mergeCell ref="L4:N4"/>
    <mergeCell ref="C5:C6"/>
    <mergeCell ref="I3:K4"/>
    <mergeCell ref="F3:H3"/>
    <mergeCell ref="F4:H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F75"/>
  <sheetViews>
    <sheetView zoomScale="92" zoomScaleNormal="92" zoomScalePageLayoutView="0" workbookViewId="0" topLeftCell="A1">
      <pane ySplit="7" topLeftCell="A20" activePane="bottomLeft" state="frozen"/>
      <selection pane="topLeft" activeCell="M24" sqref="M24"/>
      <selection pane="bottomLeft" activeCell="M24" sqref="M24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10.875" style="13" customWidth="1"/>
    <col min="4" max="4" width="10.625" style="13" customWidth="1"/>
    <col min="5" max="5" width="11.00390625" style="13" customWidth="1"/>
    <col min="6" max="8" width="9.375" style="13" customWidth="1"/>
    <col min="9" max="9" width="9.625" style="13" customWidth="1"/>
    <col min="10" max="14" width="9.375" style="13" customWidth="1"/>
    <col min="15" max="15" width="9.25390625" style="13" customWidth="1"/>
    <col min="16" max="16" width="0" style="13" hidden="1" customWidth="1"/>
    <col min="17" max="16384" width="9.125" style="13" customWidth="1"/>
  </cols>
  <sheetData>
    <row r="1" spans="2:16" ht="11.25" customHeight="1">
      <c r="B1" s="111" t="s">
        <v>181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23"/>
      <c r="P1" s="23"/>
    </row>
    <row r="2" spans="8:13" ht="8.25" customHeight="1">
      <c r="H2" s="16"/>
      <c r="M2" s="16" t="s">
        <v>0</v>
      </c>
    </row>
    <row r="3" spans="1:14" ht="9" customHeight="1">
      <c r="A3" s="112" t="s">
        <v>1</v>
      </c>
      <c r="B3" s="112"/>
      <c r="C3" s="114">
        <v>1101</v>
      </c>
      <c r="D3" s="114"/>
      <c r="E3" s="114"/>
      <c r="F3" s="114">
        <v>1102</v>
      </c>
      <c r="G3" s="114"/>
      <c r="H3" s="114"/>
      <c r="I3" s="114">
        <v>1103</v>
      </c>
      <c r="J3" s="114"/>
      <c r="K3" s="114"/>
      <c r="L3" s="114">
        <v>1104</v>
      </c>
      <c r="M3" s="114"/>
      <c r="N3" s="114"/>
    </row>
    <row r="4" spans="1:14" s="86" customFormat="1" ht="24" customHeight="1" thickBot="1">
      <c r="A4" s="112"/>
      <c r="B4" s="112"/>
      <c r="C4" s="119" t="s">
        <v>68</v>
      </c>
      <c r="D4" s="119"/>
      <c r="E4" s="119"/>
      <c r="F4" s="108" t="s">
        <v>69</v>
      </c>
      <c r="G4" s="108"/>
      <c r="H4" s="108"/>
      <c r="I4" s="108" t="s">
        <v>70</v>
      </c>
      <c r="J4" s="108"/>
      <c r="K4" s="108"/>
      <c r="L4" s="108" t="s">
        <v>71</v>
      </c>
      <c r="M4" s="108"/>
      <c r="N4" s="108"/>
    </row>
    <row r="5" spans="1:14" ht="11.25" customHeight="1" thickBot="1">
      <c r="A5" s="112"/>
      <c r="B5" s="112"/>
      <c r="C5" s="109" t="s">
        <v>204</v>
      </c>
      <c r="D5" s="109" t="s">
        <v>198</v>
      </c>
      <c r="E5" s="109" t="s">
        <v>199</v>
      </c>
      <c r="F5" s="109" t="s">
        <v>204</v>
      </c>
      <c r="G5" s="109" t="s">
        <v>198</v>
      </c>
      <c r="H5" s="109" t="s">
        <v>199</v>
      </c>
      <c r="I5" s="109" t="s">
        <v>204</v>
      </c>
      <c r="J5" s="109" t="s">
        <v>198</v>
      </c>
      <c r="K5" s="109" t="s">
        <v>199</v>
      </c>
      <c r="L5" s="109" t="s">
        <v>204</v>
      </c>
      <c r="M5" s="109" t="s">
        <v>197</v>
      </c>
      <c r="N5" s="109" t="s">
        <v>199</v>
      </c>
    </row>
    <row r="6" spans="1:14" ht="17.25" customHeight="1" thickBot="1">
      <c r="A6" s="112"/>
      <c r="B6" s="112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9" customHeight="1" thickBot="1">
      <c r="A7" s="118">
        <v>1</v>
      </c>
      <c r="B7" s="118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6" t="s">
        <v>6</v>
      </c>
      <c r="B8" s="116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>
        <v>0</v>
      </c>
      <c r="D9" s="1"/>
      <c r="E9" s="1">
        <f>SUM(C9:D9)</f>
        <v>0</v>
      </c>
      <c r="F9" s="1">
        <v>0</v>
      </c>
      <c r="G9" s="1"/>
      <c r="H9" s="1">
        <f>SUM(F9:G9)</f>
        <v>0</v>
      </c>
      <c r="I9" s="1">
        <v>0</v>
      </c>
      <c r="J9" s="1"/>
      <c r="K9" s="1">
        <f>SUM(I9:J9)</f>
        <v>0</v>
      </c>
      <c r="L9" s="6">
        <v>0</v>
      </c>
      <c r="M9" s="6"/>
      <c r="N9" s="1">
        <f>SUM(L9:M9)</f>
        <v>0</v>
      </c>
    </row>
    <row r="10" spans="1:14" ht="10.5" customHeight="1">
      <c r="A10" s="17" t="s">
        <v>159</v>
      </c>
      <c r="B10" s="16" t="s">
        <v>129</v>
      </c>
      <c r="C10" s="1">
        <v>0</v>
      </c>
      <c r="D10" s="1"/>
      <c r="E10" s="1">
        <f>SUM(C10:D10)</f>
        <v>0</v>
      </c>
      <c r="F10" s="1">
        <v>0</v>
      </c>
      <c r="G10" s="1"/>
      <c r="H10" s="1">
        <f>SUM(F10:G10)</f>
        <v>0</v>
      </c>
      <c r="I10" s="1">
        <v>0</v>
      </c>
      <c r="J10" s="1"/>
      <c r="K10" s="1">
        <f>SUM(I10:J10)</f>
        <v>0</v>
      </c>
      <c r="L10" s="6">
        <v>0</v>
      </c>
      <c r="M10" s="6"/>
      <c r="N10" s="1">
        <f>SUM(L10:M10)</f>
        <v>0</v>
      </c>
    </row>
    <row r="11" spans="1:14" ht="10.5" customHeight="1">
      <c r="A11" s="17" t="s">
        <v>160</v>
      </c>
      <c r="B11" s="16" t="s">
        <v>9</v>
      </c>
      <c r="C11" s="1">
        <v>0</v>
      </c>
      <c r="D11" s="1"/>
      <c r="E11" s="1">
        <f>SUM(C11:D11)</f>
        <v>0</v>
      </c>
      <c r="F11" s="1">
        <v>0</v>
      </c>
      <c r="G11" s="1"/>
      <c r="H11" s="1">
        <f>SUM(F11:G11)</f>
        <v>0</v>
      </c>
      <c r="I11" s="1">
        <v>0</v>
      </c>
      <c r="J11" s="1"/>
      <c r="K11" s="1">
        <f>SUM(I11:J11)</f>
        <v>0</v>
      </c>
      <c r="L11" s="6">
        <v>0</v>
      </c>
      <c r="M11" s="6"/>
      <c r="N11" s="1">
        <f>SUM(L11:M11)</f>
        <v>0</v>
      </c>
    </row>
    <row r="12" spans="1:14" ht="10.5" customHeight="1">
      <c r="A12" s="17" t="s">
        <v>161</v>
      </c>
      <c r="B12" s="16" t="s">
        <v>10</v>
      </c>
      <c r="C12" s="1">
        <v>0</v>
      </c>
      <c r="D12" s="1"/>
      <c r="E12" s="1">
        <f>SUM(C12:D12)</f>
        <v>0</v>
      </c>
      <c r="F12" s="1">
        <v>0</v>
      </c>
      <c r="G12" s="1"/>
      <c r="H12" s="1">
        <f>SUM(F12:G12)</f>
        <v>0</v>
      </c>
      <c r="I12" s="1">
        <v>0</v>
      </c>
      <c r="J12" s="1"/>
      <c r="K12" s="1">
        <f>SUM(I12:J12)</f>
        <v>0</v>
      </c>
      <c r="L12" s="6">
        <v>0</v>
      </c>
      <c r="M12" s="6"/>
      <c r="N12" s="1">
        <f>SUM(L12:M12)</f>
        <v>0</v>
      </c>
    </row>
    <row r="13" spans="1:16" ht="10.5" customHeight="1">
      <c r="A13" s="17" t="s">
        <v>162</v>
      </c>
      <c r="B13" s="16" t="s">
        <v>11</v>
      </c>
      <c r="C13" s="1">
        <v>0</v>
      </c>
      <c r="D13" s="3"/>
      <c r="E13" s="1">
        <f>SUM(C13:D13)</f>
        <v>0</v>
      </c>
      <c r="F13" s="1">
        <v>0</v>
      </c>
      <c r="G13" s="1"/>
      <c r="H13" s="1">
        <f>SUM(F13:G13)</f>
        <v>0</v>
      </c>
      <c r="I13" s="1">
        <v>0</v>
      </c>
      <c r="J13" s="1"/>
      <c r="K13" s="1">
        <f>SUM(I13:J13)</f>
        <v>0</v>
      </c>
      <c r="L13" s="6">
        <v>0</v>
      </c>
      <c r="M13" s="6"/>
      <c r="N13" s="1">
        <f>SUM(L13:M13)</f>
        <v>0</v>
      </c>
      <c r="P13" s="36"/>
    </row>
    <row r="14" spans="1:14" ht="10.5" customHeight="1">
      <c r="A14" s="18" t="s">
        <v>12</v>
      </c>
      <c r="B14" s="19" t="s">
        <v>131</v>
      </c>
      <c r="C14" s="15">
        <v>0</v>
      </c>
      <c r="D14" s="15">
        <f aca="true" t="shared" si="0" ref="D14:M14">SUM(D9:D13)</f>
        <v>0</v>
      </c>
      <c r="E14" s="15">
        <f t="shared" si="0"/>
        <v>0</v>
      </c>
      <c r="F14" s="15">
        <v>0</v>
      </c>
      <c r="G14" s="15">
        <f t="shared" si="0"/>
        <v>0</v>
      </c>
      <c r="H14" s="15">
        <f>SUM(H9:H13)</f>
        <v>0</v>
      </c>
      <c r="I14" s="15">
        <v>0</v>
      </c>
      <c r="J14" s="15">
        <f t="shared" si="0"/>
        <v>0</v>
      </c>
      <c r="K14" s="15">
        <f>SUM(K9:K13)</f>
        <v>0</v>
      </c>
      <c r="L14" s="15">
        <v>0</v>
      </c>
      <c r="M14" s="15">
        <f t="shared" si="0"/>
        <v>0</v>
      </c>
      <c r="N14" s="15">
        <f>SUM(N9:N13)</f>
        <v>0</v>
      </c>
    </row>
    <row r="15" spans="1:14" ht="10.5" customHeight="1">
      <c r="A15" s="17" t="s">
        <v>163</v>
      </c>
      <c r="B15" s="16" t="s">
        <v>130</v>
      </c>
      <c r="C15" s="1">
        <v>1224044</v>
      </c>
      <c r="D15" s="1">
        <f>11000+8694+23+11+5779+2558+16308+45651+1610+6909+5500+2500+11712+31+285+134000+13580+2564+6400+825</f>
        <v>275940</v>
      </c>
      <c r="E15" s="1">
        <f>SUM(C15:D15)</f>
        <v>1499984</v>
      </c>
      <c r="F15" s="1">
        <v>0</v>
      </c>
      <c r="G15" s="1"/>
      <c r="H15" s="1">
        <f>SUM(F15:G15)</f>
        <v>0</v>
      </c>
      <c r="I15" s="1">
        <v>0</v>
      </c>
      <c r="J15" s="1"/>
      <c r="K15" s="1">
        <f>SUM(I15:J15)</f>
        <v>0</v>
      </c>
      <c r="L15" s="7">
        <v>0</v>
      </c>
      <c r="M15" s="6"/>
      <c r="N15" s="1">
        <f>SUM(L15:M15)</f>
        <v>0</v>
      </c>
    </row>
    <row r="16" spans="1:14" ht="10.5" customHeight="1">
      <c r="A16" s="17" t="s">
        <v>164</v>
      </c>
      <c r="B16" s="16" t="s">
        <v>13</v>
      </c>
      <c r="C16" s="1">
        <v>0</v>
      </c>
      <c r="D16" s="1"/>
      <c r="E16" s="1">
        <f>SUM(C16:D16)</f>
        <v>0</v>
      </c>
      <c r="F16" s="2">
        <v>298089</v>
      </c>
      <c r="G16" s="1">
        <f>44345+7474+5439+1333+81861+3091+127+179+3636+2598+5046+8001+1842+90000+3449+3077+5249+3714+3778+111974</f>
        <v>386213</v>
      </c>
      <c r="H16" s="1">
        <f>SUM(F16:G16)</f>
        <v>684302</v>
      </c>
      <c r="I16" s="1">
        <v>0</v>
      </c>
      <c r="J16" s="1"/>
      <c r="K16" s="1">
        <f>SUM(I16:J16)</f>
        <v>0</v>
      </c>
      <c r="L16" s="7">
        <v>0</v>
      </c>
      <c r="M16" s="6"/>
      <c r="N16" s="1">
        <f>SUM(L16:M16)</f>
        <v>0</v>
      </c>
    </row>
    <row r="17" spans="1:14" s="29" customFormat="1" ht="10.5" customHeight="1">
      <c r="A17" s="17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0</v>
      </c>
      <c r="G17" s="1"/>
      <c r="H17" s="1">
        <f>SUM(F17:G17)</f>
        <v>0</v>
      </c>
      <c r="I17" s="1">
        <v>768725</v>
      </c>
      <c r="J17" s="1">
        <f>105508-41489-2856+20052+7690+21503</f>
        <v>110408</v>
      </c>
      <c r="K17" s="1">
        <f>SUM(I17:J17)</f>
        <v>879133</v>
      </c>
      <c r="L17" s="4">
        <v>0</v>
      </c>
      <c r="M17" s="1"/>
      <c r="N17" s="1">
        <f>SUM(L17:M17)</f>
        <v>0</v>
      </c>
    </row>
    <row r="18" spans="1:14" ht="10.5" customHeight="1">
      <c r="A18" s="18" t="s">
        <v>15</v>
      </c>
      <c r="B18" s="19" t="s">
        <v>132</v>
      </c>
      <c r="C18" s="15">
        <v>1224044</v>
      </c>
      <c r="D18" s="15">
        <f aca="true" t="shared" si="1" ref="D18:M18">SUM(D15:D17)</f>
        <v>275940</v>
      </c>
      <c r="E18" s="15">
        <f t="shared" si="1"/>
        <v>1499984</v>
      </c>
      <c r="F18" s="15">
        <v>298089</v>
      </c>
      <c r="G18" s="15">
        <f t="shared" si="1"/>
        <v>386213</v>
      </c>
      <c r="H18" s="15">
        <f>SUM(H15:H17)</f>
        <v>684302</v>
      </c>
      <c r="I18" s="15">
        <v>768725</v>
      </c>
      <c r="J18" s="15">
        <f t="shared" si="1"/>
        <v>110408</v>
      </c>
      <c r="K18" s="15">
        <f>SUM(K15:K17)</f>
        <v>879133</v>
      </c>
      <c r="L18" s="15">
        <v>0</v>
      </c>
      <c r="M18" s="15">
        <f t="shared" si="1"/>
        <v>0</v>
      </c>
      <c r="N18" s="15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15">
        <v>0</v>
      </c>
      <c r="D19" s="15"/>
      <c r="E19" s="15">
        <f>SUM(C19:D19)</f>
        <v>0</v>
      </c>
      <c r="F19" s="15">
        <v>0</v>
      </c>
      <c r="G19" s="15"/>
      <c r="H19" s="15">
        <f>SUM(F19:G19)</f>
        <v>0</v>
      </c>
      <c r="I19" s="15">
        <v>0</v>
      </c>
      <c r="J19" s="15"/>
      <c r="K19" s="15">
        <f>SUM(I19:J19)</f>
        <v>0</v>
      </c>
      <c r="L19" s="15">
        <v>0</v>
      </c>
      <c r="M19" s="15"/>
      <c r="N19" s="15">
        <f>SUM(L19:M19)</f>
        <v>0</v>
      </c>
    </row>
    <row r="20" spans="1:14" ht="10.5" customHeight="1" thickBot="1">
      <c r="A20" s="20" t="s">
        <v>17</v>
      </c>
      <c r="B20" s="19" t="s">
        <v>134</v>
      </c>
      <c r="C20" s="15">
        <v>0</v>
      </c>
      <c r="D20" s="15">
        <f aca="true" t="shared" si="2" ref="D20:M20">SUM(D19)</f>
        <v>0</v>
      </c>
      <c r="E20" s="15">
        <f t="shared" si="2"/>
        <v>0</v>
      </c>
      <c r="F20" s="15">
        <v>0</v>
      </c>
      <c r="G20" s="15">
        <f t="shared" si="2"/>
        <v>0</v>
      </c>
      <c r="H20" s="15">
        <f>SUM(H19)</f>
        <v>0</v>
      </c>
      <c r="I20" s="15">
        <v>0</v>
      </c>
      <c r="J20" s="15">
        <f t="shared" si="2"/>
        <v>0</v>
      </c>
      <c r="K20" s="15">
        <f>SUM(K19)</f>
        <v>0</v>
      </c>
      <c r="L20" s="15">
        <v>0</v>
      </c>
      <c r="M20" s="15">
        <f t="shared" si="2"/>
        <v>0</v>
      </c>
      <c r="N20" s="15">
        <f>SUM(N19)</f>
        <v>0</v>
      </c>
    </row>
    <row r="21" spans="1:14" ht="10.5" customHeight="1">
      <c r="A21" s="21" t="s">
        <v>168</v>
      </c>
      <c r="B21" s="16" t="s">
        <v>21</v>
      </c>
      <c r="C21" s="7">
        <v>0</v>
      </c>
      <c r="D21" s="7"/>
      <c r="E21" s="7">
        <f>SUM(C21:D21)</f>
        <v>0</v>
      </c>
      <c r="F21" s="7">
        <v>0</v>
      </c>
      <c r="G21" s="7"/>
      <c r="H21" s="7">
        <f>SUM(F21:G21)</f>
        <v>0</v>
      </c>
      <c r="I21" s="7">
        <v>0</v>
      </c>
      <c r="J21" s="7"/>
      <c r="K21" s="7">
        <f>SUM(I21:J21)</f>
        <v>0</v>
      </c>
      <c r="L21" s="7">
        <v>0</v>
      </c>
      <c r="M21" s="7"/>
      <c r="N21" s="7">
        <f>SUM(L21:M21)</f>
        <v>0</v>
      </c>
    </row>
    <row r="22" spans="1:14" ht="10.5" customHeight="1">
      <c r="A22" s="50" t="s">
        <v>169</v>
      </c>
      <c r="B22" s="16" t="s">
        <v>146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7">
        <v>0</v>
      </c>
      <c r="J22" s="7"/>
      <c r="K22" s="7">
        <f>SUM(I22:J22)</f>
        <v>0</v>
      </c>
      <c r="L22" s="7">
        <v>0</v>
      </c>
      <c r="M22" s="7"/>
      <c r="N22" s="7">
        <f>SUM(L22:M22)</f>
        <v>0</v>
      </c>
    </row>
    <row r="23" spans="1:14" s="29" customFormat="1" ht="10.5" customHeight="1" thickBot="1">
      <c r="A23" s="17" t="s">
        <v>166</v>
      </c>
      <c r="B23" s="16" t="s">
        <v>22</v>
      </c>
      <c r="C23" s="1">
        <v>0</v>
      </c>
      <c r="D23" s="1"/>
      <c r="E23" s="7">
        <f>SUM(C23:D23)</f>
        <v>0</v>
      </c>
      <c r="F23" s="1">
        <v>0</v>
      </c>
      <c r="G23" s="1"/>
      <c r="H23" s="7">
        <f>SUM(F23:G23)</f>
        <v>0</v>
      </c>
      <c r="I23" s="1">
        <v>0</v>
      </c>
      <c r="J23" s="1"/>
      <c r="K23" s="7">
        <f>SUM(I23:J23)</f>
        <v>0</v>
      </c>
      <c r="L23" s="7">
        <v>0</v>
      </c>
      <c r="M23" s="6"/>
      <c r="N23" s="7">
        <f>SUM(L23:M23)</f>
        <v>0</v>
      </c>
    </row>
    <row r="24" spans="1:14" ht="10.5" customHeight="1" thickBot="1">
      <c r="A24" s="18" t="s">
        <v>20</v>
      </c>
      <c r="B24" s="22" t="s">
        <v>135</v>
      </c>
      <c r="C24" s="15">
        <v>0</v>
      </c>
      <c r="D24" s="15">
        <f aca="true" t="shared" si="3" ref="D24:M24">SUM(D21:D23)</f>
        <v>0</v>
      </c>
      <c r="E24" s="15">
        <f t="shared" si="3"/>
        <v>0</v>
      </c>
      <c r="F24" s="15">
        <v>0</v>
      </c>
      <c r="G24" s="15">
        <f t="shared" si="3"/>
        <v>0</v>
      </c>
      <c r="H24" s="15">
        <f>SUM(H21:H23)</f>
        <v>0</v>
      </c>
      <c r="I24" s="15">
        <v>0</v>
      </c>
      <c r="J24" s="15">
        <f t="shared" si="3"/>
        <v>0</v>
      </c>
      <c r="K24" s="15">
        <f>SUM(K21:K23)</f>
        <v>0</v>
      </c>
      <c r="L24" s="15">
        <v>0</v>
      </c>
      <c r="M24" s="15">
        <f t="shared" si="3"/>
        <v>0</v>
      </c>
      <c r="N24" s="15">
        <f>SUM(N21:N23)</f>
        <v>0</v>
      </c>
    </row>
    <row r="25" spans="1:14" ht="10.5" customHeight="1" thickBot="1">
      <c r="A25" s="40" t="s">
        <v>167</v>
      </c>
      <c r="B25" s="39" t="s">
        <v>153</v>
      </c>
      <c r="C25" s="7">
        <v>0</v>
      </c>
      <c r="D25" s="7"/>
      <c r="E25" s="7">
        <f>SUM(C25:D25)</f>
        <v>0</v>
      </c>
      <c r="F25" s="7">
        <v>0</v>
      </c>
      <c r="G25" s="7"/>
      <c r="H25" s="7">
        <f>SUM(F25:G25)</f>
        <v>0</v>
      </c>
      <c r="I25" s="7">
        <v>0</v>
      </c>
      <c r="J25" s="7"/>
      <c r="K25" s="7">
        <f>SUM(I25:J25)</f>
        <v>0</v>
      </c>
      <c r="L25" s="7">
        <v>0</v>
      </c>
      <c r="M25" s="7"/>
      <c r="N25" s="7">
        <f>SUM(L25:M25)</f>
        <v>0</v>
      </c>
    </row>
    <row r="26" spans="1:14" ht="10.5" customHeight="1" thickBot="1">
      <c r="A26" s="41" t="s">
        <v>149</v>
      </c>
      <c r="B26" s="42" t="s">
        <v>150</v>
      </c>
      <c r="C26" s="28">
        <v>0</v>
      </c>
      <c r="D26" s="28">
        <f aca="true" t="shared" si="4" ref="D26:M26">SUM(D20,D24,D25)</f>
        <v>0</v>
      </c>
      <c r="E26" s="28">
        <f t="shared" si="4"/>
        <v>0</v>
      </c>
      <c r="F26" s="28">
        <v>0</v>
      </c>
      <c r="G26" s="28">
        <f t="shared" si="4"/>
        <v>0</v>
      </c>
      <c r="H26" s="28">
        <f>SUM(H20,H24,H25)</f>
        <v>0</v>
      </c>
      <c r="I26" s="28">
        <v>0</v>
      </c>
      <c r="J26" s="28">
        <f t="shared" si="4"/>
        <v>0</v>
      </c>
      <c r="K26" s="28">
        <f>SUM(K20,K24,K25)</f>
        <v>0</v>
      </c>
      <c r="L26" s="28">
        <v>0</v>
      </c>
      <c r="M26" s="28">
        <f t="shared" si="4"/>
        <v>0</v>
      </c>
      <c r="N26" s="28">
        <f>SUM(N20,N24,N25)</f>
        <v>0</v>
      </c>
    </row>
    <row r="27" spans="1:14" s="29" customFormat="1" ht="10.5" customHeight="1">
      <c r="A27" s="23"/>
      <c r="B27" s="29" t="s">
        <v>154</v>
      </c>
      <c r="C27" s="6">
        <v>1224044</v>
      </c>
      <c r="D27" s="6">
        <f aca="true" t="shared" si="5" ref="D27:M27">SUM(D26,D18,D14)</f>
        <v>275940</v>
      </c>
      <c r="E27" s="6">
        <f t="shared" si="5"/>
        <v>1499984</v>
      </c>
      <c r="F27" s="6">
        <v>298089</v>
      </c>
      <c r="G27" s="6">
        <f t="shared" si="5"/>
        <v>386213</v>
      </c>
      <c r="H27" s="6">
        <f>SUM(H26,H18,H14)</f>
        <v>684302</v>
      </c>
      <c r="I27" s="6">
        <v>768725</v>
      </c>
      <c r="J27" s="6">
        <f t="shared" si="5"/>
        <v>110408</v>
      </c>
      <c r="K27" s="6">
        <f>SUM(K26,K18,K14)</f>
        <v>879133</v>
      </c>
      <c r="L27" s="6">
        <v>0</v>
      </c>
      <c r="M27" s="6">
        <f t="shared" si="5"/>
        <v>0</v>
      </c>
      <c r="N27" s="6">
        <f>SUM(N26,N18,N14)</f>
        <v>0</v>
      </c>
    </row>
    <row r="28" spans="1:21" ht="10.5" customHeight="1">
      <c r="A28" s="117" t="s">
        <v>23</v>
      </c>
      <c r="B28" s="117"/>
      <c r="C28" s="1"/>
      <c r="D28" s="1"/>
      <c r="E28" s="1"/>
      <c r="F28" s="1"/>
      <c r="G28" s="1"/>
      <c r="H28" s="1"/>
      <c r="I28" s="1"/>
      <c r="J28" s="1"/>
      <c r="K28" s="1"/>
      <c r="L28" s="7"/>
      <c r="M28" s="6"/>
      <c r="N28" s="1"/>
      <c r="U28" s="67"/>
    </row>
    <row r="29" spans="1:14" ht="10.5" customHeight="1">
      <c r="A29" s="17" t="s">
        <v>170</v>
      </c>
      <c r="B29" s="16" t="s">
        <v>136</v>
      </c>
      <c r="C29" s="1">
        <v>0</v>
      </c>
      <c r="D29" s="1"/>
      <c r="E29" s="1">
        <f>SUM(C29:D29)</f>
        <v>0</v>
      </c>
      <c r="F29" s="1">
        <v>0</v>
      </c>
      <c r="G29" s="1"/>
      <c r="H29" s="1">
        <f>SUM(F29:G29)</f>
        <v>0</v>
      </c>
      <c r="I29" s="1">
        <v>0</v>
      </c>
      <c r="J29" s="1"/>
      <c r="K29" s="1">
        <f>SUM(I29:J29)</f>
        <v>0</v>
      </c>
      <c r="L29" s="7">
        <v>0</v>
      </c>
      <c r="M29" s="6"/>
      <c r="N29" s="1">
        <f>SUM(L29:M29)</f>
        <v>0</v>
      </c>
    </row>
    <row r="30" spans="1:14" ht="10.5" customHeight="1">
      <c r="A30" s="17" t="s">
        <v>171</v>
      </c>
      <c r="B30" s="16" t="s">
        <v>137</v>
      </c>
      <c r="C30" s="1">
        <v>0</v>
      </c>
      <c r="D30" s="1"/>
      <c r="E30" s="1">
        <f>SUM(C30:D30)</f>
        <v>0</v>
      </c>
      <c r="F30" s="1">
        <v>0</v>
      </c>
      <c r="G30" s="1"/>
      <c r="H30" s="1">
        <f>SUM(F30:G30)</f>
        <v>0</v>
      </c>
      <c r="I30" s="1">
        <v>0</v>
      </c>
      <c r="J30" s="1"/>
      <c r="K30" s="1">
        <f>SUM(I30:J30)</f>
        <v>0</v>
      </c>
      <c r="L30" s="7">
        <v>0</v>
      </c>
      <c r="M30" s="6"/>
      <c r="N30" s="1">
        <f>SUM(L30:M30)</f>
        <v>0</v>
      </c>
    </row>
    <row r="31" spans="1:14" ht="10.5" customHeight="1">
      <c r="A31" s="17" t="s">
        <v>173</v>
      </c>
      <c r="B31" s="16" t="s">
        <v>138</v>
      </c>
      <c r="C31" s="1">
        <v>0</v>
      </c>
      <c r="D31" s="1"/>
      <c r="E31" s="1">
        <f>SUM(C31:D31)</f>
        <v>0</v>
      </c>
      <c r="F31" s="1">
        <v>0</v>
      </c>
      <c r="G31" s="1"/>
      <c r="H31" s="1">
        <f>SUM(F31:G31)</f>
        <v>0</v>
      </c>
      <c r="I31" s="1">
        <v>0</v>
      </c>
      <c r="J31" s="1"/>
      <c r="K31" s="1">
        <f>SUM(I31:J31)</f>
        <v>0</v>
      </c>
      <c r="L31" s="7">
        <v>0</v>
      </c>
      <c r="M31" s="6"/>
      <c r="N31" s="1">
        <f>SUM(L31:M31)</f>
        <v>0</v>
      </c>
    </row>
    <row r="32" spans="1:14" ht="10.5" customHeight="1">
      <c r="A32" s="24" t="s">
        <v>7</v>
      </c>
      <c r="B32" s="25" t="s">
        <v>139</v>
      </c>
      <c r="C32" s="5">
        <v>0</v>
      </c>
      <c r="D32" s="5">
        <f aca="true" t="shared" si="6" ref="D32:M32">SUM(D29:D31)</f>
        <v>0</v>
      </c>
      <c r="E32" s="5">
        <f t="shared" si="6"/>
        <v>0</v>
      </c>
      <c r="F32" s="5">
        <v>0</v>
      </c>
      <c r="G32" s="5">
        <f t="shared" si="6"/>
        <v>0</v>
      </c>
      <c r="H32" s="5">
        <f>SUM(H29:H31)</f>
        <v>0</v>
      </c>
      <c r="I32" s="5">
        <v>0</v>
      </c>
      <c r="J32" s="5">
        <f t="shared" si="6"/>
        <v>0</v>
      </c>
      <c r="K32" s="5">
        <f>SUM(K29:K31)</f>
        <v>0</v>
      </c>
      <c r="L32" s="5">
        <v>0</v>
      </c>
      <c r="M32" s="5">
        <f t="shared" si="6"/>
        <v>0</v>
      </c>
      <c r="N32" s="5">
        <f>SUM(N29:N31)</f>
        <v>0</v>
      </c>
    </row>
    <row r="33" spans="1:14" ht="10.5" customHeight="1">
      <c r="A33" s="17" t="s">
        <v>174</v>
      </c>
      <c r="B33" s="16" t="s">
        <v>24</v>
      </c>
      <c r="C33" s="1">
        <v>0</v>
      </c>
      <c r="D33" s="1"/>
      <c r="E33" s="1">
        <f>SUM(C33:D33)</f>
        <v>0</v>
      </c>
      <c r="F33" s="1">
        <v>0</v>
      </c>
      <c r="G33" s="1"/>
      <c r="H33" s="1">
        <f>SUM(F33:G33)</f>
        <v>0</v>
      </c>
      <c r="I33" s="1">
        <v>0</v>
      </c>
      <c r="J33" s="1"/>
      <c r="K33" s="1">
        <f>SUM(I33:J33)</f>
        <v>0</v>
      </c>
      <c r="L33" s="7">
        <v>0</v>
      </c>
      <c r="M33" s="6"/>
      <c r="N33" s="1">
        <f>SUM(L33:M33)</f>
        <v>0</v>
      </c>
    </row>
    <row r="34" spans="1:14" ht="10.5" customHeight="1">
      <c r="A34" s="17" t="s">
        <v>175</v>
      </c>
      <c r="B34" s="16" t="s">
        <v>140</v>
      </c>
      <c r="C34" s="1">
        <v>0</v>
      </c>
      <c r="D34" s="1"/>
      <c r="E34" s="1">
        <f>SUM(C34:D34)</f>
        <v>0</v>
      </c>
      <c r="F34" s="1">
        <v>0</v>
      </c>
      <c r="G34" s="1"/>
      <c r="H34" s="1">
        <f>SUM(F34:G34)</f>
        <v>0</v>
      </c>
      <c r="I34" s="1">
        <v>0</v>
      </c>
      <c r="J34" s="1"/>
      <c r="K34" s="1">
        <f>SUM(I34:J34)</f>
        <v>0</v>
      </c>
      <c r="L34" s="7">
        <v>0</v>
      </c>
      <c r="M34" s="6"/>
      <c r="N34" s="1">
        <f>SUM(L34:M34)</f>
        <v>0</v>
      </c>
    </row>
    <row r="35" spans="1:14" ht="10.5" customHeight="1">
      <c r="A35" s="17" t="s">
        <v>177</v>
      </c>
      <c r="B35" s="16" t="s">
        <v>25</v>
      </c>
      <c r="C35" s="1">
        <v>0</v>
      </c>
      <c r="D35" s="1"/>
      <c r="E35" s="1">
        <f>SUM(C35:D35)</f>
        <v>0</v>
      </c>
      <c r="F35" s="1">
        <v>0</v>
      </c>
      <c r="G35" s="1"/>
      <c r="H35" s="1">
        <f>SUM(F35:G35)</f>
        <v>0</v>
      </c>
      <c r="I35" s="1">
        <v>0</v>
      </c>
      <c r="J35" s="1"/>
      <c r="K35" s="1">
        <f>SUM(I35:J35)</f>
        <v>0</v>
      </c>
      <c r="L35" s="7">
        <v>0</v>
      </c>
      <c r="M35" s="6"/>
      <c r="N35" s="1">
        <f>SUM(L35:M35)</f>
        <v>0</v>
      </c>
    </row>
    <row r="36" spans="1:32" ht="10.5" customHeight="1">
      <c r="A36" s="18" t="s">
        <v>12</v>
      </c>
      <c r="B36" s="19" t="s">
        <v>142</v>
      </c>
      <c r="C36" s="15">
        <v>0</v>
      </c>
      <c r="D36" s="15">
        <f aca="true" t="shared" si="7" ref="D36:M36">SUM(D32:D35)</f>
        <v>0</v>
      </c>
      <c r="E36" s="15">
        <f t="shared" si="7"/>
        <v>0</v>
      </c>
      <c r="F36" s="15">
        <v>0</v>
      </c>
      <c r="G36" s="15">
        <f t="shared" si="7"/>
        <v>0</v>
      </c>
      <c r="H36" s="15">
        <f>SUM(H32:H35)</f>
        <v>0</v>
      </c>
      <c r="I36" s="15">
        <v>0</v>
      </c>
      <c r="J36" s="15">
        <f t="shared" si="7"/>
        <v>0</v>
      </c>
      <c r="K36" s="15">
        <f>SUM(K32:K35)</f>
        <v>0</v>
      </c>
      <c r="L36" s="15">
        <v>0</v>
      </c>
      <c r="M36" s="15">
        <f t="shared" si="7"/>
        <v>0</v>
      </c>
      <c r="N36" s="15">
        <f>SUM(N32:N35)</f>
        <v>0</v>
      </c>
      <c r="V36" s="1"/>
      <c r="W36" s="1"/>
      <c r="X36" s="1"/>
      <c r="AB36" s="1"/>
      <c r="AC36" s="1"/>
      <c r="AD36" s="1"/>
      <c r="AE36" s="1"/>
      <c r="AF36" s="1"/>
    </row>
    <row r="37" spans="1:32" ht="10.5" customHeight="1">
      <c r="A37" s="17" t="s">
        <v>172</v>
      </c>
      <c r="B37" s="16" t="s">
        <v>27</v>
      </c>
      <c r="C37" s="1">
        <v>0</v>
      </c>
      <c r="D37" s="1"/>
      <c r="E37" s="1">
        <f>SUM(C37:D37)</f>
        <v>0</v>
      </c>
      <c r="F37" s="1">
        <v>0</v>
      </c>
      <c r="G37" s="1"/>
      <c r="H37" s="1">
        <f>SUM(F37:G37)</f>
        <v>0</v>
      </c>
      <c r="I37" s="1">
        <v>0</v>
      </c>
      <c r="J37" s="1"/>
      <c r="K37" s="1">
        <f>SUM(I37:J37)</f>
        <v>0</v>
      </c>
      <c r="L37" s="7">
        <v>0</v>
      </c>
      <c r="M37" s="6"/>
      <c r="N37" s="1">
        <f>SUM(L37:M37)</f>
        <v>0</v>
      </c>
      <c r="V37" s="1"/>
      <c r="W37" s="1"/>
      <c r="X37" s="1"/>
      <c r="AB37" s="1"/>
      <c r="AC37" s="1"/>
      <c r="AD37" s="1"/>
      <c r="AE37" s="1"/>
      <c r="AF37" s="1"/>
    </row>
    <row r="38" spans="1:32" ht="10.5" customHeight="1">
      <c r="A38" s="17" t="s">
        <v>176</v>
      </c>
      <c r="B38" s="16" t="s">
        <v>141</v>
      </c>
      <c r="C38" s="1">
        <v>0</v>
      </c>
      <c r="D38" s="1"/>
      <c r="E38" s="1">
        <f>SUM(C38:D38)</f>
        <v>0</v>
      </c>
      <c r="F38" s="1">
        <v>0</v>
      </c>
      <c r="G38" s="1"/>
      <c r="H38" s="1">
        <f>SUM(F38:G38)</f>
        <v>0</v>
      </c>
      <c r="I38" s="1">
        <v>0</v>
      </c>
      <c r="J38" s="1"/>
      <c r="K38" s="1">
        <f>SUM(I38:J38)</f>
        <v>0</v>
      </c>
      <c r="L38" s="7">
        <v>0</v>
      </c>
      <c r="M38" s="6"/>
      <c r="N38" s="1">
        <f>SUM(L38:M38)</f>
        <v>0</v>
      </c>
      <c r="V38" s="1"/>
      <c r="W38" s="1"/>
      <c r="X38" s="1"/>
      <c r="AB38" s="1"/>
      <c r="AC38" s="1"/>
      <c r="AD38" s="1"/>
      <c r="AE38" s="1"/>
      <c r="AF38" s="1"/>
    </row>
    <row r="39" spans="1:32" s="29" customFormat="1" ht="10.5" customHeight="1">
      <c r="A39" s="17" t="s">
        <v>178</v>
      </c>
      <c r="B39" s="16" t="s">
        <v>28</v>
      </c>
      <c r="C39" s="1">
        <v>0</v>
      </c>
      <c r="D39" s="1"/>
      <c r="E39" s="1">
        <f>SUM(C39:D39)</f>
        <v>0</v>
      </c>
      <c r="F39" s="1">
        <v>0</v>
      </c>
      <c r="G39" s="1"/>
      <c r="H39" s="1">
        <f>SUM(F39:G39)</f>
        <v>0</v>
      </c>
      <c r="I39" s="1">
        <v>0</v>
      </c>
      <c r="J39" s="1"/>
      <c r="K39" s="1">
        <f>SUM(I39:J39)</f>
        <v>0</v>
      </c>
      <c r="L39" s="7">
        <v>0</v>
      </c>
      <c r="M39" s="6"/>
      <c r="N39" s="1">
        <f>SUM(L39:M39)</f>
        <v>0</v>
      </c>
      <c r="V39" s="6"/>
      <c r="W39" s="6"/>
      <c r="X39" s="6"/>
      <c r="AB39" s="6"/>
      <c r="AC39" s="6"/>
      <c r="AD39" s="6"/>
      <c r="AE39" s="6"/>
      <c r="AF39" s="6"/>
    </row>
    <row r="40" spans="1:23" ht="10.5" customHeight="1">
      <c r="A40" s="18" t="s">
        <v>15</v>
      </c>
      <c r="B40" s="19" t="s">
        <v>143</v>
      </c>
      <c r="C40" s="15">
        <v>0</v>
      </c>
      <c r="D40" s="15">
        <f aca="true" t="shared" si="8" ref="D40:M40">SUM(D37:D39)</f>
        <v>0</v>
      </c>
      <c r="E40" s="15">
        <f t="shared" si="8"/>
        <v>0</v>
      </c>
      <c r="F40" s="15">
        <v>0</v>
      </c>
      <c r="G40" s="15">
        <f t="shared" si="8"/>
        <v>0</v>
      </c>
      <c r="H40" s="15">
        <f>SUM(H37:H39)</f>
        <v>0</v>
      </c>
      <c r="I40" s="15">
        <v>0</v>
      </c>
      <c r="J40" s="15">
        <f t="shared" si="8"/>
        <v>0</v>
      </c>
      <c r="K40" s="15">
        <f>SUM(K37:K39)</f>
        <v>0</v>
      </c>
      <c r="L40" s="15">
        <v>0</v>
      </c>
      <c r="M40" s="15">
        <f t="shared" si="8"/>
        <v>0</v>
      </c>
      <c r="N40" s="15">
        <f>SUM(N37:N39)</f>
        <v>0</v>
      </c>
      <c r="O40" s="1"/>
      <c r="P40" s="1"/>
      <c r="Q40" s="1"/>
      <c r="R40" s="1"/>
      <c r="V40" s="1"/>
      <c r="W40" s="1"/>
    </row>
    <row r="41" spans="1:23" ht="10.5" customHeight="1">
      <c r="A41" s="53" t="s">
        <v>191</v>
      </c>
      <c r="B41" s="19" t="s">
        <v>19</v>
      </c>
      <c r="C41" s="15">
        <v>0</v>
      </c>
      <c r="D41" s="15"/>
      <c r="E41" s="15">
        <f>SUM(C41:D41)</f>
        <v>0</v>
      </c>
      <c r="F41" s="15">
        <v>0</v>
      </c>
      <c r="G41" s="15"/>
      <c r="H41" s="15">
        <f>SUM(F41:G41)</f>
        <v>0</v>
      </c>
      <c r="I41" s="15">
        <v>0</v>
      </c>
      <c r="J41" s="15"/>
      <c r="K41" s="15">
        <f>SUM(I41:J41)</f>
        <v>0</v>
      </c>
      <c r="L41" s="15">
        <v>0</v>
      </c>
      <c r="M41" s="15"/>
      <c r="N41" s="15">
        <f>SUM(L41:M41)</f>
        <v>0</v>
      </c>
      <c r="O41" s="1"/>
      <c r="P41" s="1"/>
      <c r="Q41" s="1"/>
      <c r="R41" s="1"/>
      <c r="V41" s="1"/>
      <c r="W41" s="1"/>
    </row>
    <row r="42" spans="1:23" ht="10.5" customHeight="1">
      <c r="A42" s="53" t="s">
        <v>192</v>
      </c>
      <c r="B42" s="19" t="s">
        <v>144</v>
      </c>
      <c r="C42" s="15">
        <v>0</v>
      </c>
      <c r="D42" s="15"/>
      <c r="E42" s="15">
        <f>SUM(C42:D42)</f>
        <v>0</v>
      </c>
      <c r="F42" s="15">
        <v>0</v>
      </c>
      <c r="G42" s="15"/>
      <c r="H42" s="15">
        <f>SUM(F42:G42)</f>
        <v>0</v>
      </c>
      <c r="I42" s="15">
        <v>0</v>
      </c>
      <c r="J42" s="15"/>
      <c r="K42" s="15">
        <f>SUM(I42:J42)</f>
        <v>0</v>
      </c>
      <c r="L42" s="15">
        <v>0</v>
      </c>
      <c r="M42" s="15"/>
      <c r="N42" s="15">
        <f>SUM(L42:M42)</f>
        <v>0</v>
      </c>
      <c r="O42" s="1"/>
      <c r="P42" s="1"/>
      <c r="Q42" s="1"/>
      <c r="R42" s="1"/>
      <c r="V42" s="1"/>
      <c r="W42" s="1"/>
    </row>
    <row r="43" spans="1:14" ht="12.75">
      <c r="A43" s="18" t="s">
        <v>17</v>
      </c>
      <c r="B43" s="19" t="s">
        <v>29</v>
      </c>
      <c r="C43" s="15">
        <v>0</v>
      </c>
      <c r="D43" s="15">
        <f aca="true" t="shared" si="9" ref="D43:M43">SUM(D41:D42)</f>
        <v>0</v>
      </c>
      <c r="E43" s="15">
        <f t="shared" si="9"/>
        <v>0</v>
      </c>
      <c r="F43" s="15">
        <v>0</v>
      </c>
      <c r="G43" s="15">
        <f t="shared" si="9"/>
        <v>0</v>
      </c>
      <c r="H43" s="15">
        <f>SUM(H41:H42)</f>
        <v>0</v>
      </c>
      <c r="I43" s="15">
        <v>0</v>
      </c>
      <c r="J43" s="15">
        <f t="shared" si="9"/>
        <v>0</v>
      </c>
      <c r="K43" s="15">
        <f>SUM(K41:K42)</f>
        <v>0</v>
      </c>
      <c r="L43" s="15">
        <v>0</v>
      </c>
      <c r="M43" s="15">
        <f t="shared" si="9"/>
        <v>0</v>
      </c>
      <c r="N43" s="15">
        <f>SUM(N41:N42)</f>
        <v>0</v>
      </c>
    </row>
    <row r="44" spans="1:14" ht="12.75">
      <c r="A44" s="40" t="s">
        <v>191</v>
      </c>
      <c r="B44" s="54" t="s">
        <v>22</v>
      </c>
      <c r="C44" s="7">
        <v>0</v>
      </c>
      <c r="D44" s="7"/>
      <c r="E44" s="7">
        <f>SUM(C44:D44)</f>
        <v>0</v>
      </c>
      <c r="F44" s="7">
        <v>0</v>
      </c>
      <c r="G44" s="7"/>
      <c r="H44" s="7">
        <f>SUM(F44:G44)</f>
        <v>0</v>
      </c>
      <c r="I44" s="7">
        <v>0</v>
      </c>
      <c r="J44" s="7"/>
      <c r="K44" s="7">
        <f>SUM(I44:J44)</f>
        <v>0</v>
      </c>
      <c r="L44" s="7">
        <v>0</v>
      </c>
      <c r="M44" s="7"/>
      <c r="N44" s="7">
        <f>SUM(L44:M44)</f>
        <v>0</v>
      </c>
    </row>
    <row r="45" spans="1:14" ht="13.5" thickBot="1">
      <c r="A45" s="40" t="s">
        <v>192</v>
      </c>
      <c r="B45" s="54" t="s">
        <v>145</v>
      </c>
      <c r="C45" s="7">
        <v>0</v>
      </c>
      <c r="D45" s="7"/>
      <c r="E45" s="7">
        <f>SUM(C45:D45)</f>
        <v>0</v>
      </c>
      <c r="F45" s="7">
        <v>0</v>
      </c>
      <c r="G45" s="7"/>
      <c r="H45" s="7">
        <f>SUM(F45:G45)</f>
        <v>0</v>
      </c>
      <c r="I45" s="7">
        <v>0</v>
      </c>
      <c r="J45" s="7"/>
      <c r="K45" s="7">
        <f>SUM(I45:J45)</f>
        <v>0</v>
      </c>
      <c r="L45" s="7">
        <v>0</v>
      </c>
      <c r="M45" s="7"/>
      <c r="N45" s="7">
        <f>SUM(L45:M45)</f>
        <v>0</v>
      </c>
    </row>
    <row r="46" spans="1:14" ht="13.5" thickBot="1">
      <c r="A46" s="41" t="s">
        <v>20</v>
      </c>
      <c r="B46" s="55" t="s">
        <v>30</v>
      </c>
      <c r="C46" s="28">
        <v>0</v>
      </c>
      <c r="D46" s="28">
        <f aca="true" t="shared" si="10" ref="D46:M46">SUM(D44:D45)</f>
        <v>0</v>
      </c>
      <c r="E46" s="28">
        <f t="shared" si="10"/>
        <v>0</v>
      </c>
      <c r="F46" s="28">
        <v>0</v>
      </c>
      <c r="G46" s="28">
        <f t="shared" si="10"/>
        <v>0</v>
      </c>
      <c r="H46" s="28">
        <f>SUM(H44:H45)</f>
        <v>0</v>
      </c>
      <c r="I46" s="28">
        <v>0</v>
      </c>
      <c r="J46" s="28">
        <f t="shared" si="10"/>
        <v>0</v>
      </c>
      <c r="K46" s="28">
        <f>SUM(K44:K45)</f>
        <v>0</v>
      </c>
      <c r="L46" s="28">
        <v>0</v>
      </c>
      <c r="M46" s="28">
        <f t="shared" si="10"/>
        <v>0</v>
      </c>
      <c r="N46" s="28">
        <f>SUM(N44:N45)</f>
        <v>0</v>
      </c>
    </row>
    <row r="47" spans="1:14" ht="13.5" thickBot="1">
      <c r="A47" s="40" t="s">
        <v>179</v>
      </c>
      <c r="B47" s="54" t="s">
        <v>152</v>
      </c>
      <c r="C47" s="7">
        <v>0</v>
      </c>
      <c r="D47" s="7"/>
      <c r="E47" s="7">
        <f>SUM(C47:D47)</f>
        <v>0</v>
      </c>
      <c r="F47" s="7">
        <v>0</v>
      </c>
      <c r="G47" s="7"/>
      <c r="H47" s="7">
        <f>SUM(F47:G47)</f>
        <v>0</v>
      </c>
      <c r="I47" s="7">
        <v>0</v>
      </c>
      <c r="J47" s="7"/>
      <c r="K47" s="7">
        <f>SUM(I47:J47)</f>
        <v>0</v>
      </c>
      <c r="L47" s="7">
        <v>0</v>
      </c>
      <c r="M47" s="7"/>
      <c r="N47" s="7">
        <f>SUM(L47:M47)</f>
        <v>0</v>
      </c>
    </row>
    <row r="48" spans="1:14" ht="13.5" thickBot="1">
      <c r="A48" s="41" t="s">
        <v>149</v>
      </c>
      <c r="B48" s="55" t="s">
        <v>151</v>
      </c>
      <c r="C48" s="28">
        <v>0</v>
      </c>
      <c r="D48" s="28">
        <f aca="true" t="shared" si="11" ref="D48:M48">SUM(D46,D43,D47)</f>
        <v>0</v>
      </c>
      <c r="E48" s="28">
        <f t="shared" si="11"/>
        <v>0</v>
      </c>
      <c r="F48" s="28">
        <v>0</v>
      </c>
      <c r="G48" s="28">
        <f t="shared" si="11"/>
        <v>0</v>
      </c>
      <c r="H48" s="28">
        <f>SUM(H46,H43,H47)</f>
        <v>0</v>
      </c>
      <c r="I48" s="28">
        <v>0</v>
      </c>
      <c r="J48" s="28">
        <f t="shared" si="11"/>
        <v>0</v>
      </c>
      <c r="K48" s="28">
        <f>SUM(K46,K43,K47)</f>
        <v>0</v>
      </c>
      <c r="L48" s="28">
        <v>0</v>
      </c>
      <c r="M48" s="28">
        <f t="shared" si="11"/>
        <v>0</v>
      </c>
      <c r="N48" s="28">
        <f>SUM(N46,N43,N47)</f>
        <v>0</v>
      </c>
    </row>
    <row r="49" spans="1:21" s="51" customFormat="1" ht="13.5" thickBot="1">
      <c r="A49" s="23"/>
      <c r="B49" s="29" t="s">
        <v>155</v>
      </c>
      <c r="C49" s="6">
        <v>0</v>
      </c>
      <c r="D49" s="6">
        <f aca="true" t="shared" si="12" ref="D49:M49">SUM(D48,D40,D36)</f>
        <v>0</v>
      </c>
      <c r="E49" s="6">
        <f t="shared" si="12"/>
        <v>0</v>
      </c>
      <c r="F49" s="6">
        <v>0</v>
      </c>
      <c r="G49" s="6">
        <f t="shared" si="12"/>
        <v>0</v>
      </c>
      <c r="H49" s="6">
        <f>SUM(H48,H40,H36)</f>
        <v>0</v>
      </c>
      <c r="I49" s="6">
        <v>0</v>
      </c>
      <c r="J49" s="6">
        <f t="shared" si="12"/>
        <v>0</v>
      </c>
      <c r="K49" s="6">
        <f>SUM(K48,K40,K36)</f>
        <v>0</v>
      </c>
      <c r="L49" s="6">
        <v>0</v>
      </c>
      <c r="M49" s="6">
        <f t="shared" si="12"/>
        <v>0</v>
      </c>
      <c r="N49" s="6">
        <f>SUM(N48,N40,N36)</f>
        <v>0</v>
      </c>
      <c r="S49" s="29"/>
      <c r="T49" s="29"/>
      <c r="U49" s="29"/>
    </row>
    <row r="50" spans="1:14" ht="12.75">
      <c r="A50" s="57"/>
      <c r="B50" s="58" t="s">
        <v>31</v>
      </c>
      <c r="C50" s="10"/>
      <c r="D50" s="10"/>
      <c r="E50" s="10"/>
      <c r="F50" s="10"/>
      <c r="G50" s="10"/>
      <c r="H50" s="10"/>
      <c r="I50" s="10"/>
      <c r="J50" s="10"/>
      <c r="K50" s="10"/>
      <c r="L50" s="9"/>
      <c r="M50" s="8"/>
      <c r="N50" s="9"/>
    </row>
    <row r="51" spans="1:14" ht="12.75">
      <c r="A51" s="59"/>
      <c r="B51" s="58" t="s">
        <v>32</v>
      </c>
      <c r="C51" s="27"/>
      <c r="D51" s="27"/>
      <c r="E51" s="27"/>
      <c r="F51" s="60"/>
      <c r="G51" s="27"/>
      <c r="H51" s="60"/>
      <c r="I51" s="60"/>
      <c r="J51" s="27"/>
      <c r="K51" s="60"/>
      <c r="L51" s="71"/>
      <c r="M51" s="27"/>
      <c r="N51" s="71"/>
    </row>
    <row r="52" spans="8:11" ht="12.75">
      <c r="H52" s="30"/>
      <c r="K52" s="30"/>
    </row>
    <row r="53" spans="8:11" ht="12.75">
      <c r="H53" s="30"/>
      <c r="K53" s="30"/>
    </row>
    <row r="54" spans="8:11" ht="12.75">
      <c r="H54" s="30"/>
      <c r="K54" s="30"/>
    </row>
    <row r="55" ht="12.75">
      <c r="K55" s="30"/>
    </row>
    <row r="56" ht="12.75">
      <c r="K56" s="30"/>
    </row>
    <row r="57" ht="12.75">
      <c r="K57" s="30"/>
    </row>
    <row r="58" spans="19:21" ht="12.75">
      <c r="S58" s="1"/>
      <c r="T58" s="1"/>
      <c r="U58" s="1"/>
    </row>
    <row r="59" spans="19:21" ht="12.75">
      <c r="S59" s="1"/>
      <c r="T59" s="1"/>
      <c r="U59" s="1"/>
    </row>
    <row r="60" spans="19:21" ht="12.75">
      <c r="S60" s="1"/>
      <c r="T60" s="1"/>
      <c r="U60" s="1"/>
    </row>
    <row r="61" spans="19:21" ht="12.75">
      <c r="S61" s="1"/>
      <c r="T61" s="1"/>
      <c r="U61" s="1"/>
    </row>
    <row r="62" spans="19:21" ht="12.75">
      <c r="S62" s="6"/>
      <c r="T62" s="6"/>
      <c r="U62" s="6"/>
    </row>
    <row r="63" spans="19:21" ht="12.75">
      <c r="S63" s="6"/>
      <c r="T63" s="6"/>
      <c r="U63" s="6"/>
    </row>
    <row r="64" spans="19:21" ht="12.75">
      <c r="S64" s="1"/>
      <c r="T64" s="1"/>
      <c r="U64" s="1"/>
    </row>
    <row r="65" spans="19:21" ht="12.75">
      <c r="S65" s="1"/>
      <c r="T65" s="1"/>
      <c r="U65" s="1"/>
    </row>
    <row r="66" spans="19:21" ht="12.75">
      <c r="S66" s="1"/>
      <c r="T66" s="1"/>
      <c r="U66" s="1"/>
    </row>
    <row r="67" spans="19:21" ht="12.75">
      <c r="S67" s="1"/>
      <c r="T67" s="1"/>
      <c r="U67" s="1"/>
    </row>
    <row r="68" spans="19:21" ht="12.75">
      <c r="S68" s="1"/>
      <c r="T68" s="1"/>
      <c r="U68" s="1"/>
    </row>
    <row r="69" spans="19:21" ht="12.75">
      <c r="S69" s="1"/>
      <c r="T69" s="1"/>
      <c r="U69" s="1"/>
    </row>
    <row r="70" spans="19:21" ht="12.75">
      <c r="S70" s="1"/>
      <c r="T70" s="1"/>
      <c r="U70" s="1"/>
    </row>
    <row r="71" spans="19:21" ht="12.75">
      <c r="S71" s="1"/>
      <c r="T71" s="1"/>
      <c r="U71" s="1"/>
    </row>
    <row r="72" spans="19:21" ht="12.75">
      <c r="S72" s="1"/>
      <c r="T72" s="1"/>
      <c r="U72" s="1"/>
    </row>
    <row r="73" spans="19:21" ht="12.75">
      <c r="S73" s="1"/>
      <c r="T73" s="1"/>
      <c r="U73" s="1"/>
    </row>
    <row r="74" spans="19:21" ht="12.75">
      <c r="S74" s="1"/>
      <c r="T74" s="1"/>
      <c r="U74" s="1"/>
    </row>
    <row r="75" spans="19:21" ht="12.75">
      <c r="S75" s="1"/>
      <c r="T75" s="1"/>
      <c r="U75" s="1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AN75"/>
  <sheetViews>
    <sheetView zoomScale="92" zoomScaleNormal="92" zoomScalePageLayoutView="0" workbookViewId="0" topLeftCell="A1">
      <pane ySplit="7" topLeftCell="A20" activePane="bottomLeft" state="frozen"/>
      <selection pane="topLeft" activeCell="M24" sqref="M24"/>
      <selection pane="bottomLeft" activeCell="M24" sqref="M24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10.875" style="13" customWidth="1"/>
    <col min="4" max="4" width="10.625" style="13" customWidth="1"/>
    <col min="5" max="5" width="11.00390625" style="13" customWidth="1"/>
    <col min="6" max="6" width="9.00390625" style="13" customWidth="1"/>
    <col min="7" max="8" width="9.375" style="13" customWidth="1"/>
    <col min="9" max="9" width="9.625" style="13" customWidth="1"/>
    <col min="10" max="14" width="9.375" style="13" customWidth="1"/>
    <col min="15" max="15" width="9.25390625" style="13" customWidth="1"/>
    <col min="16" max="16" width="0" style="13" hidden="1" customWidth="1"/>
    <col min="17" max="17" width="9.25390625" style="13" customWidth="1"/>
    <col min="18" max="20" width="0" style="13" hidden="1" customWidth="1"/>
    <col min="21" max="16384" width="9.125" style="13" customWidth="1"/>
  </cols>
  <sheetData>
    <row r="1" spans="2:17" ht="11.25" customHeight="1">
      <c r="B1" s="111" t="s">
        <v>181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23"/>
      <c r="P1" s="23"/>
      <c r="Q1" s="23"/>
    </row>
    <row r="2" spans="8:20" ht="8.25" customHeight="1">
      <c r="H2" s="16"/>
      <c r="M2" s="16" t="s">
        <v>0</v>
      </c>
      <c r="T2" s="16"/>
    </row>
    <row r="3" spans="1:14" ht="9" customHeight="1">
      <c r="A3" s="112" t="s">
        <v>1</v>
      </c>
      <c r="B3" s="112"/>
      <c r="C3" s="131">
        <v>1100</v>
      </c>
      <c r="D3" s="131"/>
      <c r="E3" s="131"/>
      <c r="F3" s="114">
        <v>1201</v>
      </c>
      <c r="G3" s="114"/>
      <c r="H3" s="114"/>
      <c r="I3" s="114">
        <v>1202</v>
      </c>
      <c r="J3" s="114"/>
      <c r="K3" s="114"/>
      <c r="L3" s="114" t="s">
        <v>72</v>
      </c>
      <c r="M3" s="114"/>
      <c r="N3" s="114"/>
    </row>
    <row r="4" spans="1:14" s="86" customFormat="1" ht="24" customHeight="1" thickBot="1">
      <c r="A4" s="112"/>
      <c r="B4" s="112"/>
      <c r="C4" s="144" t="s">
        <v>73</v>
      </c>
      <c r="D4" s="144"/>
      <c r="E4" s="144"/>
      <c r="F4" s="108" t="s">
        <v>74</v>
      </c>
      <c r="G4" s="108"/>
      <c r="H4" s="108"/>
      <c r="I4" s="108" t="s">
        <v>75</v>
      </c>
      <c r="J4" s="108"/>
      <c r="K4" s="108"/>
      <c r="L4" s="114"/>
      <c r="M4" s="114"/>
      <c r="N4" s="114"/>
    </row>
    <row r="5" spans="1:14" ht="11.25" customHeight="1" thickBot="1">
      <c r="A5" s="112"/>
      <c r="B5" s="112"/>
      <c r="C5" s="109" t="s">
        <v>204</v>
      </c>
      <c r="D5" s="109" t="s">
        <v>198</v>
      </c>
      <c r="E5" s="109" t="s">
        <v>199</v>
      </c>
      <c r="F5" s="109" t="s">
        <v>204</v>
      </c>
      <c r="G5" s="109" t="s">
        <v>198</v>
      </c>
      <c r="H5" s="109" t="s">
        <v>199</v>
      </c>
      <c r="I5" s="109" t="s">
        <v>204</v>
      </c>
      <c r="J5" s="109" t="s">
        <v>198</v>
      </c>
      <c r="K5" s="109" t="s">
        <v>199</v>
      </c>
      <c r="L5" s="109" t="s">
        <v>204</v>
      </c>
      <c r="M5" s="109" t="s">
        <v>197</v>
      </c>
      <c r="N5" s="109" t="s">
        <v>199</v>
      </c>
    </row>
    <row r="6" spans="1:14" ht="17.25" customHeight="1" thickBot="1">
      <c r="A6" s="112"/>
      <c r="B6" s="112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9" customHeight="1" thickBot="1">
      <c r="A7" s="118">
        <v>1</v>
      </c>
      <c r="B7" s="118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6" t="s">
        <v>6</v>
      </c>
      <c r="B8" s="116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43">
        <f>'16'!C9+'16'!F9+'16'!I9+'16'!L9</f>
        <v>0</v>
      </c>
      <c r="D9" s="43">
        <f>'16'!D9+'16'!G9+'16'!J9+'16'!M9</f>
        <v>0</v>
      </c>
      <c r="E9" s="43">
        <f>SUM(C9:D9)</f>
        <v>0</v>
      </c>
      <c r="F9" s="1"/>
      <c r="G9" s="1"/>
      <c r="H9" s="1">
        <f>SUM(F9:G9)</f>
        <v>0</v>
      </c>
      <c r="I9" s="1"/>
      <c r="J9" s="1"/>
      <c r="K9" s="1">
        <f>SUM(I9:J9)</f>
        <v>0</v>
      </c>
      <c r="L9" s="43">
        <f aca="true" t="shared" si="0" ref="L9:M13">F9+I9</f>
        <v>0</v>
      </c>
      <c r="M9" s="43">
        <f t="shared" si="0"/>
        <v>0</v>
      </c>
      <c r="N9" s="43">
        <f>SUM(L9:M9)</f>
        <v>0</v>
      </c>
    </row>
    <row r="10" spans="1:14" ht="10.5" customHeight="1">
      <c r="A10" s="17" t="s">
        <v>159</v>
      </c>
      <c r="B10" s="16" t="s">
        <v>129</v>
      </c>
      <c r="C10" s="43">
        <f>'16'!C10+'16'!F10+'16'!I10+'16'!L10</f>
        <v>0</v>
      </c>
      <c r="D10" s="43">
        <f>'16'!D10+'16'!G10+'16'!J10+'16'!M10</f>
        <v>0</v>
      </c>
      <c r="E10" s="43">
        <f>SUM(C10:D10)</f>
        <v>0</v>
      </c>
      <c r="F10" s="1"/>
      <c r="G10" s="1"/>
      <c r="H10" s="1">
        <f>SUM(F10:G10)</f>
        <v>0</v>
      </c>
      <c r="I10" s="1"/>
      <c r="J10" s="1"/>
      <c r="K10" s="1">
        <f>SUM(I10:J10)</f>
        <v>0</v>
      </c>
      <c r="L10" s="43">
        <f t="shared" si="0"/>
        <v>0</v>
      </c>
      <c r="M10" s="43">
        <f t="shared" si="0"/>
        <v>0</v>
      </c>
      <c r="N10" s="43">
        <f>SUM(L10:M10)</f>
        <v>0</v>
      </c>
    </row>
    <row r="11" spans="1:14" ht="10.5" customHeight="1">
      <c r="A11" s="17" t="s">
        <v>160</v>
      </c>
      <c r="B11" s="16" t="s">
        <v>9</v>
      </c>
      <c r="C11" s="43">
        <f>'16'!C11+'16'!F11+'16'!I11+'16'!L11</f>
        <v>0</v>
      </c>
      <c r="D11" s="43">
        <f>'16'!D11+'16'!G11+'16'!J11+'16'!M11</f>
        <v>0</v>
      </c>
      <c r="E11" s="43">
        <f>SUM(C11:D11)</f>
        <v>0</v>
      </c>
      <c r="F11" s="1"/>
      <c r="G11" s="1"/>
      <c r="H11" s="1">
        <f>SUM(F11:G11)</f>
        <v>0</v>
      </c>
      <c r="I11" s="1"/>
      <c r="J11" s="1"/>
      <c r="K11" s="1">
        <f>SUM(I11:J11)</f>
        <v>0</v>
      </c>
      <c r="L11" s="43">
        <f t="shared" si="0"/>
        <v>0</v>
      </c>
      <c r="M11" s="43">
        <f t="shared" si="0"/>
        <v>0</v>
      </c>
      <c r="N11" s="43">
        <f>SUM(L11:M11)</f>
        <v>0</v>
      </c>
    </row>
    <row r="12" spans="1:14" ht="10.5" customHeight="1">
      <c r="A12" s="17" t="s">
        <v>161</v>
      </c>
      <c r="B12" s="16" t="s">
        <v>10</v>
      </c>
      <c r="C12" s="43">
        <f>'16'!C12+'16'!F12+'16'!I12+'16'!L12</f>
        <v>0</v>
      </c>
      <c r="D12" s="43">
        <f>'16'!D12+'16'!G12+'16'!J12+'16'!M12</f>
        <v>0</v>
      </c>
      <c r="E12" s="43">
        <f>SUM(C12:D12)</f>
        <v>0</v>
      </c>
      <c r="F12" s="1"/>
      <c r="G12" s="1"/>
      <c r="H12" s="1">
        <f>SUM(F12:G12)</f>
        <v>0</v>
      </c>
      <c r="I12" s="1"/>
      <c r="J12" s="1"/>
      <c r="K12" s="1">
        <f>SUM(I12:J12)</f>
        <v>0</v>
      </c>
      <c r="L12" s="43">
        <f t="shared" si="0"/>
        <v>0</v>
      </c>
      <c r="M12" s="43">
        <f t="shared" si="0"/>
        <v>0</v>
      </c>
      <c r="N12" s="43">
        <f>SUM(L12:M12)</f>
        <v>0</v>
      </c>
    </row>
    <row r="13" spans="1:16" ht="10.5" customHeight="1" thickBot="1">
      <c r="A13" s="17" t="s">
        <v>162</v>
      </c>
      <c r="B13" s="16" t="s">
        <v>11</v>
      </c>
      <c r="C13" s="43">
        <f>'16'!C13+'16'!F13+'16'!I13+'16'!L13</f>
        <v>0</v>
      </c>
      <c r="D13" s="43">
        <f>'16'!D13+'16'!G13+'16'!J13+'16'!M13</f>
        <v>0</v>
      </c>
      <c r="E13" s="43">
        <f>SUM(C13:D13)</f>
        <v>0</v>
      </c>
      <c r="F13" s="1"/>
      <c r="G13" s="1"/>
      <c r="H13" s="1">
        <f>SUM(F13:G13)</f>
        <v>0</v>
      </c>
      <c r="I13" s="1"/>
      <c r="J13" s="1"/>
      <c r="K13" s="1">
        <f>SUM(I13:J13)</f>
        <v>0</v>
      </c>
      <c r="L13" s="43">
        <f t="shared" si="0"/>
        <v>0</v>
      </c>
      <c r="M13" s="43">
        <f t="shared" si="0"/>
        <v>0</v>
      </c>
      <c r="N13" s="43">
        <f>SUM(L13:M13)</f>
        <v>0</v>
      </c>
      <c r="P13" s="36"/>
    </row>
    <row r="14" spans="1:14" ht="10.5" customHeight="1" thickBot="1">
      <c r="A14" s="18" t="s">
        <v>12</v>
      </c>
      <c r="B14" s="19" t="s">
        <v>131</v>
      </c>
      <c r="C14" s="38">
        <f>SUM(C9:C13)</f>
        <v>0</v>
      </c>
      <c r="D14" s="38">
        <f>SUM(D9:D13)</f>
        <v>0</v>
      </c>
      <c r="E14" s="38">
        <f aca="true" t="shared" si="1" ref="E14:J14">SUM(E9:E13)</f>
        <v>0</v>
      </c>
      <c r="F14" s="15">
        <f>SUM(F9:F13)</f>
        <v>0</v>
      </c>
      <c r="G14" s="15">
        <f t="shared" si="1"/>
        <v>0</v>
      </c>
      <c r="H14" s="15">
        <f>SUM(H9:H13)</f>
        <v>0</v>
      </c>
      <c r="I14" s="15">
        <f>SUM(I9:I13)</f>
        <v>0</v>
      </c>
      <c r="J14" s="15">
        <f t="shared" si="1"/>
        <v>0</v>
      </c>
      <c r="K14" s="15">
        <f>SUM(K9:K13)</f>
        <v>0</v>
      </c>
      <c r="L14" s="38">
        <f>SUM(L9:L13)</f>
        <v>0</v>
      </c>
      <c r="M14" s="38">
        <f>SUM(M9:M13)</f>
        <v>0</v>
      </c>
      <c r="N14" s="38">
        <f>SUM(N9:N13)</f>
        <v>0</v>
      </c>
    </row>
    <row r="15" spans="1:14" ht="10.5" customHeight="1">
      <c r="A15" s="17" t="s">
        <v>163</v>
      </c>
      <c r="B15" s="16" t="s">
        <v>130</v>
      </c>
      <c r="C15" s="43">
        <f>'16'!C15+'16'!F15+'16'!I15+'16'!L15</f>
        <v>1224044</v>
      </c>
      <c r="D15" s="43">
        <f>'16'!D15+'16'!G15+'16'!J15+'16'!M15</f>
        <v>275940</v>
      </c>
      <c r="E15" s="43">
        <f>SUM(C15:D15)</f>
        <v>1499984</v>
      </c>
      <c r="F15" s="1"/>
      <c r="G15" s="1"/>
      <c r="H15" s="1">
        <f>SUM(F15:G15)</f>
        <v>0</v>
      </c>
      <c r="I15" s="1"/>
      <c r="J15" s="1"/>
      <c r="K15" s="1">
        <f>SUM(I15:J15)</f>
        <v>0</v>
      </c>
      <c r="L15" s="43">
        <f aca="true" t="shared" si="2" ref="L15:M17">F15+I15</f>
        <v>0</v>
      </c>
      <c r="M15" s="43">
        <f t="shared" si="2"/>
        <v>0</v>
      </c>
      <c r="N15" s="43">
        <f>SUM(L15:M15)</f>
        <v>0</v>
      </c>
    </row>
    <row r="16" spans="1:14" ht="10.5" customHeight="1">
      <c r="A16" s="17" t="s">
        <v>164</v>
      </c>
      <c r="B16" s="16" t="s">
        <v>13</v>
      </c>
      <c r="C16" s="43">
        <f>'16'!C16+'16'!F16+'16'!I16+'16'!L16</f>
        <v>298089</v>
      </c>
      <c r="D16" s="43">
        <f>'16'!D16+'16'!G16+'16'!J16+'16'!M16</f>
        <v>386213</v>
      </c>
      <c r="E16" s="43">
        <f>SUM(C16:D16)</f>
        <v>684302</v>
      </c>
      <c r="F16" s="1"/>
      <c r="G16" s="1"/>
      <c r="H16" s="1">
        <f>SUM(F16:G16)</f>
        <v>0</v>
      </c>
      <c r="I16" s="1"/>
      <c r="J16" s="1"/>
      <c r="K16" s="1">
        <f>SUM(I16:J16)</f>
        <v>0</v>
      </c>
      <c r="L16" s="43">
        <f t="shared" si="2"/>
        <v>0</v>
      </c>
      <c r="M16" s="43">
        <f t="shared" si="2"/>
        <v>0</v>
      </c>
      <c r="N16" s="43">
        <f>SUM(L16:M16)</f>
        <v>0</v>
      </c>
    </row>
    <row r="17" spans="1:14" s="29" customFormat="1" ht="10.5" customHeight="1" thickBot="1">
      <c r="A17" s="17" t="s">
        <v>165</v>
      </c>
      <c r="B17" s="16" t="s">
        <v>14</v>
      </c>
      <c r="C17" s="43">
        <f>'16'!C17+'16'!F17+'16'!I17+'16'!L17</f>
        <v>768725</v>
      </c>
      <c r="D17" s="43">
        <f>'16'!D17+'16'!G17+'16'!J17+'16'!M17</f>
        <v>110408</v>
      </c>
      <c r="E17" s="43">
        <f>SUM(C17:D17)</f>
        <v>879133</v>
      </c>
      <c r="F17" s="1"/>
      <c r="G17" s="1"/>
      <c r="H17" s="1">
        <f>SUM(F17:G17)</f>
        <v>0</v>
      </c>
      <c r="I17" s="1"/>
      <c r="J17" s="1"/>
      <c r="K17" s="1">
        <f>SUM(I17:J17)</f>
        <v>0</v>
      </c>
      <c r="L17" s="43">
        <f t="shared" si="2"/>
        <v>0</v>
      </c>
      <c r="M17" s="43">
        <f t="shared" si="2"/>
        <v>0</v>
      </c>
      <c r="N17" s="43">
        <f>SUM(L17:M17)</f>
        <v>0</v>
      </c>
    </row>
    <row r="18" spans="1:14" ht="10.5" customHeight="1" thickBot="1">
      <c r="A18" s="18" t="s">
        <v>15</v>
      </c>
      <c r="B18" s="19" t="s">
        <v>132</v>
      </c>
      <c r="C18" s="38">
        <f>SUM(C15:C17)</f>
        <v>2290858</v>
      </c>
      <c r="D18" s="38">
        <f>SUM(D15:D17)</f>
        <v>772561</v>
      </c>
      <c r="E18" s="38">
        <f aca="true" t="shared" si="3" ref="E18:J18">SUM(E15:E17)</f>
        <v>3063419</v>
      </c>
      <c r="F18" s="15">
        <f>SUM(F15:F17)</f>
        <v>0</v>
      </c>
      <c r="G18" s="15">
        <f t="shared" si="3"/>
        <v>0</v>
      </c>
      <c r="H18" s="15">
        <f>SUM(H15:H17)</f>
        <v>0</v>
      </c>
      <c r="I18" s="15">
        <f>SUM(I15:I17)</f>
        <v>0</v>
      </c>
      <c r="J18" s="15">
        <f t="shared" si="3"/>
        <v>0</v>
      </c>
      <c r="K18" s="15">
        <f>SUM(K15:K17)</f>
        <v>0</v>
      </c>
      <c r="L18" s="38">
        <f>SUM(L15:L17)</f>
        <v>0</v>
      </c>
      <c r="M18" s="38">
        <f>SUM(M15:M17)</f>
        <v>0</v>
      </c>
      <c r="N18" s="38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38"/>
      <c r="D19" s="38"/>
      <c r="E19" s="38">
        <f>SUM(C19:D19)</f>
        <v>0</v>
      </c>
      <c r="F19" s="15"/>
      <c r="G19" s="15"/>
      <c r="H19" s="15">
        <f>SUM(F19:G19)</f>
        <v>0</v>
      </c>
      <c r="I19" s="15"/>
      <c r="J19" s="15"/>
      <c r="K19" s="15">
        <f>SUM(I19:J19)</f>
        <v>0</v>
      </c>
      <c r="L19" s="38"/>
      <c r="M19" s="38"/>
      <c r="N19" s="38">
        <f>SUM(L19:M19)</f>
        <v>0</v>
      </c>
    </row>
    <row r="20" spans="1:14" ht="10.5" customHeight="1" thickBot="1">
      <c r="A20" s="20" t="s">
        <v>17</v>
      </c>
      <c r="B20" s="19" t="s">
        <v>134</v>
      </c>
      <c r="C20" s="38">
        <f>SUM(C19)</f>
        <v>0</v>
      </c>
      <c r="D20" s="38">
        <f>SUM(D19)</f>
        <v>0</v>
      </c>
      <c r="E20" s="38">
        <f aca="true" t="shared" si="4" ref="E20:J20">SUM(E19)</f>
        <v>0</v>
      </c>
      <c r="F20" s="15">
        <f>SUM(F19)</f>
        <v>0</v>
      </c>
      <c r="G20" s="15">
        <f t="shared" si="4"/>
        <v>0</v>
      </c>
      <c r="H20" s="15">
        <f>SUM(H19)</f>
        <v>0</v>
      </c>
      <c r="I20" s="15">
        <f>SUM(I19)</f>
        <v>0</v>
      </c>
      <c r="J20" s="15">
        <f t="shared" si="4"/>
        <v>0</v>
      </c>
      <c r="K20" s="15">
        <f>SUM(K19)</f>
        <v>0</v>
      </c>
      <c r="L20" s="38">
        <f>SUM(L19)</f>
        <v>0</v>
      </c>
      <c r="M20" s="38">
        <f>SUM(M19)</f>
        <v>0</v>
      </c>
      <c r="N20" s="38">
        <f>SUM(N19)</f>
        <v>0</v>
      </c>
    </row>
    <row r="21" spans="1:14" ht="10.5" customHeight="1">
      <c r="A21" s="21" t="s">
        <v>168</v>
      </c>
      <c r="B21" s="16" t="s">
        <v>21</v>
      </c>
      <c r="C21" s="84"/>
      <c r="D21" s="84"/>
      <c r="E21" s="84">
        <f>SUM(C21:D21)</f>
        <v>0</v>
      </c>
      <c r="F21" s="7"/>
      <c r="G21" s="7"/>
      <c r="H21" s="7">
        <f>SUM(F21:G21)</f>
        <v>0</v>
      </c>
      <c r="I21" s="7"/>
      <c r="J21" s="7"/>
      <c r="K21" s="7">
        <f>SUM(I21:J21)</f>
        <v>0</v>
      </c>
      <c r="L21" s="84"/>
      <c r="M21" s="84"/>
      <c r="N21" s="84">
        <f>SUM(L21:M21)</f>
        <v>0</v>
      </c>
    </row>
    <row r="22" spans="1:14" ht="10.5" customHeight="1">
      <c r="A22" s="50" t="s">
        <v>169</v>
      </c>
      <c r="B22" s="16" t="s">
        <v>146</v>
      </c>
      <c r="C22" s="84"/>
      <c r="D22" s="84"/>
      <c r="E22" s="84">
        <f>SUM(C22:D22)</f>
        <v>0</v>
      </c>
      <c r="F22" s="7"/>
      <c r="G22" s="7"/>
      <c r="H22" s="7">
        <f>SUM(F22:G22)</f>
        <v>0</v>
      </c>
      <c r="I22" s="7"/>
      <c r="J22" s="7"/>
      <c r="K22" s="7">
        <f>SUM(I22:J22)</f>
        <v>0</v>
      </c>
      <c r="L22" s="84"/>
      <c r="M22" s="84"/>
      <c r="N22" s="84">
        <f>SUM(L22:M22)</f>
        <v>0</v>
      </c>
    </row>
    <row r="23" spans="1:14" s="29" customFormat="1" ht="10.5" customHeight="1" thickBot="1">
      <c r="A23" s="17" t="s">
        <v>166</v>
      </c>
      <c r="B23" s="16" t="s">
        <v>22</v>
      </c>
      <c r="C23" s="43">
        <f>'16'!C23+'16'!F23+'16'!I23+'16'!L23</f>
        <v>0</v>
      </c>
      <c r="D23" s="43">
        <f>'16'!D23+'16'!G23+'16'!J23+'16'!M23</f>
        <v>0</v>
      </c>
      <c r="E23" s="84">
        <f>SUM(C23:D23)</f>
        <v>0</v>
      </c>
      <c r="F23" s="1"/>
      <c r="G23" s="1"/>
      <c r="H23" s="7">
        <f>SUM(F23:G23)</f>
        <v>0</v>
      </c>
      <c r="I23" s="1"/>
      <c r="J23" s="1"/>
      <c r="K23" s="7">
        <f>SUM(I23:J23)</f>
        <v>0</v>
      </c>
      <c r="L23" s="43">
        <f>F23+I23</f>
        <v>0</v>
      </c>
      <c r="M23" s="43">
        <f>G23+J23</f>
        <v>0</v>
      </c>
      <c r="N23" s="84">
        <f>SUM(L23:M23)</f>
        <v>0</v>
      </c>
    </row>
    <row r="24" spans="1:14" ht="10.5" customHeight="1" thickBot="1">
      <c r="A24" s="18" t="s">
        <v>20</v>
      </c>
      <c r="B24" s="22" t="s">
        <v>135</v>
      </c>
      <c r="C24" s="38">
        <f>SUM(C21:C23)</f>
        <v>0</v>
      </c>
      <c r="D24" s="38">
        <f>SUM(D21:D23)</f>
        <v>0</v>
      </c>
      <c r="E24" s="38">
        <f aca="true" t="shared" si="5" ref="E24:J24">SUM(E21:E23)</f>
        <v>0</v>
      </c>
      <c r="F24" s="15">
        <f>SUM(F21:F23)</f>
        <v>0</v>
      </c>
      <c r="G24" s="15">
        <f t="shared" si="5"/>
        <v>0</v>
      </c>
      <c r="H24" s="15">
        <f>SUM(H21:H23)</f>
        <v>0</v>
      </c>
      <c r="I24" s="15">
        <f>SUM(I21:I23)</f>
        <v>0</v>
      </c>
      <c r="J24" s="15">
        <f t="shared" si="5"/>
        <v>0</v>
      </c>
      <c r="K24" s="15">
        <f>SUM(K21:K23)</f>
        <v>0</v>
      </c>
      <c r="L24" s="38">
        <f>SUM(L21:L23)</f>
        <v>0</v>
      </c>
      <c r="M24" s="38">
        <f>SUM(M21:M23)</f>
        <v>0</v>
      </c>
      <c r="N24" s="38">
        <f>SUM(N21:N23)</f>
        <v>0</v>
      </c>
    </row>
    <row r="25" spans="1:14" ht="10.5" customHeight="1" thickBot="1">
      <c r="A25" s="40" t="s">
        <v>167</v>
      </c>
      <c r="B25" s="39" t="s">
        <v>153</v>
      </c>
      <c r="C25" s="100"/>
      <c r="D25" s="100"/>
      <c r="E25" s="100">
        <f>SUM(C25:D25)</f>
        <v>0</v>
      </c>
      <c r="F25" s="80"/>
      <c r="G25" s="80"/>
      <c r="H25" s="80">
        <f>SUM(F25:G25)</f>
        <v>0</v>
      </c>
      <c r="I25" s="80"/>
      <c r="J25" s="80"/>
      <c r="K25" s="80">
        <f>SUM(I25:J25)</f>
        <v>0</v>
      </c>
      <c r="L25" s="100"/>
      <c r="M25" s="100"/>
      <c r="N25" s="100">
        <f>SUM(L25:M25)</f>
        <v>0</v>
      </c>
    </row>
    <row r="26" spans="1:14" ht="10.5" customHeight="1" thickBot="1">
      <c r="A26" s="41" t="s">
        <v>149</v>
      </c>
      <c r="B26" s="42" t="s">
        <v>150</v>
      </c>
      <c r="C26" s="88">
        <f>SUM(C20,C24,C25)</f>
        <v>0</v>
      </c>
      <c r="D26" s="88">
        <f>SUM(D20,D24,D25)</f>
        <v>0</v>
      </c>
      <c r="E26" s="88">
        <f aca="true" t="shared" si="6" ref="E26:J26">SUM(E20,E24,E25)</f>
        <v>0</v>
      </c>
      <c r="F26" s="28">
        <f>SUM(F20,F24,F25)</f>
        <v>0</v>
      </c>
      <c r="G26" s="28">
        <f t="shared" si="6"/>
        <v>0</v>
      </c>
      <c r="H26" s="28">
        <f>SUM(H20,H24,H25)</f>
        <v>0</v>
      </c>
      <c r="I26" s="28">
        <f>SUM(I20,I24,I25)</f>
        <v>0</v>
      </c>
      <c r="J26" s="28">
        <f t="shared" si="6"/>
        <v>0</v>
      </c>
      <c r="K26" s="28">
        <f>SUM(K20,K24,K25)</f>
        <v>0</v>
      </c>
      <c r="L26" s="88">
        <f>SUM(L20,L24,L25)</f>
        <v>0</v>
      </c>
      <c r="M26" s="88">
        <f>SUM(M20,M24,M25)</f>
        <v>0</v>
      </c>
      <c r="N26" s="88">
        <f>SUM(N20,N24,N25)</f>
        <v>0</v>
      </c>
    </row>
    <row r="27" spans="1:14" s="29" customFormat="1" ht="10.5" customHeight="1">
      <c r="A27" s="23"/>
      <c r="B27" s="29" t="s">
        <v>154</v>
      </c>
      <c r="C27" s="84">
        <f>SUM(C26,C18,C14)</f>
        <v>2290858</v>
      </c>
      <c r="D27" s="84">
        <f>SUM(D26,D18,D14)</f>
        <v>772561</v>
      </c>
      <c r="E27" s="84">
        <f aca="true" t="shared" si="7" ref="E27:J27">SUM(E26,E18,E14)</f>
        <v>3063419</v>
      </c>
      <c r="F27" s="7">
        <f>SUM(F26,F18,F14)</f>
        <v>0</v>
      </c>
      <c r="G27" s="7">
        <f t="shared" si="7"/>
        <v>0</v>
      </c>
      <c r="H27" s="7">
        <f>SUM(H26,H18,H14)</f>
        <v>0</v>
      </c>
      <c r="I27" s="7">
        <f>SUM(I26,I18,I14)</f>
        <v>0</v>
      </c>
      <c r="J27" s="7">
        <f t="shared" si="7"/>
        <v>0</v>
      </c>
      <c r="K27" s="7">
        <f>SUM(K26,K18,K14)</f>
        <v>0</v>
      </c>
      <c r="L27" s="84">
        <f>SUM(L26,L18,L14)</f>
        <v>0</v>
      </c>
      <c r="M27" s="84">
        <f>SUM(M26,M18,M14)</f>
        <v>0</v>
      </c>
      <c r="N27" s="84">
        <f>SUM(N26,N18,N14)</f>
        <v>0</v>
      </c>
    </row>
    <row r="28" spans="1:21" ht="10.5" customHeight="1">
      <c r="A28" s="117" t="s">
        <v>23</v>
      </c>
      <c r="B28" s="117"/>
      <c r="C28" s="43"/>
      <c r="D28" s="43"/>
      <c r="E28" s="43"/>
      <c r="F28" s="1"/>
      <c r="G28" s="1"/>
      <c r="H28" s="1"/>
      <c r="I28" s="1"/>
      <c r="J28" s="1"/>
      <c r="K28" s="1"/>
      <c r="L28" s="84"/>
      <c r="M28" s="84"/>
      <c r="N28" s="43"/>
      <c r="U28" s="67"/>
    </row>
    <row r="29" spans="1:14" ht="10.5" customHeight="1">
      <c r="A29" s="17" t="s">
        <v>170</v>
      </c>
      <c r="B29" s="16" t="s">
        <v>136</v>
      </c>
      <c r="C29" s="43">
        <f>'16'!C29+'16'!F29+'16'!I29+'16'!L29</f>
        <v>0</v>
      </c>
      <c r="D29" s="43">
        <f>'16'!D29+'16'!G29+'16'!J29+'16'!M29</f>
        <v>0</v>
      </c>
      <c r="E29" s="43">
        <f>SUM(C29:D29)</f>
        <v>0</v>
      </c>
      <c r="F29" s="1"/>
      <c r="G29" s="1"/>
      <c r="H29" s="1">
        <f>SUM(F29:G29)</f>
        <v>0</v>
      </c>
      <c r="I29" s="1"/>
      <c r="J29" s="1"/>
      <c r="K29" s="1">
        <f>SUM(I29:J29)</f>
        <v>0</v>
      </c>
      <c r="L29" s="43">
        <f aca="true" t="shared" si="8" ref="L29:M31">F29+I29</f>
        <v>0</v>
      </c>
      <c r="M29" s="43">
        <f t="shared" si="8"/>
        <v>0</v>
      </c>
      <c r="N29" s="43">
        <f>SUM(L29:M29)</f>
        <v>0</v>
      </c>
    </row>
    <row r="30" spans="1:14" ht="10.5" customHeight="1">
      <c r="A30" s="17" t="s">
        <v>171</v>
      </c>
      <c r="B30" s="16" t="s">
        <v>137</v>
      </c>
      <c r="C30" s="43"/>
      <c r="D30" s="43"/>
      <c r="E30" s="43">
        <f>SUM(C30:D30)</f>
        <v>0</v>
      </c>
      <c r="F30" s="1"/>
      <c r="G30" s="1"/>
      <c r="H30" s="1">
        <f>SUM(F30:G30)</f>
        <v>0</v>
      </c>
      <c r="I30" s="1"/>
      <c r="J30" s="1"/>
      <c r="K30" s="1">
        <f>SUM(I30:J30)</f>
        <v>0</v>
      </c>
      <c r="L30" s="43">
        <f t="shared" si="8"/>
        <v>0</v>
      </c>
      <c r="M30" s="43">
        <f t="shared" si="8"/>
        <v>0</v>
      </c>
      <c r="N30" s="43">
        <f>SUM(L30:M30)</f>
        <v>0</v>
      </c>
    </row>
    <row r="31" spans="1:14" ht="10.5" customHeight="1">
      <c r="A31" s="17" t="s">
        <v>173</v>
      </c>
      <c r="B31" s="16" t="s">
        <v>138</v>
      </c>
      <c r="C31" s="43"/>
      <c r="D31" s="43"/>
      <c r="E31" s="43">
        <f>SUM(C31:D31)</f>
        <v>0</v>
      </c>
      <c r="F31" s="1"/>
      <c r="G31" s="1"/>
      <c r="H31" s="1">
        <f>SUM(F31:G31)</f>
        <v>0</v>
      </c>
      <c r="I31" s="1"/>
      <c r="J31" s="1"/>
      <c r="K31" s="1">
        <f>SUM(I31:J31)</f>
        <v>0</v>
      </c>
      <c r="L31" s="43">
        <f t="shared" si="8"/>
        <v>0</v>
      </c>
      <c r="M31" s="43">
        <f t="shared" si="8"/>
        <v>0</v>
      </c>
      <c r="N31" s="43">
        <f>SUM(L31:M31)</f>
        <v>0</v>
      </c>
    </row>
    <row r="32" spans="1:14" ht="10.5" customHeight="1">
      <c r="A32" s="24" t="s">
        <v>7</v>
      </c>
      <c r="B32" s="25" t="s">
        <v>139</v>
      </c>
      <c r="C32" s="33">
        <f>SUM(C29:C31)</f>
        <v>0</v>
      </c>
      <c r="D32" s="33">
        <f>SUM(D29:D31)</f>
        <v>0</v>
      </c>
      <c r="E32" s="33">
        <f aca="true" t="shared" si="9" ref="E32:J32">SUM(E29:E31)</f>
        <v>0</v>
      </c>
      <c r="F32" s="5">
        <f>SUM(F29:F31)</f>
        <v>0</v>
      </c>
      <c r="G32" s="5">
        <f t="shared" si="9"/>
        <v>0</v>
      </c>
      <c r="H32" s="5">
        <f>SUM(H29:H31)</f>
        <v>0</v>
      </c>
      <c r="I32" s="5">
        <f>SUM(I29:I31)</f>
        <v>0</v>
      </c>
      <c r="J32" s="5">
        <f t="shared" si="9"/>
        <v>0</v>
      </c>
      <c r="K32" s="5">
        <f>SUM(K29:K31)</f>
        <v>0</v>
      </c>
      <c r="L32" s="33">
        <f>SUM(L29:L31)</f>
        <v>0</v>
      </c>
      <c r="M32" s="33">
        <f>SUM(M29:M31)</f>
        <v>0</v>
      </c>
      <c r="N32" s="33">
        <f>SUM(N29:N31)</f>
        <v>0</v>
      </c>
    </row>
    <row r="33" spans="1:14" ht="10.5" customHeight="1">
      <c r="A33" s="17" t="s">
        <v>174</v>
      </c>
      <c r="B33" s="16" t="s">
        <v>24</v>
      </c>
      <c r="C33" s="43">
        <f>'16'!C33+'16'!F33+'16'!I33+'16'!L33</f>
        <v>0</v>
      </c>
      <c r="D33" s="43">
        <f>'16'!D33+'16'!G33+'16'!J33+'16'!M33</f>
        <v>0</v>
      </c>
      <c r="E33" s="43">
        <f>SUM(C33:D33)</f>
        <v>0</v>
      </c>
      <c r="F33" s="1"/>
      <c r="G33" s="1"/>
      <c r="H33" s="1">
        <f>SUM(F33:G33)</f>
        <v>0</v>
      </c>
      <c r="I33" s="1"/>
      <c r="J33" s="1"/>
      <c r="K33" s="1">
        <f>SUM(I33:J33)</f>
        <v>0</v>
      </c>
      <c r="L33" s="43">
        <f aca="true" t="shared" si="10" ref="L33:M35">F33+I33</f>
        <v>0</v>
      </c>
      <c r="M33" s="43">
        <f t="shared" si="10"/>
        <v>0</v>
      </c>
      <c r="N33" s="43">
        <f>SUM(L33:M33)</f>
        <v>0</v>
      </c>
    </row>
    <row r="34" spans="1:14" ht="10.5" customHeight="1">
      <c r="A34" s="17" t="s">
        <v>175</v>
      </c>
      <c r="B34" s="16" t="s">
        <v>140</v>
      </c>
      <c r="C34" s="43">
        <f>'16'!C34+'16'!F34+'16'!I34+'16'!L34</f>
        <v>0</v>
      </c>
      <c r="D34" s="43">
        <f>'16'!D34+'16'!G34+'16'!J34+'16'!M34</f>
        <v>0</v>
      </c>
      <c r="E34" s="43">
        <f>SUM(C34:D34)</f>
        <v>0</v>
      </c>
      <c r="F34" s="1"/>
      <c r="G34" s="1"/>
      <c r="H34" s="1">
        <f>SUM(F34:G34)</f>
        <v>0</v>
      </c>
      <c r="I34" s="1"/>
      <c r="J34" s="1"/>
      <c r="K34" s="1">
        <f>SUM(I34:J34)</f>
        <v>0</v>
      </c>
      <c r="L34" s="43">
        <f t="shared" si="10"/>
        <v>0</v>
      </c>
      <c r="M34" s="43">
        <f t="shared" si="10"/>
        <v>0</v>
      </c>
      <c r="N34" s="43">
        <f>SUM(L34:M34)</f>
        <v>0</v>
      </c>
    </row>
    <row r="35" spans="1:14" ht="10.5" customHeight="1" thickBot="1">
      <c r="A35" s="17" t="s">
        <v>177</v>
      </c>
      <c r="B35" s="16" t="s">
        <v>25</v>
      </c>
      <c r="C35" s="43">
        <f>'16'!C35+'16'!F35+'16'!I35+'16'!L35</f>
        <v>0</v>
      </c>
      <c r="D35" s="43">
        <f>'16'!D35+'16'!G35+'16'!J35+'16'!M35</f>
        <v>0</v>
      </c>
      <c r="E35" s="43">
        <f>SUM(C35:D35)</f>
        <v>0</v>
      </c>
      <c r="F35" s="1"/>
      <c r="G35" s="1"/>
      <c r="H35" s="1">
        <f>SUM(F35:G35)</f>
        <v>0</v>
      </c>
      <c r="I35" s="1"/>
      <c r="J35" s="1"/>
      <c r="K35" s="1">
        <f>SUM(I35:J35)</f>
        <v>0</v>
      </c>
      <c r="L35" s="43">
        <f t="shared" si="10"/>
        <v>0</v>
      </c>
      <c r="M35" s="43">
        <f t="shared" si="10"/>
        <v>0</v>
      </c>
      <c r="N35" s="43">
        <f>SUM(L35:M35)</f>
        <v>0</v>
      </c>
    </row>
    <row r="36" spans="1:40" ht="10.5" customHeight="1" thickBot="1">
      <c r="A36" s="18" t="s">
        <v>12</v>
      </c>
      <c r="B36" s="19" t="s">
        <v>142</v>
      </c>
      <c r="C36" s="38">
        <f>SUM(C32:C35)</f>
        <v>0</v>
      </c>
      <c r="D36" s="38">
        <f>SUM(D32:D35)</f>
        <v>0</v>
      </c>
      <c r="E36" s="38">
        <f aca="true" t="shared" si="11" ref="E36:J36">SUM(E32:E35)</f>
        <v>0</v>
      </c>
      <c r="F36" s="15">
        <f>SUM(F32:F35)</f>
        <v>0</v>
      </c>
      <c r="G36" s="15">
        <f t="shared" si="11"/>
        <v>0</v>
      </c>
      <c r="H36" s="15">
        <f>SUM(H32:H35)</f>
        <v>0</v>
      </c>
      <c r="I36" s="15">
        <f>SUM(I32:I35)</f>
        <v>0</v>
      </c>
      <c r="J36" s="15">
        <f t="shared" si="11"/>
        <v>0</v>
      </c>
      <c r="K36" s="15">
        <f>SUM(K32:K35)</f>
        <v>0</v>
      </c>
      <c r="L36" s="38">
        <f>SUM(L32:L35)</f>
        <v>0</v>
      </c>
      <c r="M36" s="38">
        <f>SUM(M32:M35)</f>
        <v>0</v>
      </c>
      <c r="N36" s="38">
        <f>SUM(N32:N35)</f>
        <v>0</v>
      </c>
      <c r="AD36" s="1"/>
      <c r="AE36" s="1"/>
      <c r="AF36" s="1"/>
      <c r="AJ36" s="1"/>
      <c r="AK36" s="1"/>
      <c r="AL36" s="1"/>
      <c r="AM36" s="1"/>
      <c r="AN36" s="1"/>
    </row>
    <row r="37" spans="1:40" ht="10.5" customHeight="1">
      <c r="A37" s="17" t="s">
        <v>172</v>
      </c>
      <c r="B37" s="16" t="s">
        <v>27</v>
      </c>
      <c r="C37" s="43">
        <f>'16'!C37+'16'!F37+'16'!I37+'16'!L37</f>
        <v>0</v>
      </c>
      <c r="D37" s="43">
        <f>'16'!D37+'16'!G37+'16'!J37+'16'!M37</f>
        <v>0</v>
      </c>
      <c r="E37" s="43">
        <f>SUM(C37:D37)</f>
        <v>0</v>
      </c>
      <c r="F37" s="1"/>
      <c r="G37" s="1"/>
      <c r="H37" s="1">
        <f>SUM(F37:G37)</f>
        <v>0</v>
      </c>
      <c r="I37" s="1"/>
      <c r="J37" s="1"/>
      <c r="K37" s="1">
        <f>SUM(I37:J37)</f>
        <v>0</v>
      </c>
      <c r="L37" s="43">
        <f aca="true" t="shared" si="12" ref="L37:M39">F37+I37</f>
        <v>0</v>
      </c>
      <c r="M37" s="43">
        <f t="shared" si="12"/>
        <v>0</v>
      </c>
      <c r="N37" s="43">
        <f>SUM(L37:M37)</f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7" t="s">
        <v>176</v>
      </c>
      <c r="B38" s="16" t="s">
        <v>141</v>
      </c>
      <c r="C38" s="43">
        <f>'16'!C38+'16'!F38+'16'!I38+'16'!L38</f>
        <v>0</v>
      </c>
      <c r="D38" s="43">
        <f>'16'!D38+'16'!G38+'16'!J38+'16'!M38</f>
        <v>0</v>
      </c>
      <c r="E38" s="43">
        <f>SUM(C38:D38)</f>
        <v>0</v>
      </c>
      <c r="F38" s="1"/>
      <c r="G38" s="1"/>
      <c r="H38" s="1">
        <f>SUM(F38:G38)</f>
        <v>0</v>
      </c>
      <c r="I38" s="1"/>
      <c r="J38" s="1"/>
      <c r="K38" s="1">
        <f>SUM(I38:J38)</f>
        <v>0</v>
      </c>
      <c r="L38" s="43">
        <f t="shared" si="12"/>
        <v>0</v>
      </c>
      <c r="M38" s="43">
        <f t="shared" si="12"/>
        <v>0</v>
      </c>
      <c r="N38" s="43">
        <f>SUM(L38:M38)</f>
        <v>0</v>
      </c>
      <c r="Q38" s="67"/>
      <c r="AD38" s="1"/>
      <c r="AE38" s="1"/>
      <c r="AF38" s="1"/>
      <c r="AJ38" s="1"/>
      <c r="AK38" s="1"/>
      <c r="AL38" s="1"/>
      <c r="AM38" s="1"/>
      <c r="AN38" s="1"/>
    </row>
    <row r="39" spans="1:40" s="29" customFormat="1" ht="10.5" customHeight="1" thickBot="1">
      <c r="A39" s="17" t="s">
        <v>178</v>
      </c>
      <c r="B39" s="16" t="s">
        <v>28</v>
      </c>
      <c r="C39" s="43">
        <f>'16'!C39+'16'!F39+'16'!I39+'16'!L39</f>
        <v>0</v>
      </c>
      <c r="D39" s="43">
        <f>'16'!D39+'16'!G39+'16'!J39+'16'!M39</f>
        <v>0</v>
      </c>
      <c r="E39" s="43">
        <f>SUM(C39:D39)</f>
        <v>0</v>
      </c>
      <c r="F39" s="1"/>
      <c r="G39" s="1"/>
      <c r="H39" s="1">
        <f>SUM(F39:G39)</f>
        <v>0</v>
      </c>
      <c r="I39" s="1"/>
      <c r="J39" s="1"/>
      <c r="K39" s="1">
        <f>SUM(I39:J39)</f>
        <v>0</v>
      </c>
      <c r="L39" s="43">
        <f t="shared" si="12"/>
        <v>0</v>
      </c>
      <c r="M39" s="43">
        <f t="shared" si="12"/>
        <v>0</v>
      </c>
      <c r="N39" s="43">
        <f>SUM(L39:M39)</f>
        <v>0</v>
      </c>
      <c r="AD39" s="6"/>
      <c r="AE39" s="6"/>
      <c r="AF39" s="6"/>
      <c r="AJ39" s="6"/>
      <c r="AK39" s="6"/>
      <c r="AL39" s="6"/>
      <c r="AM39" s="6"/>
      <c r="AN39" s="6"/>
    </row>
    <row r="40" spans="1:31" ht="10.5" customHeight="1" thickBot="1">
      <c r="A40" s="18" t="s">
        <v>15</v>
      </c>
      <c r="B40" s="19" t="s">
        <v>143</v>
      </c>
      <c r="C40" s="38">
        <f>SUM(C37:C39)</f>
        <v>0</v>
      </c>
      <c r="D40" s="38">
        <f>SUM(D37:D39)</f>
        <v>0</v>
      </c>
      <c r="E40" s="38">
        <f aca="true" t="shared" si="13" ref="E40:J40">SUM(E37:E39)</f>
        <v>0</v>
      </c>
      <c r="F40" s="15">
        <f>SUM(F37:F39)</f>
        <v>0</v>
      </c>
      <c r="G40" s="15">
        <f t="shared" si="13"/>
        <v>0</v>
      </c>
      <c r="H40" s="15">
        <f>SUM(H37:H39)</f>
        <v>0</v>
      </c>
      <c r="I40" s="15">
        <f>SUM(I37:I39)</f>
        <v>0</v>
      </c>
      <c r="J40" s="15">
        <f t="shared" si="13"/>
        <v>0</v>
      </c>
      <c r="K40" s="15">
        <f>SUM(K37:K39)</f>
        <v>0</v>
      </c>
      <c r="L40" s="38">
        <f>SUM(L37:L39)</f>
        <v>0</v>
      </c>
      <c r="M40" s="38">
        <f>SUM(M37:M39)</f>
        <v>0</v>
      </c>
      <c r="N40" s="38">
        <f>SUM(N37:N39)</f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D40" s="1"/>
      <c r="AE40" s="1"/>
    </row>
    <row r="41" spans="1:31" ht="10.5" customHeight="1" thickBot="1">
      <c r="A41" s="53" t="s">
        <v>191</v>
      </c>
      <c r="B41" s="19" t="s">
        <v>19</v>
      </c>
      <c r="C41" s="84"/>
      <c r="D41" s="84"/>
      <c r="E41" s="84">
        <f>SUM(C41:D41)</f>
        <v>0</v>
      </c>
      <c r="F41" s="80"/>
      <c r="G41" s="80"/>
      <c r="H41" s="7">
        <f>SUM(F41:G41)</f>
        <v>0</v>
      </c>
      <c r="I41" s="80"/>
      <c r="J41" s="80"/>
      <c r="K41" s="7">
        <f>SUM(I41:J41)</f>
        <v>0</v>
      </c>
      <c r="L41" s="84"/>
      <c r="M41" s="84"/>
      <c r="N41" s="84">
        <f>SUM(L41:M41)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 thickBot="1">
      <c r="A42" s="53" t="s">
        <v>192</v>
      </c>
      <c r="B42" s="19" t="s">
        <v>144</v>
      </c>
      <c r="C42" s="100"/>
      <c r="D42" s="100"/>
      <c r="E42" s="101">
        <f>SUM(C42:D42)</f>
        <v>0</v>
      </c>
      <c r="F42" s="80"/>
      <c r="G42" s="80"/>
      <c r="H42" s="96">
        <f>SUM(F42:G42)</f>
        <v>0</v>
      </c>
      <c r="I42" s="80"/>
      <c r="J42" s="80"/>
      <c r="K42" s="96">
        <f>SUM(I42:J42)</f>
        <v>0</v>
      </c>
      <c r="L42" s="100"/>
      <c r="M42" s="100"/>
      <c r="N42" s="101">
        <f>SUM(L42:M42)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14" ht="13.5" thickBot="1">
      <c r="A43" s="18" t="s">
        <v>17</v>
      </c>
      <c r="B43" s="19" t="s">
        <v>29</v>
      </c>
      <c r="C43" s="102">
        <f>SUM(C41:C42)</f>
        <v>0</v>
      </c>
      <c r="D43" s="102">
        <f>SUM(D41:D42)</f>
        <v>0</v>
      </c>
      <c r="E43" s="102">
        <f aca="true" t="shared" si="14" ref="E43:J43">SUM(E41:E42)</f>
        <v>0</v>
      </c>
      <c r="F43" s="97">
        <f>SUM(F41:F42)</f>
        <v>0</v>
      </c>
      <c r="G43" s="97">
        <f t="shared" si="14"/>
        <v>0</v>
      </c>
      <c r="H43" s="97">
        <f>SUM(H41:H42)</f>
        <v>0</v>
      </c>
      <c r="I43" s="97">
        <f>SUM(I41:I42)</f>
        <v>0</v>
      </c>
      <c r="J43" s="97">
        <f t="shared" si="14"/>
        <v>0</v>
      </c>
      <c r="K43" s="97">
        <f>SUM(K41:K42)</f>
        <v>0</v>
      </c>
      <c r="L43" s="102">
        <f>SUM(L41:L42)</f>
        <v>0</v>
      </c>
      <c r="M43" s="102">
        <f>SUM(M41:M42)</f>
        <v>0</v>
      </c>
      <c r="N43" s="102">
        <f>SUM(N41:N42)</f>
        <v>0</v>
      </c>
    </row>
    <row r="44" spans="1:14" ht="12.75">
      <c r="A44" s="40" t="s">
        <v>191</v>
      </c>
      <c r="B44" s="54" t="s">
        <v>22</v>
      </c>
      <c r="C44" s="43"/>
      <c r="D44" s="43"/>
      <c r="E44" s="43">
        <f>SUM(C44:D44)</f>
        <v>0</v>
      </c>
      <c r="F44" s="1"/>
      <c r="G44" s="1"/>
      <c r="H44" s="1">
        <f>SUM(F44:G44)</f>
        <v>0</v>
      </c>
      <c r="I44" s="1"/>
      <c r="J44" s="1"/>
      <c r="K44" s="1">
        <f>SUM(I44:J44)</f>
        <v>0</v>
      </c>
      <c r="L44" s="43"/>
      <c r="M44" s="43"/>
      <c r="N44" s="43">
        <f>SUM(L44:M44)</f>
        <v>0</v>
      </c>
    </row>
    <row r="45" spans="1:14" ht="13.5" thickBot="1">
      <c r="A45" s="40" t="s">
        <v>192</v>
      </c>
      <c r="B45" s="54" t="s">
        <v>145</v>
      </c>
      <c r="C45" s="43"/>
      <c r="D45" s="43"/>
      <c r="E45" s="43">
        <f>SUM(C45:D45)</f>
        <v>0</v>
      </c>
      <c r="F45" s="1"/>
      <c r="G45" s="1"/>
      <c r="H45" s="1">
        <f>SUM(F45:G45)</f>
        <v>0</v>
      </c>
      <c r="I45" s="1"/>
      <c r="J45" s="1"/>
      <c r="K45" s="1">
        <f>SUM(I45:J45)</f>
        <v>0</v>
      </c>
      <c r="L45" s="43"/>
      <c r="M45" s="43"/>
      <c r="N45" s="43">
        <f>SUM(L45:M45)</f>
        <v>0</v>
      </c>
    </row>
    <row r="46" spans="1:14" ht="13.5" thickBot="1">
      <c r="A46" s="41" t="s">
        <v>20</v>
      </c>
      <c r="B46" s="55" t="s">
        <v>30</v>
      </c>
      <c r="C46" s="88">
        <f>SUM(C44:C45)</f>
        <v>0</v>
      </c>
      <c r="D46" s="88">
        <f>SUM(D44:D45)</f>
        <v>0</v>
      </c>
      <c r="E46" s="88">
        <f aca="true" t="shared" si="15" ref="E46:J46">SUM(E44:E45)</f>
        <v>0</v>
      </c>
      <c r="F46" s="32">
        <f>SUM(F44:F45)</f>
        <v>0</v>
      </c>
      <c r="G46" s="32">
        <f t="shared" si="15"/>
        <v>0</v>
      </c>
      <c r="H46" s="32">
        <f>SUM(H44:H45)</f>
        <v>0</v>
      </c>
      <c r="I46" s="32">
        <f>SUM(I44:I45)</f>
        <v>0</v>
      </c>
      <c r="J46" s="32">
        <f t="shared" si="15"/>
        <v>0</v>
      </c>
      <c r="K46" s="32">
        <f>SUM(K44:K45)</f>
        <v>0</v>
      </c>
      <c r="L46" s="88">
        <f>SUM(L44:L45)</f>
        <v>0</v>
      </c>
      <c r="M46" s="88">
        <f>SUM(M44:M45)</f>
        <v>0</v>
      </c>
      <c r="N46" s="88">
        <f>SUM(N44:N45)</f>
        <v>0</v>
      </c>
    </row>
    <row r="47" spans="1:14" ht="13.5" thickBot="1">
      <c r="A47" s="40" t="s">
        <v>179</v>
      </c>
      <c r="B47" s="54" t="s">
        <v>152</v>
      </c>
      <c r="C47" s="84"/>
      <c r="D47" s="84"/>
      <c r="E47" s="84">
        <f>SUM(C47:D47)</f>
        <v>0</v>
      </c>
      <c r="F47" s="4"/>
      <c r="G47" s="4"/>
      <c r="H47" s="4">
        <f>SUM(F47:G47)</f>
        <v>0</v>
      </c>
      <c r="I47" s="4"/>
      <c r="J47" s="4"/>
      <c r="K47" s="4">
        <f>SUM(I47:J47)</f>
        <v>0</v>
      </c>
      <c r="L47" s="84"/>
      <c r="M47" s="84"/>
      <c r="N47" s="84">
        <f>SUM(L47:M47)</f>
        <v>0</v>
      </c>
    </row>
    <row r="48" spans="1:14" ht="13.5" thickBot="1">
      <c r="A48" s="41" t="s">
        <v>149</v>
      </c>
      <c r="B48" s="55" t="s">
        <v>151</v>
      </c>
      <c r="C48" s="88">
        <f>SUM(C46,C43,C47)</f>
        <v>0</v>
      </c>
      <c r="D48" s="88">
        <f>SUM(D46,D43,D47)</f>
        <v>0</v>
      </c>
      <c r="E48" s="88">
        <f aca="true" t="shared" si="16" ref="E48:J48">SUM(E46,E43,E47)</f>
        <v>0</v>
      </c>
      <c r="F48" s="32">
        <f>SUM(F46,F43,F47)</f>
        <v>0</v>
      </c>
      <c r="G48" s="32">
        <f t="shared" si="16"/>
        <v>0</v>
      </c>
      <c r="H48" s="32">
        <f>SUM(H46,H43,H47)</f>
        <v>0</v>
      </c>
      <c r="I48" s="32">
        <f>SUM(I46,I43,I47)</f>
        <v>0</v>
      </c>
      <c r="J48" s="32">
        <f t="shared" si="16"/>
        <v>0</v>
      </c>
      <c r="K48" s="32">
        <f>SUM(K46,K43,K47)</f>
        <v>0</v>
      </c>
      <c r="L48" s="88">
        <f>SUM(L46,L43,L47)</f>
        <v>0</v>
      </c>
      <c r="M48" s="88">
        <f>SUM(M46,M43,M47)</f>
        <v>0</v>
      </c>
      <c r="N48" s="88">
        <f>SUM(N46,N43,N47)</f>
        <v>0</v>
      </c>
    </row>
    <row r="49" spans="1:29" s="51" customFormat="1" ht="13.5" thickBot="1">
      <c r="A49" s="23"/>
      <c r="B49" s="29" t="s">
        <v>155</v>
      </c>
      <c r="C49" s="103">
        <f>SUM(C48,C40,C36)</f>
        <v>0</v>
      </c>
      <c r="D49" s="103">
        <f>SUM(D48,D40,D36)</f>
        <v>0</v>
      </c>
      <c r="E49" s="103">
        <f aca="true" t="shared" si="17" ref="E49:J49">SUM(E48,E40,E36)</f>
        <v>0</v>
      </c>
      <c r="F49" s="68">
        <f>SUM(F48,F40,F36)</f>
        <v>0</v>
      </c>
      <c r="G49" s="68">
        <f t="shared" si="17"/>
        <v>0</v>
      </c>
      <c r="H49" s="68">
        <f>SUM(H48,H40,H36)</f>
        <v>0</v>
      </c>
      <c r="I49" s="68">
        <f>SUM(I48,I40,I36)</f>
        <v>0</v>
      </c>
      <c r="J49" s="68">
        <f t="shared" si="17"/>
        <v>0</v>
      </c>
      <c r="K49" s="68">
        <f>SUM(K48,K40,K36)</f>
        <v>0</v>
      </c>
      <c r="L49" s="103">
        <f>SUM(L48,L40,L36)</f>
        <v>0</v>
      </c>
      <c r="M49" s="103">
        <f>SUM(M48,M40,M36)</f>
        <v>0</v>
      </c>
      <c r="N49" s="103">
        <f>SUM(N48,N40,N36)</f>
        <v>0</v>
      </c>
      <c r="AA49" s="29"/>
      <c r="AB49" s="29"/>
      <c r="AC49" s="29"/>
    </row>
    <row r="50" spans="1:14" ht="13.5" thickBot="1">
      <c r="A50" s="57"/>
      <c r="B50" s="58" t="s">
        <v>31</v>
      </c>
      <c r="C50" s="89">
        <f>'16'!C50+'16'!F50+'16'!I50+'16'!L50</f>
        <v>0</v>
      </c>
      <c r="D50" s="89">
        <f>'16'!D50+'16'!G50+'16'!J50+'16'!M50</f>
        <v>0</v>
      </c>
      <c r="E50" s="89">
        <f>'16'!E50+'16'!H50+'16'!K50+'16'!N50</f>
        <v>0</v>
      </c>
      <c r="F50" s="10"/>
      <c r="G50" s="10"/>
      <c r="H50" s="10"/>
      <c r="I50" s="10"/>
      <c r="J50" s="10"/>
      <c r="K50" s="10"/>
      <c r="L50" s="98"/>
      <c r="M50" s="98"/>
      <c r="N50" s="98"/>
    </row>
    <row r="51" spans="1:14" ht="12.75">
      <c r="A51" s="59"/>
      <c r="B51" s="58" t="s">
        <v>32</v>
      </c>
      <c r="C51" s="90"/>
      <c r="D51" s="90"/>
      <c r="E51" s="90"/>
      <c r="F51" s="60"/>
      <c r="G51" s="27"/>
      <c r="H51" s="60"/>
      <c r="I51" s="60"/>
      <c r="J51" s="27"/>
      <c r="K51" s="60"/>
      <c r="L51" s="99"/>
      <c r="M51" s="99"/>
      <c r="N51" s="99"/>
    </row>
    <row r="52" spans="8:14" ht="12.75">
      <c r="H52" s="30"/>
      <c r="K52" s="30"/>
      <c r="L52" s="37"/>
      <c r="M52" s="37"/>
      <c r="N52" s="37"/>
    </row>
    <row r="53" spans="8:14" ht="12.75">
      <c r="H53" s="30"/>
      <c r="K53" s="30"/>
      <c r="L53" s="37"/>
      <c r="M53" s="37"/>
      <c r="N53" s="37"/>
    </row>
    <row r="54" spans="8:14" ht="12.75">
      <c r="H54" s="30"/>
      <c r="K54" s="30"/>
      <c r="L54" s="37"/>
      <c r="M54" s="37"/>
      <c r="N54" s="37"/>
    </row>
    <row r="55" spans="11:14" ht="12.75">
      <c r="K55" s="30"/>
      <c r="L55" s="37"/>
      <c r="M55" s="37"/>
      <c r="N55" s="37"/>
    </row>
    <row r="56" spans="11:14" ht="12.75">
      <c r="K56" s="30"/>
      <c r="L56" s="37"/>
      <c r="M56" s="37"/>
      <c r="N56" s="37"/>
    </row>
    <row r="57" spans="11:14" ht="12.75">
      <c r="K57" s="30"/>
      <c r="L57" s="37"/>
      <c r="M57" s="37"/>
      <c r="N57" s="37"/>
    </row>
    <row r="58" spans="12:29" ht="12.75">
      <c r="L58" s="37"/>
      <c r="M58" s="37"/>
      <c r="N58" s="37"/>
      <c r="AA58" s="1"/>
      <c r="AB58" s="1"/>
      <c r="AC58" s="1"/>
    </row>
    <row r="59" spans="12:29" ht="12.75">
      <c r="L59" s="37"/>
      <c r="M59" s="37"/>
      <c r="N59" s="37"/>
      <c r="AA59" s="1"/>
      <c r="AB59" s="1"/>
      <c r="AC59" s="1"/>
    </row>
    <row r="60" spans="12:29" ht="12.75">
      <c r="L60" s="37"/>
      <c r="M60" s="37"/>
      <c r="N60" s="37"/>
      <c r="AA60" s="1"/>
      <c r="AB60" s="1"/>
      <c r="AC60" s="1"/>
    </row>
    <row r="61" spans="12:29" ht="12.75">
      <c r="L61" s="37"/>
      <c r="M61" s="37"/>
      <c r="N61" s="37"/>
      <c r="AA61" s="1"/>
      <c r="AB61" s="1"/>
      <c r="AC61" s="1"/>
    </row>
    <row r="62" spans="12:29" ht="12.75">
      <c r="L62" s="37"/>
      <c r="M62" s="37"/>
      <c r="N62" s="37"/>
      <c r="AA62" s="6"/>
      <c r="AB62" s="6"/>
      <c r="AC62" s="6"/>
    </row>
    <row r="63" spans="12:29" ht="12.75">
      <c r="L63" s="37"/>
      <c r="M63" s="37"/>
      <c r="N63" s="37"/>
      <c r="AA63" s="6"/>
      <c r="AB63" s="6"/>
      <c r="AC63" s="6"/>
    </row>
    <row r="64" spans="12:29" ht="12.75">
      <c r="L64" s="37"/>
      <c r="M64" s="37"/>
      <c r="N64" s="37"/>
      <c r="AA64" s="1"/>
      <c r="AB64" s="1"/>
      <c r="AC64" s="1"/>
    </row>
    <row r="65" spans="12:29" ht="12.75">
      <c r="L65" s="37"/>
      <c r="M65" s="37"/>
      <c r="N65" s="37"/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</sheetData>
  <sheetProtection selectLockedCells="1" selectUnlockedCells="1"/>
  <mergeCells count="24">
    <mergeCell ref="A8:B8"/>
    <mergeCell ref="A28:B28"/>
    <mergeCell ref="L5:L6"/>
    <mergeCell ref="M5:M6"/>
    <mergeCell ref="A7:B7"/>
    <mergeCell ref="H5:H6"/>
    <mergeCell ref="D5:D6"/>
    <mergeCell ref="E5:E6"/>
    <mergeCell ref="B1:N1"/>
    <mergeCell ref="A3:B6"/>
    <mergeCell ref="C3:E3"/>
    <mergeCell ref="F3:H3"/>
    <mergeCell ref="I3:K3"/>
    <mergeCell ref="L3:N4"/>
    <mergeCell ref="K5:K6"/>
    <mergeCell ref="C5:C6"/>
    <mergeCell ref="N5:N6"/>
    <mergeCell ref="C4:E4"/>
    <mergeCell ref="F4:H4"/>
    <mergeCell ref="I4:K4"/>
    <mergeCell ref="F5:F6"/>
    <mergeCell ref="G5:G6"/>
    <mergeCell ref="I5:I6"/>
    <mergeCell ref="J5:J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AN74"/>
  <sheetViews>
    <sheetView zoomScale="92" zoomScaleNormal="92" zoomScalePageLayoutView="0" workbookViewId="0" topLeftCell="A1">
      <pane ySplit="7" topLeftCell="A17" activePane="bottomLeft" state="frozen"/>
      <selection pane="topLeft" activeCell="M24" sqref="M24"/>
      <selection pane="bottomLeft" activeCell="M24" sqref="M24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10.875" style="13" customWidth="1"/>
    <col min="4" max="4" width="10.625" style="13" customWidth="1"/>
    <col min="5" max="5" width="11.00390625" style="13" customWidth="1"/>
    <col min="6" max="6" width="9.00390625" style="13" customWidth="1"/>
    <col min="7" max="8" width="9.375" style="13" customWidth="1"/>
    <col min="9" max="9" width="9.625" style="13" customWidth="1"/>
    <col min="10" max="14" width="9.375" style="13" customWidth="1"/>
    <col min="15" max="15" width="9.25390625" style="13" customWidth="1"/>
    <col min="16" max="16" width="0" style="13" hidden="1" customWidth="1"/>
    <col min="17" max="17" width="9.25390625" style="13" customWidth="1"/>
    <col min="18" max="20" width="0" style="13" hidden="1" customWidth="1"/>
    <col min="21" max="16384" width="9.125" style="13" customWidth="1"/>
  </cols>
  <sheetData>
    <row r="1" spans="2:17" ht="11.25" customHeight="1">
      <c r="B1" s="111" t="s">
        <v>181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23"/>
      <c r="P1" s="23"/>
      <c r="Q1" s="23"/>
    </row>
    <row r="2" spans="8:20" ht="8.25" customHeight="1">
      <c r="H2" s="16"/>
      <c r="M2" s="16" t="s">
        <v>0</v>
      </c>
      <c r="T2" s="16"/>
    </row>
    <row r="3" spans="1:14" ht="9" customHeight="1">
      <c r="A3" s="112" t="s">
        <v>1</v>
      </c>
      <c r="B3" s="112"/>
      <c r="C3" s="114">
        <v>1203</v>
      </c>
      <c r="D3" s="114"/>
      <c r="E3" s="114"/>
      <c r="F3" s="114">
        <v>1204</v>
      </c>
      <c r="G3" s="114"/>
      <c r="H3" s="114"/>
      <c r="I3" s="129" t="s">
        <v>76</v>
      </c>
      <c r="J3" s="129"/>
      <c r="K3" s="129"/>
      <c r="L3" s="131">
        <v>1200</v>
      </c>
      <c r="M3" s="131"/>
      <c r="N3" s="131"/>
    </row>
    <row r="4" spans="1:14" s="86" customFormat="1" ht="24" customHeight="1" thickBot="1">
      <c r="A4" s="112"/>
      <c r="B4" s="112"/>
      <c r="C4" s="108" t="s">
        <v>77</v>
      </c>
      <c r="D4" s="108"/>
      <c r="E4" s="108"/>
      <c r="F4" s="108" t="s">
        <v>78</v>
      </c>
      <c r="G4" s="108"/>
      <c r="H4" s="108"/>
      <c r="I4" s="129"/>
      <c r="J4" s="129"/>
      <c r="K4" s="129"/>
      <c r="L4" s="132" t="s">
        <v>79</v>
      </c>
      <c r="M4" s="132"/>
      <c r="N4" s="132"/>
    </row>
    <row r="5" spans="1:14" ht="11.25" customHeight="1" thickBot="1">
      <c r="A5" s="112"/>
      <c r="B5" s="112"/>
      <c r="C5" s="109" t="s">
        <v>204</v>
      </c>
      <c r="D5" s="109" t="s">
        <v>198</v>
      </c>
      <c r="E5" s="109" t="s">
        <v>199</v>
      </c>
      <c r="F5" s="109" t="s">
        <v>204</v>
      </c>
      <c r="G5" s="109" t="s">
        <v>198</v>
      </c>
      <c r="H5" s="109" t="s">
        <v>199</v>
      </c>
      <c r="I5" s="109" t="s">
        <v>204</v>
      </c>
      <c r="J5" s="109" t="s">
        <v>198</v>
      </c>
      <c r="K5" s="109" t="s">
        <v>199</v>
      </c>
      <c r="L5" s="109" t="s">
        <v>204</v>
      </c>
      <c r="M5" s="109" t="s">
        <v>197</v>
      </c>
      <c r="N5" s="109" t="s">
        <v>199</v>
      </c>
    </row>
    <row r="6" spans="1:14" ht="17.25" customHeight="1" thickBot="1">
      <c r="A6" s="112"/>
      <c r="B6" s="112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9" customHeight="1" thickBot="1">
      <c r="A7" s="118">
        <v>1</v>
      </c>
      <c r="B7" s="118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6" t="s">
        <v>6</v>
      </c>
      <c r="B8" s="116"/>
      <c r="C8" s="1"/>
      <c r="D8" s="1"/>
      <c r="E8" s="1"/>
      <c r="F8" s="1"/>
      <c r="G8" s="1"/>
      <c r="H8" s="1"/>
      <c r="I8" s="43"/>
      <c r="J8" s="43"/>
      <c r="K8" s="43"/>
      <c r="L8" s="43"/>
      <c r="M8" s="43"/>
      <c r="N8" s="43"/>
    </row>
    <row r="9" spans="1:14" ht="10.5" customHeight="1">
      <c r="A9" s="17" t="s">
        <v>158</v>
      </c>
      <c r="B9" s="16" t="s">
        <v>8</v>
      </c>
      <c r="C9" s="1"/>
      <c r="D9" s="1"/>
      <c r="E9" s="1">
        <f>SUM(C9:D9)</f>
        <v>0</v>
      </c>
      <c r="F9" s="1"/>
      <c r="G9" s="1"/>
      <c r="H9" s="1">
        <f>SUM(F9:G9)</f>
        <v>0</v>
      </c>
      <c r="I9" s="43">
        <f aca="true" t="shared" si="0" ref="I9:J13">C9+F9</f>
        <v>0</v>
      </c>
      <c r="J9" s="43">
        <f t="shared" si="0"/>
        <v>0</v>
      </c>
      <c r="K9" s="43">
        <f>SUM(I9:J9)</f>
        <v>0</v>
      </c>
      <c r="L9" s="43">
        <f>'17'!F9+'17'!I9+'18'!C9+'18'!F9</f>
        <v>0</v>
      </c>
      <c r="M9" s="43">
        <f>'17'!G9+'17'!J9+'18'!D9+'18'!G9</f>
        <v>0</v>
      </c>
      <c r="N9" s="43">
        <f>SUM(L9:M9)</f>
        <v>0</v>
      </c>
    </row>
    <row r="10" spans="1:14" ht="10.5" customHeight="1">
      <c r="A10" s="17" t="s">
        <v>159</v>
      </c>
      <c r="B10" s="16" t="s">
        <v>129</v>
      </c>
      <c r="C10" s="1"/>
      <c r="D10" s="1"/>
      <c r="E10" s="1">
        <f>SUM(C10:D10)</f>
        <v>0</v>
      </c>
      <c r="F10" s="1"/>
      <c r="G10" s="1"/>
      <c r="H10" s="1">
        <f>SUM(F10:G10)</f>
        <v>0</v>
      </c>
      <c r="I10" s="43">
        <f t="shared" si="0"/>
        <v>0</v>
      </c>
      <c r="J10" s="43">
        <f t="shared" si="0"/>
        <v>0</v>
      </c>
      <c r="K10" s="43">
        <f>SUM(I10:J10)</f>
        <v>0</v>
      </c>
      <c r="L10" s="43">
        <f>'17'!F10+'17'!I10+'18'!C10+'18'!F10</f>
        <v>0</v>
      </c>
      <c r="M10" s="43">
        <f>'17'!G10+'17'!J10+'18'!D10+'18'!G10</f>
        <v>0</v>
      </c>
      <c r="N10" s="43">
        <f>SUM(L10:M10)</f>
        <v>0</v>
      </c>
    </row>
    <row r="11" spans="1:14" ht="10.5" customHeight="1">
      <c r="A11" s="17" t="s">
        <v>160</v>
      </c>
      <c r="B11" s="16" t="s">
        <v>9</v>
      </c>
      <c r="C11" s="1"/>
      <c r="D11" s="1"/>
      <c r="E11" s="1">
        <f>SUM(C11:D11)</f>
        <v>0</v>
      </c>
      <c r="F11" s="1"/>
      <c r="G11" s="1"/>
      <c r="H11" s="1">
        <f>SUM(F11:G11)</f>
        <v>0</v>
      </c>
      <c r="I11" s="43">
        <f t="shared" si="0"/>
        <v>0</v>
      </c>
      <c r="J11" s="43">
        <f t="shared" si="0"/>
        <v>0</v>
      </c>
      <c r="K11" s="43">
        <f>SUM(I11:J11)</f>
        <v>0</v>
      </c>
      <c r="L11" s="43">
        <f>'17'!F11+'17'!I11+'18'!C11+'18'!F11</f>
        <v>0</v>
      </c>
      <c r="M11" s="43">
        <f>'17'!G11+'17'!J11+'18'!D11+'18'!G11</f>
        <v>0</v>
      </c>
      <c r="N11" s="43">
        <f>SUM(L11:M11)</f>
        <v>0</v>
      </c>
    </row>
    <row r="12" spans="1:14" ht="10.5" customHeight="1">
      <c r="A12" s="17" t="s">
        <v>161</v>
      </c>
      <c r="B12" s="16" t="s">
        <v>10</v>
      </c>
      <c r="C12" s="1"/>
      <c r="D12" s="1"/>
      <c r="E12" s="1">
        <f>SUM(C12:D12)</f>
        <v>0</v>
      </c>
      <c r="F12" s="1"/>
      <c r="G12" s="1"/>
      <c r="H12" s="1">
        <f>SUM(F12:G12)</f>
        <v>0</v>
      </c>
      <c r="I12" s="43">
        <f t="shared" si="0"/>
        <v>0</v>
      </c>
      <c r="J12" s="43">
        <f t="shared" si="0"/>
        <v>0</v>
      </c>
      <c r="K12" s="43">
        <f>SUM(I12:J12)</f>
        <v>0</v>
      </c>
      <c r="L12" s="43">
        <f>'17'!F12+'17'!I12+'18'!C12+'18'!F12</f>
        <v>0</v>
      </c>
      <c r="M12" s="43">
        <f>'17'!G12+'17'!J12+'18'!D12+'18'!G12</f>
        <v>0</v>
      </c>
      <c r="N12" s="43">
        <f>SUM(L12:M12)</f>
        <v>0</v>
      </c>
    </row>
    <row r="13" spans="1:16" ht="10.5" customHeight="1" thickBot="1">
      <c r="A13" s="17" t="s">
        <v>162</v>
      </c>
      <c r="B13" s="16" t="s">
        <v>11</v>
      </c>
      <c r="C13" s="1"/>
      <c r="D13" s="3"/>
      <c r="E13" s="1">
        <f>SUM(C13:D13)</f>
        <v>0</v>
      </c>
      <c r="F13" s="1"/>
      <c r="G13" s="1"/>
      <c r="H13" s="1">
        <f>SUM(F13:G13)</f>
        <v>0</v>
      </c>
      <c r="I13" s="43">
        <f t="shared" si="0"/>
        <v>0</v>
      </c>
      <c r="J13" s="43">
        <f t="shared" si="0"/>
        <v>0</v>
      </c>
      <c r="K13" s="43">
        <f>SUM(I13:J13)</f>
        <v>0</v>
      </c>
      <c r="L13" s="43">
        <f>'17'!F13+'17'!I13+'18'!C13+'18'!F13</f>
        <v>0</v>
      </c>
      <c r="M13" s="43">
        <f>'17'!G13+'17'!J13+'18'!D13+'18'!G13</f>
        <v>0</v>
      </c>
      <c r="N13" s="43">
        <f>SUM(L13:M13)</f>
        <v>0</v>
      </c>
      <c r="P13" s="36"/>
    </row>
    <row r="14" spans="1:14" ht="10.5" customHeight="1" thickBot="1">
      <c r="A14" s="18" t="s">
        <v>12</v>
      </c>
      <c r="B14" s="19" t="s">
        <v>131</v>
      </c>
      <c r="C14" s="15">
        <f>SUM(C9:C13)</f>
        <v>0</v>
      </c>
      <c r="D14" s="15">
        <f>SUM(D9:D13)</f>
        <v>0</v>
      </c>
      <c r="E14" s="15">
        <f>SUM(E9:E13)</f>
        <v>0</v>
      </c>
      <c r="F14" s="15">
        <f>SUM(F9:F13)</f>
        <v>0</v>
      </c>
      <c r="G14" s="15">
        <f>SUM(G9:G13)</f>
        <v>0</v>
      </c>
      <c r="H14" s="15">
        <f aca="true" t="shared" si="1" ref="H14:N14">SUM(H9:H13)</f>
        <v>0</v>
      </c>
      <c r="I14" s="38">
        <f t="shared" si="1"/>
        <v>0</v>
      </c>
      <c r="J14" s="38">
        <f t="shared" si="1"/>
        <v>0</v>
      </c>
      <c r="K14" s="38">
        <f t="shared" si="1"/>
        <v>0</v>
      </c>
      <c r="L14" s="38">
        <f t="shared" si="1"/>
        <v>0</v>
      </c>
      <c r="M14" s="38">
        <f t="shared" si="1"/>
        <v>0</v>
      </c>
      <c r="N14" s="38">
        <f t="shared" si="1"/>
        <v>0</v>
      </c>
    </row>
    <row r="15" spans="1:14" ht="10.5" customHeight="1">
      <c r="A15" s="17" t="s">
        <v>163</v>
      </c>
      <c r="B15" s="16" t="s">
        <v>130</v>
      </c>
      <c r="C15" s="1"/>
      <c r="D15" s="49"/>
      <c r="E15" s="1">
        <f>SUM(C15:D15)</f>
        <v>0</v>
      </c>
      <c r="F15" s="1"/>
      <c r="G15" s="1"/>
      <c r="H15" s="1">
        <f>SUM(F15:G15)</f>
        <v>0</v>
      </c>
      <c r="I15" s="43">
        <f aca="true" t="shared" si="2" ref="I15:J17">C15+F15</f>
        <v>0</v>
      </c>
      <c r="J15" s="43">
        <f t="shared" si="2"/>
        <v>0</v>
      </c>
      <c r="K15" s="43">
        <f>SUM(I15:J15)</f>
        <v>0</v>
      </c>
      <c r="L15" s="43">
        <f>'17'!F15+'17'!I15+'18'!C15+'18'!F15</f>
        <v>0</v>
      </c>
      <c r="M15" s="43">
        <f>'17'!G15+'17'!J15+'18'!D15+'18'!G15</f>
        <v>0</v>
      </c>
      <c r="N15" s="43">
        <f>SUM(L15:M15)</f>
        <v>0</v>
      </c>
    </row>
    <row r="16" spans="1:14" ht="10.5" customHeight="1">
      <c r="A16" s="17" t="s">
        <v>164</v>
      </c>
      <c r="B16" s="16" t="s">
        <v>13</v>
      </c>
      <c r="C16" s="1"/>
      <c r="D16" s="1"/>
      <c r="E16" s="1">
        <f>SUM(C16:D16)</f>
        <v>0</v>
      </c>
      <c r="F16" s="1"/>
      <c r="G16" s="1"/>
      <c r="H16" s="1">
        <f>SUM(F16:G16)</f>
        <v>0</v>
      </c>
      <c r="I16" s="43">
        <f t="shared" si="2"/>
        <v>0</v>
      </c>
      <c r="J16" s="43">
        <f t="shared" si="2"/>
        <v>0</v>
      </c>
      <c r="K16" s="43">
        <f>SUM(I16:J16)</f>
        <v>0</v>
      </c>
      <c r="L16" s="43">
        <f>'17'!F16+'17'!I16+'18'!C16+'18'!F16</f>
        <v>0</v>
      </c>
      <c r="M16" s="43">
        <f>'17'!G16+'17'!J16+'18'!D16+'18'!G16</f>
        <v>0</v>
      </c>
      <c r="N16" s="43">
        <f>SUM(L16:M16)</f>
        <v>0</v>
      </c>
    </row>
    <row r="17" spans="1:14" s="29" customFormat="1" ht="10.5" customHeight="1" thickBot="1">
      <c r="A17" s="17" t="s">
        <v>165</v>
      </c>
      <c r="B17" s="16" t="s">
        <v>14</v>
      </c>
      <c r="C17" s="1">
        <v>18000</v>
      </c>
      <c r="D17" s="1"/>
      <c r="E17" s="1">
        <f>SUM(C17:D17)</f>
        <v>18000</v>
      </c>
      <c r="F17" s="1"/>
      <c r="G17" s="1"/>
      <c r="H17" s="1">
        <f>SUM(F17:G17)</f>
        <v>0</v>
      </c>
      <c r="I17" s="43">
        <f t="shared" si="2"/>
        <v>18000</v>
      </c>
      <c r="J17" s="43">
        <f t="shared" si="2"/>
        <v>0</v>
      </c>
      <c r="K17" s="43">
        <f>SUM(I17:J17)</f>
        <v>18000</v>
      </c>
      <c r="L17" s="43">
        <f>'17'!F17+'17'!I17+'18'!C17+'18'!F17</f>
        <v>18000</v>
      </c>
      <c r="M17" s="43">
        <f>'17'!G17+'17'!J17+'18'!D17+'18'!G17</f>
        <v>0</v>
      </c>
      <c r="N17" s="43">
        <f>SUM(L17:M17)</f>
        <v>18000</v>
      </c>
    </row>
    <row r="18" spans="1:14" ht="10.5" customHeight="1" thickBot="1">
      <c r="A18" s="18" t="s">
        <v>15</v>
      </c>
      <c r="B18" s="19" t="s">
        <v>132</v>
      </c>
      <c r="C18" s="15">
        <f>SUM(C15:C17)</f>
        <v>18000</v>
      </c>
      <c r="D18" s="15">
        <f>SUM(D15:D17)</f>
        <v>0</v>
      </c>
      <c r="E18" s="15">
        <f>SUM(E15:E17)</f>
        <v>18000</v>
      </c>
      <c r="F18" s="15">
        <f>SUM(F15:F17)</f>
        <v>0</v>
      </c>
      <c r="G18" s="15">
        <f>SUM(G15:G17)</f>
        <v>0</v>
      </c>
      <c r="H18" s="15">
        <f aca="true" t="shared" si="3" ref="H18:N18">SUM(H15:H17)</f>
        <v>0</v>
      </c>
      <c r="I18" s="38">
        <f t="shared" si="3"/>
        <v>18000</v>
      </c>
      <c r="J18" s="38">
        <f t="shared" si="3"/>
        <v>0</v>
      </c>
      <c r="K18" s="38">
        <f t="shared" si="3"/>
        <v>18000</v>
      </c>
      <c r="L18" s="38">
        <f t="shared" si="3"/>
        <v>18000</v>
      </c>
      <c r="M18" s="38">
        <f t="shared" si="3"/>
        <v>0</v>
      </c>
      <c r="N18" s="38">
        <f t="shared" si="3"/>
        <v>18000</v>
      </c>
    </row>
    <row r="19" spans="1:14" ht="10.5" customHeight="1" thickBot="1">
      <c r="A19" s="31" t="s">
        <v>166</v>
      </c>
      <c r="B19" s="19" t="s">
        <v>133</v>
      </c>
      <c r="C19" s="15"/>
      <c r="D19" s="15"/>
      <c r="E19" s="15">
        <f>SUM(C19:D19)</f>
        <v>0</v>
      </c>
      <c r="F19" s="15"/>
      <c r="G19" s="15"/>
      <c r="H19" s="15">
        <f>SUM(F19:G19)</f>
        <v>0</v>
      </c>
      <c r="I19" s="38"/>
      <c r="J19" s="38"/>
      <c r="K19" s="38">
        <f>SUM(I19:J19)</f>
        <v>0</v>
      </c>
      <c r="L19" s="38"/>
      <c r="M19" s="38"/>
      <c r="N19" s="38">
        <f>SUM(L19:M19)</f>
        <v>0</v>
      </c>
    </row>
    <row r="20" spans="1:14" ht="10.5" customHeight="1" thickBot="1">
      <c r="A20" s="20" t="s">
        <v>17</v>
      </c>
      <c r="B20" s="19" t="s">
        <v>134</v>
      </c>
      <c r="C20" s="15">
        <f>SUM(C19)</f>
        <v>0</v>
      </c>
      <c r="D20" s="15">
        <f>SUM(D19)</f>
        <v>0</v>
      </c>
      <c r="E20" s="15">
        <f>SUM(E19)</f>
        <v>0</v>
      </c>
      <c r="F20" s="15">
        <f>SUM(F19)</f>
        <v>0</v>
      </c>
      <c r="G20" s="15">
        <f>SUM(G19)</f>
        <v>0</v>
      </c>
      <c r="H20" s="15">
        <f aca="true" t="shared" si="4" ref="H20:N20">SUM(H19)</f>
        <v>0</v>
      </c>
      <c r="I20" s="38">
        <f t="shared" si="4"/>
        <v>0</v>
      </c>
      <c r="J20" s="38">
        <f t="shared" si="4"/>
        <v>0</v>
      </c>
      <c r="K20" s="38">
        <f t="shared" si="4"/>
        <v>0</v>
      </c>
      <c r="L20" s="38">
        <f t="shared" si="4"/>
        <v>0</v>
      </c>
      <c r="M20" s="38">
        <f t="shared" si="4"/>
        <v>0</v>
      </c>
      <c r="N20" s="38">
        <f t="shared" si="4"/>
        <v>0</v>
      </c>
    </row>
    <row r="21" spans="1:14" ht="10.5" customHeight="1">
      <c r="A21" s="21" t="s">
        <v>168</v>
      </c>
      <c r="B21" s="16" t="s">
        <v>21</v>
      </c>
      <c r="C21" s="7"/>
      <c r="D21" s="7"/>
      <c r="E21" s="7">
        <f>SUM(C21:D21)</f>
        <v>0</v>
      </c>
      <c r="F21" s="7"/>
      <c r="G21" s="7"/>
      <c r="H21" s="7">
        <f>SUM(F21:G21)</f>
        <v>0</v>
      </c>
      <c r="I21" s="43">
        <f aca="true" t="shared" si="5" ref="I21:J23">C21+F21</f>
        <v>0</v>
      </c>
      <c r="J21" s="43">
        <f t="shared" si="5"/>
        <v>0</v>
      </c>
      <c r="K21" s="84">
        <f>SUM(I21:J21)</f>
        <v>0</v>
      </c>
      <c r="L21" s="43">
        <f>'17'!F21+'17'!I21+'18'!C21+'18'!F21</f>
        <v>0</v>
      </c>
      <c r="M21" s="43">
        <f>'17'!G21+'17'!J21+'18'!D21+'18'!G21</f>
        <v>0</v>
      </c>
      <c r="N21" s="84">
        <f>SUM(L21:M21)</f>
        <v>0</v>
      </c>
    </row>
    <row r="22" spans="1:14" ht="10.5" customHeight="1">
      <c r="A22" s="50" t="s">
        <v>169</v>
      </c>
      <c r="B22" s="16" t="s">
        <v>146</v>
      </c>
      <c r="C22" s="7"/>
      <c r="D22" s="7"/>
      <c r="E22" s="7">
        <f>SUM(C22:D22)</f>
        <v>0</v>
      </c>
      <c r="F22" s="7">
        <v>0</v>
      </c>
      <c r="G22" s="72"/>
      <c r="H22" s="7">
        <f>SUM(F22:G22)</f>
        <v>0</v>
      </c>
      <c r="I22" s="43">
        <f t="shared" si="5"/>
        <v>0</v>
      </c>
      <c r="J22" s="43">
        <f t="shared" si="5"/>
        <v>0</v>
      </c>
      <c r="K22" s="84">
        <f>SUM(I22:J22)</f>
        <v>0</v>
      </c>
      <c r="L22" s="43">
        <f>'17'!F22+'17'!I22+'18'!C22+'18'!F22</f>
        <v>0</v>
      </c>
      <c r="M22" s="43">
        <f>'17'!G22+'17'!J22+'18'!D22+'18'!G22</f>
        <v>0</v>
      </c>
      <c r="N22" s="84">
        <f>SUM(L22:M22)</f>
        <v>0</v>
      </c>
    </row>
    <row r="23" spans="1:14" s="29" customFormat="1" ht="10.5" customHeight="1" thickBot="1">
      <c r="A23" s="17" t="s">
        <v>166</v>
      </c>
      <c r="B23" s="16" t="s">
        <v>22</v>
      </c>
      <c r="C23" s="1"/>
      <c r="D23" s="1"/>
      <c r="E23" s="7">
        <f>SUM(C23:D23)</f>
        <v>0</v>
      </c>
      <c r="F23" s="1"/>
      <c r="G23" s="1"/>
      <c r="H23" s="7">
        <f>SUM(F23:G23)</f>
        <v>0</v>
      </c>
      <c r="I23" s="43">
        <f t="shared" si="5"/>
        <v>0</v>
      </c>
      <c r="J23" s="43">
        <f t="shared" si="5"/>
        <v>0</v>
      </c>
      <c r="K23" s="84">
        <f>SUM(I23:J23)</f>
        <v>0</v>
      </c>
      <c r="L23" s="43">
        <f>'17'!F23+'17'!I23+'18'!C23+'18'!F23</f>
        <v>0</v>
      </c>
      <c r="M23" s="43">
        <f>'17'!G23+'17'!J23+'18'!D23+'18'!G23</f>
        <v>0</v>
      </c>
      <c r="N23" s="84">
        <f>SUM(L23:M23)</f>
        <v>0</v>
      </c>
    </row>
    <row r="24" spans="1:14" ht="10.5" customHeight="1" thickBot="1">
      <c r="A24" s="18" t="s">
        <v>20</v>
      </c>
      <c r="B24" s="22" t="s">
        <v>135</v>
      </c>
      <c r="C24" s="15">
        <f>SUM(C21:C23)</f>
        <v>0</v>
      </c>
      <c r="D24" s="15">
        <f>SUM(D21:D23)</f>
        <v>0</v>
      </c>
      <c r="E24" s="15">
        <f>SUM(E21:E23)</f>
        <v>0</v>
      </c>
      <c r="F24" s="15">
        <f>SUM(F21:F23)</f>
        <v>0</v>
      </c>
      <c r="G24" s="15">
        <f>SUM(G21:G23)</f>
        <v>0</v>
      </c>
      <c r="H24" s="15">
        <f aca="true" t="shared" si="6" ref="H24:N24">SUM(H21:H23)</f>
        <v>0</v>
      </c>
      <c r="I24" s="38">
        <f t="shared" si="6"/>
        <v>0</v>
      </c>
      <c r="J24" s="38">
        <f t="shared" si="6"/>
        <v>0</v>
      </c>
      <c r="K24" s="38">
        <f t="shared" si="6"/>
        <v>0</v>
      </c>
      <c r="L24" s="38">
        <f t="shared" si="6"/>
        <v>0</v>
      </c>
      <c r="M24" s="38">
        <f t="shared" si="6"/>
        <v>0</v>
      </c>
      <c r="N24" s="38">
        <f t="shared" si="6"/>
        <v>0</v>
      </c>
    </row>
    <row r="25" spans="1:14" ht="10.5" customHeight="1" thickBot="1">
      <c r="A25" s="40" t="s">
        <v>167</v>
      </c>
      <c r="B25" s="39" t="s">
        <v>153</v>
      </c>
      <c r="C25" s="7"/>
      <c r="D25" s="7"/>
      <c r="E25" s="7">
        <f>SUM(C25:D25)</f>
        <v>0</v>
      </c>
      <c r="F25" s="7"/>
      <c r="G25" s="7"/>
      <c r="H25" s="7">
        <f>SUM(F25:G25)</f>
        <v>0</v>
      </c>
      <c r="I25" s="84"/>
      <c r="J25" s="84"/>
      <c r="K25" s="84">
        <f>SUM(I25:J25)</f>
        <v>0</v>
      </c>
      <c r="L25" s="84"/>
      <c r="M25" s="84"/>
      <c r="N25" s="84">
        <f>SUM(L25:M25)</f>
        <v>0</v>
      </c>
    </row>
    <row r="26" spans="1:14" ht="10.5" customHeight="1" thickBot="1">
      <c r="A26" s="41" t="s">
        <v>149</v>
      </c>
      <c r="B26" s="42" t="s">
        <v>150</v>
      </c>
      <c r="C26" s="28">
        <f>SUM(C20,C24,C25)</f>
        <v>0</v>
      </c>
      <c r="D26" s="28">
        <f>SUM(D20,D24,D25)</f>
        <v>0</v>
      </c>
      <c r="E26" s="28">
        <f>SUM(E20,E24,E25)</f>
        <v>0</v>
      </c>
      <c r="F26" s="28">
        <f>SUM(F20,F24,F25)</f>
        <v>0</v>
      </c>
      <c r="G26" s="28">
        <f>SUM(G20,G24,G25)</f>
        <v>0</v>
      </c>
      <c r="H26" s="28">
        <f aca="true" t="shared" si="7" ref="H26:N26">SUM(H20,H24,H25)</f>
        <v>0</v>
      </c>
      <c r="I26" s="88">
        <f t="shared" si="7"/>
        <v>0</v>
      </c>
      <c r="J26" s="88">
        <f t="shared" si="7"/>
        <v>0</v>
      </c>
      <c r="K26" s="88">
        <f t="shared" si="7"/>
        <v>0</v>
      </c>
      <c r="L26" s="88">
        <f t="shared" si="7"/>
        <v>0</v>
      </c>
      <c r="M26" s="88">
        <f t="shared" si="7"/>
        <v>0</v>
      </c>
      <c r="N26" s="88">
        <f t="shared" si="7"/>
        <v>0</v>
      </c>
    </row>
    <row r="27" spans="1:14" s="29" customFormat="1" ht="10.5" customHeight="1">
      <c r="A27" s="23"/>
      <c r="B27" s="29" t="s">
        <v>154</v>
      </c>
      <c r="C27" s="6">
        <f>SUM(C26,C18,C14)</f>
        <v>18000</v>
      </c>
      <c r="D27" s="6">
        <f>SUM(D26,D18,D14)</f>
        <v>0</v>
      </c>
      <c r="E27" s="6">
        <f>SUM(E26,E18,E14)</f>
        <v>18000</v>
      </c>
      <c r="F27" s="6">
        <f>SUM(F26,F18,F14)</f>
        <v>0</v>
      </c>
      <c r="G27" s="6">
        <f>SUM(G26,G18,G14)</f>
        <v>0</v>
      </c>
      <c r="H27" s="6">
        <f aca="true" t="shared" si="8" ref="H27:N27">SUM(H26,H18,H14)</f>
        <v>0</v>
      </c>
      <c r="I27" s="43">
        <f t="shared" si="8"/>
        <v>18000</v>
      </c>
      <c r="J27" s="43">
        <f t="shared" si="8"/>
        <v>0</v>
      </c>
      <c r="K27" s="43">
        <f t="shared" si="8"/>
        <v>18000</v>
      </c>
      <c r="L27" s="43">
        <f t="shared" si="8"/>
        <v>18000</v>
      </c>
      <c r="M27" s="43">
        <f t="shared" si="8"/>
        <v>0</v>
      </c>
      <c r="N27" s="43">
        <f t="shared" si="8"/>
        <v>18000</v>
      </c>
    </row>
    <row r="28" spans="1:21" ht="10.5" customHeight="1">
      <c r="A28" s="117" t="s">
        <v>23</v>
      </c>
      <c r="B28" s="117"/>
      <c r="C28" s="1"/>
      <c r="D28" s="1"/>
      <c r="E28" s="1"/>
      <c r="F28" s="1"/>
      <c r="G28" s="1"/>
      <c r="H28" s="1"/>
      <c r="I28" s="43"/>
      <c r="J28" s="43"/>
      <c r="K28" s="43"/>
      <c r="L28" s="84"/>
      <c r="M28" s="84"/>
      <c r="N28" s="43"/>
      <c r="U28" s="67"/>
    </row>
    <row r="29" spans="1:14" ht="10.5" customHeight="1">
      <c r="A29" s="17" t="s">
        <v>170</v>
      </c>
      <c r="B29" s="16" t="s">
        <v>136</v>
      </c>
      <c r="C29" s="1"/>
      <c r="D29" s="1"/>
      <c r="E29" s="1">
        <f>SUM(C29:D29)</f>
        <v>0</v>
      </c>
      <c r="F29" s="1"/>
      <c r="G29" s="1"/>
      <c r="H29" s="1">
        <f>SUM(F29:G29)</f>
        <v>0</v>
      </c>
      <c r="I29" s="43">
        <f aca="true" t="shared" si="9" ref="I29:J31">C29+F29</f>
        <v>0</v>
      </c>
      <c r="J29" s="43">
        <f t="shared" si="9"/>
        <v>0</v>
      </c>
      <c r="K29" s="43">
        <f>SUM(I29:J29)</f>
        <v>0</v>
      </c>
      <c r="L29" s="43">
        <f>'17'!F29+'17'!I29+'18'!C29+'18'!F29</f>
        <v>0</v>
      </c>
      <c r="M29" s="43">
        <f>'17'!G29+'17'!J29+'18'!D29+'18'!G29</f>
        <v>0</v>
      </c>
      <c r="N29" s="43">
        <f>SUM(L29:M29)</f>
        <v>0</v>
      </c>
    </row>
    <row r="30" spans="1:14" ht="10.5" customHeight="1">
      <c r="A30" s="17" t="s">
        <v>171</v>
      </c>
      <c r="B30" s="16" t="s">
        <v>137</v>
      </c>
      <c r="C30" s="1"/>
      <c r="D30" s="1"/>
      <c r="E30" s="1">
        <f>SUM(C30:D30)</f>
        <v>0</v>
      </c>
      <c r="F30" s="1"/>
      <c r="G30" s="1"/>
      <c r="H30" s="1">
        <f>SUM(F30:G30)</f>
        <v>0</v>
      </c>
      <c r="I30" s="43">
        <f t="shared" si="9"/>
        <v>0</v>
      </c>
      <c r="J30" s="43">
        <f t="shared" si="9"/>
        <v>0</v>
      </c>
      <c r="K30" s="43">
        <f>SUM(I30:J30)</f>
        <v>0</v>
      </c>
      <c r="L30" s="43">
        <f>'17'!F30+'17'!I30+'18'!C30+'18'!F30</f>
        <v>0</v>
      </c>
      <c r="M30" s="43">
        <f>'17'!G30+'17'!J30+'18'!D30+'18'!G30</f>
        <v>0</v>
      </c>
      <c r="N30" s="43">
        <f>SUM(L30:M30)</f>
        <v>0</v>
      </c>
    </row>
    <row r="31" spans="1:14" ht="10.5" customHeight="1">
      <c r="A31" s="17" t="s">
        <v>173</v>
      </c>
      <c r="B31" s="16" t="s">
        <v>138</v>
      </c>
      <c r="C31" s="1"/>
      <c r="D31" s="1"/>
      <c r="E31" s="1">
        <f>SUM(C31:D31)</f>
        <v>0</v>
      </c>
      <c r="F31" s="1"/>
      <c r="G31" s="1"/>
      <c r="H31" s="1">
        <f>SUM(F31:G31)</f>
        <v>0</v>
      </c>
      <c r="I31" s="43">
        <f t="shared" si="9"/>
        <v>0</v>
      </c>
      <c r="J31" s="43">
        <f t="shared" si="9"/>
        <v>0</v>
      </c>
      <c r="K31" s="43">
        <f>SUM(I31:J31)</f>
        <v>0</v>
      </c>
      <c r="L31" s="43">
        <f>'17'!F31+'17'!I31+'18'!C31+'18'!F31</f>
        <v>0</v>
      </c>
      <c r="M31" s="43">
        <f>'17'!G31+'17'!J31+'18'!D31+'18'!G31</f>
        <v>0</v>
      </c>
      <c r="N31" s="43">
        <f>SUM(L31:M31)</f>
        <v>0</v>
      </c>
    </row>
    <row r="32" spans="1:14" ht="10.5" customHeight="1">
      <c r="A32" s="24" t="s">
        <v>7</v>
      </c>
      <c r="B32" s="25" t="s">
        <v>139</v>
      </c>
      <c r="C32" s="5">
        <f>SUM(C29:C31)</f>
        <v>0</v>
      </c>
      <c r="D32" s="5">
        <f>SUM(D29:D31)</f>
        <v>0</v>
      </c>
      <c r="E32" s="5">
        <f>SUM(E29:E31)</f>
        <v>0</v>
      </c>
      <c r="F32" s="5">
        <f>SUM(F29:F31)</f>
        <v>0</v>
      </c>
      <c r="G32" s="5">
        <f>SUM(G29:G31)</f>
        <v>0</v>
      </c>
      <c r="H32" s="5">
        <f aca="true" t="shared" si="10" ref="H32:N32">SUM(H29:H31)</f>
        <v>0</v>
      </c>
      <c r="I32" s="33">
        <f t="shared" si="10"/>
        <v>0</v>
      </c>
      <c r="J32" s="33">
        <f t="shared" si="10"/>
        <v>0</v>
      </c>
      <c r="K32" s="33">
        <f t="shared" si="10"/>
        <v>0</v>
      </c>
      <c r="L32" s="33">
        <f t="shared" si="10"/>
        <v>0</v>
      </c>
      <c r="M32" s="33">
        <f t="shared" si="10"/>
        <v>0</v>
      </c>
      <c r="N32" s="33">
        <f t="shared" si="10"/>
        <v>0</v>
      </c>
    </row>
    <row r="33" spans="1:14" ht="10.5" customHeight="1">
      <c r="A33" s="17" t="s">
        <v>174</v>
      </c>
      <c r="B33" s="16" t="s">
        <v>24</v>
      </c>
      <c r="C33" s="1"/>
      <c r="D33" s="1"/>
      <c r="E33" s="1">
        <f>SUM(C33:D33)</f>
        <v>0</v>
      </c>
      <c r="F33" s="1"/>
      <c r="G33" s="1"/>
      <c r="H33" s="1">
        <f>SUM(F33:G33)</f>
        <v>0</v>
      </c>
      <c r="I33" s="43">
        <f aca="true" t="shared" si="11" ref="I33:J35">C33+F33</f>
        <v>0</v>
      </c>
      <c r="J33" s="43">
        <f t="shared" si="11"/>
        <v>0</v>
      </c>
      <c r="K33" s="43">
        <f>SUM(I33:J33)</f>
        <v>0</v>
      </c>
      <c r="L33" s="43">
        <f>'17'!F33+'17'!I33+'18'!C33+'18'!F33</f>
        <v>0</v>
      </c>
      <c r="M33" s="43">
        <f>'17'!G33+'17'!J33+'18'!D33+'18'!G33</f>
        <v>0</v>
      </c>
      <c r="N33" s="43">
        <f>SUM(L33:M33)</f>
        <v>0</v>
      </c>
    </row>
    <row r="34" spans="1:14" ht="10.5" customHeight="1">
      <c r="A34" s="17" t="s">
        <v>175</v>
      </c>
      <c r="B34" s="16" t="s">
        <v>140</v>
      </c>
      <c r="C34" s="1"/>
      <c r="D34" s="1"/>
      <c r="E34" s="1">
        <f>SUM(C34:D34)</f>
        <v>0</v>
      </c>
      <c r="F34" s="1"/>
      <c r="G34" s="1"/>
      <c r="H34" s="1">
        <f>SUM(F34:G34)</f>
        <v>0</v>
      </c>
      <c r="I34" s="43">
        <f t="shared" si="11"/>
        <v>0</v>
      </c>
      <c r="J34" s="43">
        <f t="shared" si="11"/>
        <v>0</v>
      </c>
      <c r="K34" s="43">
        <f>SUM(I34:J34)</f>
        <v>0</v>
      </c>
      <c r="L34" s="43">
        <f>'17'!F34+'17'!I34+'18'!C34+'18'!F34</f>
        <v>0</v>
      </c>
      <c r="M34" s="43">
        <f>'17'!G34+'17'!J34+'18'!D34+'18'!G34</f>
        <v>0</v>
      </c>
      <c r="N34" s="43">
        <f>SUM(L34:M34)</f>
        <v>0</v>
      </c>
    </row>
    <row r="35" spans="1:14" ht="10.5" customHeight="1" thickBot="1">
      <c r="A35" s="17" t="s">
        <v>177</v>
      </c>
      <c r="B35" s="16" t="s">
        <v>25</v>
      </c>
      <c r="C35" s="1"/>
      <c r="D35" s="1"/>
      <c r="E35" s="1">
        <f>SUM(C35:D35)</f>
        <v>0</v>
      </c>
      <c r="F35" s="1"/>
      <c r="G35" s="1"/>
      <c r="H35" s="1">
        <f>SUM(F35:G35)</f>
        <v>0</v>
      </c>
      <c r="I35" s="43">
        <f t="shared" si="11"/>
        <v>0</v>
      </c>
      <c r="J35" s="43">
        <f t="shared" si="11"/>
        <v>0</v>
      </c>
      <c r="K35" s="43">
        <f>SUM(I35:J35)</f>
        <v>0</v>
      </c>
      <c r="L35" s="43">
        <f>'17'!F35+'17'!I35+'18'!C35+'18'!F35</f>
        <v>0</v>
      </c>
      <c r="M35" s="43">
        <f>'17'!G35+'17'!J35+'18'!D35+'18'!G35</f>
        <v>0</v>
      </c>
      <c r="N35" s="43">
        <f>SUM(L35:M35)</f>
        <v>0</v>
      </c>
    </row>
    <row r="36" spans="1:40" ht="10.5" customHeight="1" thickBot="1">
      <c r="A36" s="18" t="s">
        <v>12</v>
      </c>
      <c r="B36" s="19" t="s">
        <v>142</v>
      </c>
      <c r="C36" s="15">
        <f>SUM(C32:C35)</f>
        <v>0</v>
      </c>
      <c r="D36" s="15">
        <f>SUM(D32:D35)</f>
        <v>0</v>
      </c>
      <c r="E36" s="15">
        <f>SUM(E32:E35)</f>
        <v>0</v>
      </c>
      <c r="F36" s="15">
        <f>SUM(F32:F35)</f>
        <v>0</v>
      </c>
      <c r="G36" s="15">
        <f>SUM(G32:G35)</f>
        <v>0</v>
      </c>
      <c r="H36" s="15">
        <f aca="true" t="shared" si="12" ref="H36:N36">SUM(H32:H35)</f>
        <v>0</v>
      </c>
      <c r="I36" s="38">
        <f t="shared" si="12"/>
        <v>0</v>
      </c>
      <c r="J36" s="38">
        <f t="shared" si="12"/>
        <v>0</v>
      </c>
      <c r="K36" s="38">
        <f t="shared" si="12"/>
        <v>0</v>
      </c>
      <c r="L36" s="38">
        <f t="shared" si="12"/>
        <v>0</v>
      </c>
      <c r="M36" s="38">
        <f t="shared" si="12"/>
        <v>0</v>
      </c>
      <c r="N36" s="38">
        <f t="shared" si="12"/>
        <v>0</v>
      </c>
      <c r="AD36" s="1"/>
      <c r="AE36" s="1"/>
      <c r="AF36" s="1"/>
      <c r="AJ36" s="1"/>
      <c r="AK36" s="1"/>
      <c r="AL36" s="1"/>
      <c r="AM36" s="1"/>
      <c r="AN36" s="1"/>
    </row>
    <row r="37" spans="1:40" ht="10.5" customHeight="1">
      <c r="A37" s="17" t="s">
        <v>172</v>
      </c>
      <c r="B37" s="16" t="s">
        <v>27</v>
      </c>
      <c r="C37" s="1">
        <f>SUM(A37:B37)</f>
        <v>0</v>
      </c>
      <c r="D37" s="1"/>
      <c r="E37" s="1">
        <f>SUM(C37:D37)</f>
        <v>0</v>
      </c>
      <c r="F37" s="1"/>
      <c r="G37" s="1"/>
      <c r="H37" s="1">
        <f>SUM(F37:G37)</f>
        <v>0</v>
      </c>
      <c r="I37" s="43">
        <f aca="true" t="shared" si="13" ref="I37:J39">C37+F37</f>
        <v>0</v>
      </c>
      <c r="J37" s="43">
        <f t="shared" si="13"/>
        <v>0</v>
      </c>
      <c r="K37" s="43">
        <f>SUM(I37:J37)</f>
        <v>0</v>
      </c>
      <c r="L37" s="43">
        <f>'17'!F37+'17'!I37+'18'!C37+'18'!F37</f>
        <v>0</v>
      </c>
      <c r="M37" s="43">
        <f>'17'!G37+'17'!J37+'18'!D37+'18'!G37</f>
        <v>0</v>
      </c>
      <c r="N37" s="43">
        <f>SUM(L37:M37)</f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7" t="s">
        <v>176</v>
      </c>
      <c r="B38" s="16" t="s">
        <v>141</v>
      </c>
      <c r="C38" s="1"/>
      <c r="D38" s="1"/>
      <c r="E38" s="1">
        <f>SUM(C38:D38)</f>
        <v>0</v>
      </c>
      <c r="F38" s="1"/>
      <c r="G38" s="1"/>
      <c r="H38" s="1">
        <f>SUM(F38:G38)</f>
        <v>0</v>
      </c>
      <c r="I38" s="43">
        <f t="shared" si="13"/>
        <v>0</v>
      </c>
      <c r="J38" s="43">
        <f t="shared" si="13"/>
        <v>0</v>
      </c>
      <c r="K38" s="43">
        <f>SUM(I38:J38)</f>
        <v>0</v>
      </c>
      <c r="L38" s="43">
        <f>'17'!F38+'17'!I38+'18'!C38+'18'!F38</f>
        <v>0</v>
      </c>
      <c r="M38" s="43">
        <f>'17'!G38+'17'!J38+'18'!D38+'18'!G38</f>
        <v>0</v>
      </c>
      <c r="N38" s="43">
        <f>SUM(L38:M38)</f>
        <v>0</v>
      </c>
      <c r="Q38" s="67"/>
      <c r="AD38" s="1"/>
      <c r="AE38" s="1"/>
      <c r="AF38" s="1"/>
      <c r="AJ38" s="1"/>
      <c r="AK38" s="1"/>
      <c r="AL38" s="1"/>
      <c r="AM38" s="1"/>
      <c r="AN38" s="1"/>
    </row>
    <row r="39" spans="1:40" s="29" customFormat="1" ht="10.5" customHeight="1" thickBot="1">
      <c r="A39" s="17" t="s">
        <v>178</v>
      </c>
      <c r="B39" s="16" t="s">
        <v>28</v>
      </c>
      <c r="C39" s="1"/>
      <c r="D39" s="1"/>
      <c r="E39" s="1">
        <f>SUM(C39:D39)</f>
        <v>0</v>
      </c>
      <c r="F39" s="1"/>
      <c r="G39" s="1"/>
      <c r="H39" s="1">
        <f>SUM(F39:G39)</f>
        <v>0</v>
      </c>
      <c r="I39" s="43">
        <f t="shared" si="13"/>
        <v>0</v>
      </c>
      <c r="J39" s="43">
        <f t="shared" si="13"/>
        <v>0</v>
      </c>
      <c r="K39" s="43">
        <f>SUM(I39:J39)</f>
        <v>0</v>
      </c>
      <c r="L39" s="43">
        <f>'17'!F39+'17'!I39+'18'!C39+'18'!F39</f>
        <v>0</v>
      </c>
      <c r="M39" s="43">
        <f>'17'!G39+'17'!J39+'18'!D39+'18'!G39</f>
        <v>0</v>
      </c>
      <c r="N39" s="43">
        <f>SUM(L39:M39)</f>
        <v>0</v>
      </c>
      <c r="AD39" s="6"/>
      <c r="AE39" s="6"/>
      <c r="AF39" s="6"/>
      <c r="AJ39" s="6"/>
      <c r="AK39" s="6"/>
      <c r="AL39" s="6"/>
      <c r="AM39" s="6"/>
      <c r="AN39" s="6"/>
    </row>
    <row r="40" spans="1:31" ht="10.5" customHeight="1" thickBot="1">
      <c r="A40" s="18" t="s">
        <v>15</v>
      </c>
      <c r="B40" s="19" t="s">
        <v>143</v>
      </c>
      <c r="C40" s="15">
        <f>SUM(C37:C39)</f>
        <v>0</v>
      </c>
      <c r="D40" s="15">
        <f>SUM(D37:D39)</f>
        <v>0</v>
      </c>
      <c r="E40" s="15">
        <f>SUM(E37:E39)</f>
        <v>0</v>
      </c>
      <c r="F40" s="15">
        <f>SUM(F37:F39)</f>
        <v>0</v>
      </c>
      <c r="G40" s="15">
        <f>SUM(G37:G39)</f>
        <v>0</v>
      </c>
      <c r="H40" s="15">
        <f aca="true" t="shared" si="14" ref="H40:N40">SUM(H37:H39)</f>
        <v>0</v>
      </c>
      <c r="I40" s="38">
        <f t="shared" si="14"/>
        <v>0</v>
      </c>
      <c r="J40" s="38">
        <f t="shared" si="14"/>
        <v>0</v>
      </c>
      <c r="K40" s="38">
        <f t="shared" si="14"/>
        <v>0</v>
      </c>
      <c r="L40" s="38">
        <f t="shared" si="14"/>
        <v>0</v>
      </c>
      <c r="M40" s="38">
        <f t="shared" si="14"/>
        <v>0</v>
      </c>
      <c r="N40" s="38">
        <f t="shared" si="14"/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D40" s="1"/>
      <c r="AE40" s="1"/>
    </row>
    <row r="41" spans="1:31" ht="10.5" customHeight="1" thickBot="1">
      <c r="A41" s="53" t="s">
        <v>191</v>
      </c>
      <c r="B41" s="19" t="s">
        <v>19</v>
      </c>
      <c r="C41" s="15"/>
      <c r="D41" s="15"/>
      <c r="E41" s="15">
        <f>SUM(C41:D41)</f>
        <v>0</v>
      </c>
      <c r="F41" s="15"/>
      <c r="G41" s="15"/>
      <c r="H41" s="15">
        <f>SUM(F41:G41)</f>
        <v>0</v>
      </c>
      <c r="I41" s="84"/>
      <c r="J41" s="84"/>
      <c r="K41" s="38">
        <f>SUM(I41:J41)</f>
        <v>0</v>
      </c>
      <c r="L41" s="84"/>
      <c r="M41" s="84"/>
      <c r="N41" s="38">
        <f>SUM(L41:M41)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 thickBot="1">
      <c r="A42" s="53" t="s">
        <v>192</v>
      </c>
      <c r="B42" s="19" t="s">
        <v>144</v>
      </c>
      <c r="C42" s="15"/>
      <c r="D42" s="15"/>
      <c r="E42" s="15">
        <f>SUM(C42:D42)</f>
        <v>0</v>
      </c>
      <c r="F42" s="15"/>
      <c r="G42" s="15"/>
      <c r="H42" s="15">
        <f>SUM(F42:G42)</f>
        <v>0</v>
      </c>
      <c r="I42" s="38"/>
      <c r="J42" s="38"/>
      <c r="K42" s="38">
        <f>SUM(I42:J42)</f>
        <v>0</v>
      </c>
      <c r="L42" s="38"/>
      <c r="M42" s="38"/>
      <c r="N42" s="38">
        <f>SUM(L42:M42)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14" ht="13.5" thickBot="1">
      <c r="A43" s="18" t="s">
        <v>17</v>
      </c>
      <c r="B43" s="19" t="s">
        <v>29</v>
      </c>
      <c r="C43" s="15">
        <f>SUM(C41:C42)</f>
        <v>0</v>
      </c>
      <c r="D43" s="15">
        <f>SUM(D41:D42)</f>
        <v>0</v>
      </c>
      <c r="E43" s="15">
        <f>SUM(E41:E42)</f>
        <v>0</v>
      </c>
      <c r="F43" s="15">
        <f>SUM(F41:F42)</f>
        <v>0</v>
      </c>
      <c r="G43" s="15">
        <f>SUM(G41:G42)</f>
        <v>0</v>
      </c>
      <c r="H43" s="15">
        <f aca="true" t="shared" si="15" ref="H43:N43">SUM(H41:H42)</f>
        <v>0</v>
      </c>
      <c r="I43" s="38">
        <f t="shared" si="15"/>
        <v>0</v>
      </c>
      <c r="J43" s="38">
        <f t="shared" si="15"/>
        <v>0</v>
      </c>
      <c r="K43" s="38">
        <f t="shared" si="15"/>
        <v>0</v>
      </c>
      <c r="L43" s="38">
        <f t="shared" si="15"/>
        <v>0</v>
      </c>
      <c r="M43" s="38">
        <f t="shared" si="15"/>
        <v>0</v>
      </c>
      <c r="N43" s="38">
        <f t="shared" si="15"/>
        <v>0</v>
      </c>
    </row>
    <row r="44" spans="1:14" ht="12.75">
      <c r="A44" s="40" t="s">
        <v>191</v>
      </c>
      <c r="B44" s="54" t="s">
        <v>22</v>
      </c>
      <c r="C44" s="7"/>
      <c r="D44" s="7"/>
      <c r="E44" s="7">
        <f>SUM(C44:D44)</f>
        <v>0</v>
      </c>
      <c r="F44" s="7"/>
      <c r="G44" s="7"/>
      <c r="H44" s="7">
        <f>SUM(F44:G44)</f>
        <v>0</v>
      </c>
      <c r="I44" s="84"/>
      <c r="J44" s="84"/>
      <c r="K44" s="84">
        <f>SUM(I44:J44)</f>
        <v>0</v>
      </c>
      <c r="L44" s="84"/>
      <c r="M44" s="84"/>
      <c r="N44" s="84">
        <f>SUM(L44:M44)</f>
        <v>0</v>
      </c>
    </row>
    <row r="45" spans="1:14" ht="13.5" thickBot="1">
      <c r="A45" s="40" t="s">
        <v>192</v>
      </c>
      <c r="B45" s="54" t="s">
        <v>145</v>
      </c>
      <c r="C45" s="7"/>
      <c r="D45" s="7"/>
      <c r="E45" s="7">
        <f>SUM(C45:D45)</f>
        <v>0</v>
      </c>
      <c r="F45" s="7"/>
      <c r="G45" s="7"/>
      <c r="H45" s="7">
        <f>SUM(F45:G45)</f>
        <v>0</v>
      </c>
      <c r="I45" s="84"/>
      <c r="J45" s="84"/>
      <c r="K45" s="84">
        <f>SUM(I45:J45)</f>
        <v>0</v>
      </c>
      <c r="L45" s="84"/>
      <c r="M45" s="84"/>
      <c r="N45" s="84">
        <f>SUM(L45:M45)</f>
        <v>0</v>
      </c>
    </row>
    <row r="46" spans="1:14" ht="13.5" thickBot="1">
      <c r="A46" s="41" t="s">
        <v>20</v>
      </c>
      <c r="B46" s="55" t="s">
        <v>30</v>
      </c>
      <c r="C46" s="28">
        <f>SUM(C44:C45)</f>
        <v>0</v>
      </c>
      <c r="D46" s="28">
        <f>SUM(D44:D45)</f>
        <v>0</v>
      </c>
      <c r="E46" s="28">
        <f>SUM(E44:E45)</f>
        <v>0</v>
      </c>
      <c r="F46" s="28">
        <f>SUM(F44:F45)</f>
        <v>0</v>
      </c>
      <c r="G46" s="28">
        <f>SUM(G44:G45)</f>
        <v>0</v>
      </c>
      <c r="H46" s="28">
        <f aca="true" t="shared" si="16" ref="H46:N46">SUM(H44:H45)</f>
        <v>0</v>
      </c>
      <c r="I46" s="88">
        <f t="shared" si="16"/>
        <v>0</v>
      </c>
      <c r="J46" s="88">
        <f t="shared" si="16"/>
        <v>0</v>
      </c>
      <c r="K46" s="88">
        <f t="shared" si="16"/>
        <v>0</v>
      </c>
      <c r="L46" s="88">
        <f t="shared" si="16"/>
        <v>0</v>
      </c>
      <c r="M46" s="88">
        <f t="shared" si="16"/>
        <v>0</v>
      </c>
      <c r="N46" s="88">
        <f t="shared" si="16"/>
        <v>0</v>
      </c>
    </row>
    <row r="47" spans="1:14" ht="13.5" thickBot="1">
      <c r="A47" s="40" t="s">
        <v>179</v>
      </c>
      <c r="B47" s="54" t="s">
        <v>152</v>
      </c>
      <c r="C47" s="7"/>
      <c r="D47" s="7"/>
      <c r="E47" s="7">
        <f>SUM(C47:D47)</f>
        <v>0</v>
      </c>
      <c r="F47" s="7"/>
      <c r="G47" s="7"/>
      <c r="H47" s="7">
        <f>SUM(F47:G47)</f>
        <v>0</v>
      </c>
      <c r="I47" s="84"/>
      <c r="J47" s="84"/>
      <c r="K47" s="84">
        <f>SUM(I47:J47)</f>
        <v>0</v>
      </c>
      <c r="L47" s="84"/>
      <c r="M47" s="84"/>
      <c r="N47" s="84">
        <f>SUM(L47:M47)</f>
        <v>0</v>
      </c>
    </row>
    <row r="48" spans="1:14" ht="13.5" thickBot="1">
      <c r="A48" s="41" t="s">
        <v>149</v>
      </c>
      <c r="B48" s="55" t="s">
        <v>151</v>
      </c>
      <c r="C48" s="28">
        <f>SUM(C46,C43,C47)</f>
        <v>0</v>
      </c>
      <c r="D48" s="28">
        <f>SUM(D46,D43,D47)</f>
        <v>0</v>
      </c>
      <c r="E48" s="28">
        <f>SUM(E46,E43,E47)</f>
        <v>0</v>
      </c>
      <c r="F48" s="28">
        <f>SUM(F46,F43,F47)</f>
        <v>0</v>
      </c>
      <c r="G48" s="28">
        <f>SUM(G46,G43,G47)</f>
        <v>0</v>
      </c>
      <c r="H48" s="28">
        <f aca="true" t="shared" si="17" ref="H48:N48">SUM(H46,H43,H47)</f>
        <v>0</v>
      </c>
      <c r="I48" s="88">
        <f t="shared" si="17"/>
        <v>0</v>
      </c>
      <c r="J48" s="88">
        <f t="shared" si="17"/>
        <v>0</v>
      </c>
      <c r="K48" s="88">
        <f t="shared" si="17"/>
        <v>0</v>
      </c>
      <c r="L48" s="88">
        <f t="shared" si="17"/>
        <v>0</v>
      </c>
      <c r="M48" s="88">
        <f t="shared" si="17"/>
        <v>0</v>
      </c>
      <c r="N48" s="88">
        <f t="shared" si="17"/>
        <v>0</v>
      </c>
    </row>
    <row r="49" spans="1:29" s="51" customFormat="1" ht="13.5" thickBot="1">
      <c r="A49" s="23"/>
      <c r="B49" s="29" t="s">
        <v>155</v>
      </c>
      <c r="C49" s="6">
        <f>SUM(C48,C40,C36)</f>
        <v>0</v>
      </c>
      <c r="D49" s="6">
        <f>SUM(D48,D40,D36)</f>
        <v>0</v>
      </c>
      <c r="E49" s="6">
        <f>SUM(E48,E40,E36)</f>
        <v>0</v>
      </c>
      <c r="F49" s="6">
        <f>SUM(F48,F40,F36)</f>
        <v>0</v>
      </c>
      <c r="G49" s="6">
        <f>SUM(G48,G40,G36)</f>
        <v>0</v>
      </c>
      <c r="H49" s="6">
        <f aca="true" t="shared" si="18" ref="H49:N49">SUM(H48,H40,H36)</f>
        <v>0</v>
      </c>
      <c r="I49" s="43">
        <f t="shared" si="18"/>
        <v>0</v>
      </c>
      <c r="J49" s="43">
        <f t="shared" si="18"/>
        <v>0</v>
      </c>
      <c r="K49" s="43">
        <f t="shared" si="18"/>
        <v>0</v>
      </c>
      <c r="L49" s="43">
        <f t="shared" si="18"/>
        <v>0</v>
      </c>
      <c r="M49" s="43">
        <f t="shared" si="18"/>
        <v>0</v>
      </c>
      <c r="N49" s="43">
        <f t="shared" si="18"/>
        <v>0</v>
      </c>
      <c r="AA49" s="29"/>
      <c r="AB49" s="29"/>
      <c r="AC49" s="29"/>
    </row>
    <row r="50" spans="1:14" ht="13.5" thickBot="1">
      <c r="A50" s="57"/>
      <c r="B50" s="58" t="s">
        <v>31</v>
      </c>
      <c r="C50" s="10"/>
      <c r="D50" s="10"/>
      <c r="E50" s="10"/>
      <c r="F50" s="10"/>
      <c r="G50" s="10"/>
      <c r="H50" s="10"/>
      <c r="I50" s="89"/>
      <c r="J50" s="89"/>
      <c r="K50" s="89"/>
      <c r="L50" s="98">
        <f>'17'!F50+'17'!I50+'18'!C50+'18'!F50</f>
        <v>0</v>
      </c>
      <c r="M50" s="98">
        <f>'17'!G50+'17'!J50+'18'!D50+'18'!G50</f>
        <v>0</v>
      </c>
      <c r="N50" s="98">
        <f>'17'!H50+'17'!K50+'18'!E50+'18'!H50</f>
        <v>0</v>
      </c>
    </row>
    <row r="51" spans="1:14" ht="12.75">
      <c r="A51" s="59"/>
      <c r="B51" s="58" t="s">
        <v>32</v>
      </c>
      <c r="C51" s="27"/>
      <c r="D51" s="27"/>
      <c r="E51" s="27"/>
      <c r="F51" s="60"/>
      <c r="G51" s="27"/>
      <c r="H51" s="60"/>
      <c r="I51" s="91"/>
      <c r="J51" s="91"/>
      <c r="K51" s="91"/>
      <c r="L51" s="99"/>
      <c r="M51" s="99"/>
      <c r="N51" s="99"/>
    </row>
    <row r="52" spans="5:11" ht="12.75">
      <c r="E52" s="36"/>
      <c r="H52" s="30"/>
      <c r="K52" s="30"/>
    </row>
    <row r="53" spans="5:11" ht="12.75">
      <c r="E53" s="36"/>
      <c r="H53" s="30"/>
      <c r="K53" s="30"/>
    </row>
    <row r="54" ht="12.75">
      <c r="K54" s="30"/>
    </row>
    <row r="55" ht="12.75">
      <c r="K55" s="30"/>
    </row>
    <row r="56" ht="12.75">
      <c r="K56" s="30"/>
    </row>
    <row r="57" spans="27:29" ht="12.75">
      <c r="AA57" s="1"/>
      <c r="AB57" s="1"/>
      <c r="AC57" s="1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6"/>
      <c r="AB61" s="6"/>
      <c r="AC61" s="6"/>
    </row>
    <row r="62" spans="27:29" ht="12.75">
      <c r="AA62" s="6"/>
      <c r="AB62" s="6"/>
      <c r="AC62" s="6"/>
    </row>
    <row r="63" spans="27:29" ht="12.75">
      <c r="AA63" s="1"/>
      <c r="AB63" s="1"/>
      <c r="AC63" s="1"/>
    </row>
    <row r="64" spans="27:29" ht="12.75">
      <c r="AA64" s="1"/>
      <c r="AB64" s="1"/>
      <c r="AC64" s="1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</sheetData>
  <sheetProtection selectLockedCells="1" selectUnlockedCells="1"/>
  <mergeCells count="24">
    <mergeCell ref="A8:B8"/>
    <mergeCell ref="A28:B28"/>
    <mergeCell ref="L5:L6"/>
    <mergeCell ref="M5:M6"/>
    <mergeCell ref="A7:B7"/>
    <mergeCell ref="H5:H6"/>
    <mergeCell ref="D5:D6"/>
    <mergeCell ref="E5:E6"/>
    <mergeCell ref="B1:N1"/>
    <mergeCell ref="A3:B6"/>
    <mergeCell ref="C3:E3"/>
    <mergeCell ref="F3:H3"/>
    <mergeCell ref="I3:K4"/>
    <mergeCell ref="L3:N3"/>
    <mergeCell ref="K5:K6"/>
    <mergeCell ref="C5:C6"/>
    <mergeCell ref="N5:N6"/>
    <mergeCell ref="C4:E4"/>
    <mergeCell ref="F4:H4"/>
    <mergeCell ref="L4:N4"/>
    <mergeCell ref="F5:F6"/>
    <mergeCell ref="G5:G6"/>
    <mergeCell ref="I5:I6"/>
    <mergeCell ref="J5:J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N75"/>
  <sheetViews>
    <sheetView zoomScale="92" zoomScaleNormal="92" zoomScalePageLayoutView="0" workbookViewId="0" topLeftCell="A1">
      <pane ySplit="7" topLeftCell="A20" activePane="bottomLeft" state="frozen"/>
      <selection pane="topLeft" activeCell="M24" sqref="M24"/>
      <selection pane="bottomLeft" activeCell="M24" sqref="M24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10.875" style="13" customWidth="1"/>
    <col min="4" max="4" width="10.625" style="13" customWidth="1"/>
    <col min="5" max="5" width="11.00390625" style="13" customWidth="1"/>
    <col min="6" max="6" width="9.00390625" style="13" customWidth="1"/>
    <col min="7" max="8" width="9.375" style="13" customWidth="1"/>
    <col min="9" max="9" width="9.625" style="13" customWidth="1"/>
    <col min="10" max="14" width="9.375" style="13" customWidth="1"/>
    <col min="15" max="15" width="9.25390625" style="13" customWidth="1"/>
    <col min="16" max="16" width="0" style="13" hidden="1" customWidth="1"/>
    <col min="17" max="17" width="9.25390625" style="13" customWidth="1"/>
    <col min="18" max="20" width="0" style="13" hidden="1" customWidth="1"/>
    <col min="21" max="16384" width="9.125" style="13" customWidth="1"/>
  </cols>
  <sheetData>
    <row r="1" spans="2:17" ht="11.25" customHeight="1">
      <c r="B1" s="111" t="s">
        <v>181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23"/>
      <c r="P1" s="23"/>
      <c r="Q1" s="23"/>
    </row>
    <row r="2" spans="8:20" ht="8.25" customHeight="1">
      <c r="H2" s="16"/>
      <c r="M2" s="16" t="s">
        <v>0</v>
      </c>
      <c r="T2" s="16"/>
    </row>
    <row r="3" spans="1:14" ht="9" customHeight="1" thickBot="1">
      <c r="A3" s="112" t="s">
        <v>1</v>
      </c>
      <c r="B3" s="112"/>
      <c r="C3" s="114">
        <v>1301</v>
      </c>
      <c r="D3" s="114"/>
      <c r="E3" s="114"/>
      <c r="F3" s="114">
        <v>1302</v>
      </c>
      <c r="G3" s="114"/>
      <c r="H3" s="114"/>
      <c r="I3" s="114">
        <v>1303</v>
      </c>
      <c r="J3" s="114"/>
      <c r="K3" s="114"/>
      <c r="L3" s="114">
        <v>1304</v>
      </c>
      <c r="M3" s="114"/>
      <c r="N3" s="114"/>
    </row>
    <row r="4" spans="1:14" s="86" customFormat="1" ht="24" customHeight="1" thickBot="1">
      <c r="A4" s="112"/>
      <c r="B4" s="112"/>
      <c r="C4" s="145" t="s">
        <v>16</v>
      </c>
      <c r="D4" s="146"/>
      <c r="E4" s="147"/>
      <c r="F4" s="108" t="s">
        <v>183</v>
      </c>
      <c r="G4" s="108"/>
      <c r="H4" s="108"/>
      <c r="I4" s="108" t="s">
        <v>184</v>
      </c>
      <c r="J4" s="108"/>
      <c r="K4" s="108"/>
      <c r="L4" s="147" t="s">
        <v>185</v>
      </c>
      <c r="M4" s="147"/>
      <c r="N4" s="147"/>
    </row>
    <row r="5" spans="1:14" ht="11.25" customHeight="1" thickBot="1">
      <c r="A5" s="112"/>
      <c r="B5" s="112"/>
      <c r="C5" s="109" t="s">
        <v>204</v>
      </c>
      <c r="D5" s="109" t="s">
        <v>198</v>
      </c>
      <c r="E5" s="109" t="s">
        <v>199</v>
      </c>
      <c r="F5" s="109" t="s">
        <v>204</v>
      </c>
      <c r="G5" s="109" t="s">
        <v>198</v>
      </c>
      <c r="H5" s="109" t="s">
        <v>199</v>
      </c>
      <c r="I5" s="109" t="s">
        <v>204</v>
      </c>
      <c r="J5" s="109" t="s">
        <v>198</v>
      </c>
      <c r="K5" s="109" t="s">
        <v>199</v>
      </c>
      <c r="L5" s="109" t="s">
        <v>204</v>
      </c>
      <c r="M5" s="109" t="s">
        <v>197</v>
      </c>
      <c r="N5" s="109" t="s">
        <v>199</v>
      </c>
    </row>
    <row r="6" spans="1:14" ht="17.25" customHeight="1" thickBot="1">
      <c r="A6" s="112"/>
      <c r="B6" s="112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9" customHeight="1" thickBot="1">
      <c r="A7" s="118">
        <v>1</v>
      </c>
      <c r="B7" s="118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6" t="s">
        <v>6</v>
      </c>
      <c r="B8" s="116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>
        <v>0</v>
      </c>
      <c r="D9" s="1"/>
      <c r="E9" s="1">
        <f>SUM(C9:D9)</f>
        <v>0</v>
      </c>
      <c r="F9" s="1">
        <v>0</v>
      </c>
      <c r="G9" s="1"/>
      <c r="H9" s="1">
        <f>SUM(F9:G9)</f>
        <v>0</v>
      </c>
      <c r="I9" s="1">
        <v>0</v>
      </c>
      <c r="J9" s="1"/>
      <c r="K9" s="1">
        <f>SUM(I9:J9)</f>
        <v>0</v>
      </c>
      <c r="L9" s="1">
        <v>0</v>
      </c>
      <c r="M9" s="1"/>
      <c r="N9" s="1">
        <f>SUM(L9:M9)</f>
        <v>0</v>
      </c>
    </row>
    <row r="10" spans="1:14" ht="10.5" customHeight="1">
      <c r="A10" s="17" t="s">
        <v>159</v>
      </c>
      <c r="B10" s="16" t="s">
        <v>129</v>
      </c>
      <c r="C10" s="1">
        <v>0</v>
      </c>
      <c r="D10" s="1"/>
      <c r="E10" s="1">
        <f>SUM(C10:D10)</f>
        <v>0</v>
      </c>
      <c r="F10" s="1">
        <v>0</v>
      </c>
      <c r="G10" s="1"/>
      <c r="H10" s="1">
        <f>SUM(F10:G10)</f>
        <v>0</v>
      </c>
      <c r="I10" s="1">
        <v>0</v>
      </c>
      <c r="J10" s="1"/>
      <c r="K10" s="1">
        <f>SUM(I10:J10)</f>
        <v>0</v>
      </c>
      <c r="L10" s="1">
        <v>0</v>
      </c>
      <c r="M10" s="1"/>
      <c r="N10" s="1">
        <f>SUM(L10:M10)</f>
        <v>0</v>
      </c>
    </row>
    <row r="11" spans="1:14" ht="10.5" customHeight="1">
      <c r="A11" s="17" t="s">
        <v>160</v>
      </c>
      <c r="B11" s="16" t="s">
        <v>9</v>
      </c>
      <c r="C11" s="1">
        <v>0</v>
      </c>
      <c r="D11" s="1"/>
      <c r="E11" s="1">
        <f>SUM(C11:D11)</f>
        <v>0</v>
      </c>
      <c r="F11" s="1">
        <v>0</v>
      </c>
      <c r="G11" s="1"/>
      <c r="H11" s="1">
        <f>SUM(F11:G11)</f>
        <v>0</v>
      </c>
      <c r="I11" s="1">
        <v>0</v>
      </c>
      <c r="J11" s="1"/>
      <c r="K11" s="1">
        <f>SUM(I11:J11)</f>
        <v>0</v>
      </c>
      <c r="L11" s="1">
        <v>0</v>
      </c>
      <c r="M11" s="1"/>
      <c r="N11" s="1">
        <f>SUM(L11:M11)</f>
        <v>0</v>
      </c>
    </row>
    <row r="12" spans="1:14" ht="10.5" customHeight="1">
      <c r="A12" s="17" t="s">
        <v>161</v>
      </c>
      <c r="B12" s="16" t="s">
        <v>10</v>
      </c>
      <c r="C12" s="1">
        <v>0</v>
      </c>
      <c r="D12" s="1"/>
      <c r="E12" s="1">
        <f>SUM(C12:D12)</f>
        <v>0</v>
      </c>
      <c r="F12" s="1">
        <v>0</v>
      </c>
      <c r="G12" s="1"/>
      <c r="H12" s="1">
        <f>SUM(F12:G12)</f>
        <v>0</v>
      </c>
      <c r="I12" s="1">
        <v>0</v>
      </c>
      <c r="J12" s="1"/>
      <c r="K12" s="1">
        <f>SUM(I12:J12)</f>
        <v>0</v>
      </c>
      <c r="L12" s="1">
        <v>0</v>
      </c>
      <c r="M12" s="1"/>
      <c r="N12" s="1">
        <f>SUM(L12:M12)</f>
        <v>0</v>
      </c>
    </row>
    <row r="13" spans="1:16" ht="10.5" customHeight="1">
      <c r="A13" s="17" t="s">
        <v>162</v>
      </c>
      <c r="B13" s="16" t="s">
        <v>11</v>
      </c>
      <c r="C13" s="1">
        <v>100000</v>
      </c>
      <c r="D13" s="3">
        <f>-8694-1000-3500-4128-33117-1350</f>
        <v>-51789</v>
      </c>
      <c r="E13" s="1">
        <f>SUM(C13:D13)</f>
        <v>48211</v>
      </c>
      <c r="F13" s="1">
        <v>18687</v>
      </c>
      <c r="G13" s="1">
        <v>-9218</v>
      </c>
      <c r="H13" s="1">
        <f>SUM(F13:G13)</f>
        <v>9469</v>
      </c>
      <c r="I13" s="1">
        <v>0</v>
      </c>
      <c r="J13" s="1"/>
      <c r="K13" s="1">
        <f>SUM(I13:J13)</f>
        <v>0</v>
      </c>
      <c r="L13" s="1">
        <v>7417</v>
      </c>
      <c r="M13" s="1">
        <v>-263</v>
      </c>
      <c r="N13" s="1">
        <f>SUM(L13:M13)</f>
        <v>7154</v>
      </c>
      <c r="P13" s="36"/>
    </row>
    <row r="14" spans="1:14" ht="10.5" customHeight="1">
      <c r="A14" s="18" t="s">
        <v>12</v>
      </c>
      <c r="B14" s="19" t="s">
        <v>131</v>
      </c>
      <c r="C14" s="15">
        <v>100000</v>
      </c>
      <c r="D14" s="15">
        <f aca="true" t="shared" si="0" ref="D14:M14">SUM(D9:D13)</f>
        <v>-51789</v>
      </c>
      <c r="E14" s="15">
        <f t="shared" si="0"/>
        <v>48211</v>
      </c>
      <c r="F14" s="15">
        <v>18687</v>
      </c>
      <c r="G14" s="15">
        <f t="shared" si="0"/>
        <v>-9218</v>
      </c>
      <c r="H14" s="15">
        <f>SUM(H9:H13)</f>
        <v>9469</v>
      </c>
      <c r="I14" s="15">
        <v>0</v>
      </c>
      <c r="J14" s="15">
        <f t="shared" si="0"/>
        <v>0</v>
      </c>
      <c r="K14" s="15">
        <f>SUM(K9:K13)</f>
        <v>0</v>
      </c>
      <c r="L14" s="15">
        <v>7417</v>
      </c>
      <c r="M14" s="15">
        <f t="shared" si="0"/>
        <v>-263</v>
      </c>
      <c r="N14" s="15">
        <f>SUM(N9:N13)</f>
        <v>7154</v>
      </c>
    </row>
    <row r="15" spans="1:14" ht="10.5" customHeight="1">
      <c r="A15" s="17" t="s">
        <v>163</v>
      </c>
      <c r="B15" s="16" t="s">
        <v>130</v>
      </c>
      <c r="C15" s="1">
        <v>0</v>
      </c>
      <c r="D15" s="49"/>
      <c r="E15" s="1">
        <f>SUM(C15:D15)</f>
        <v>0</v>
      </c>
      <c r="F15" s="1">
        <v>0</v>
      </c>
      <c r="G15" s="1"/>
      <c r="H15" s="1">
        <f>SUM(F15:G15)</f>
        <v>0</v>
      </c>
      <c r="I15" s="1">
        <v>0</v>
      </c>
      <c r="J15" s="1"/>
      <c r="K15" s="1">
        <f>SUM(I15:J15)</f>
        <v>0</v>
      </c>
      <c r="L15" s="4">
        <v>0</v>
      </c>
      <c r="M15" s="1"/>
      <c r="N15" s="1">
        <f>SUM(L15:M15)</f>
        <v>0</v>
      </c>
    </row>
    <row r="16" spans="1:14" ht="10.5" customHeight="1">
      <c r="A16" s="17" t="s">
        <v>164</v>
      </c>
      <c r="B16" s="16" t="s">
        <v>13</v>
      </c>
      <c r="C16" s="1">
        <v>0</v>
      </c>
      <c r="D16" s="1"/>
      <c r="E16" s="1">
        <f>SUM(C16:D16)</f>
        <v>0</v>
      </c>
      <c r="F16" s="1">
        <v>0</v>
      </c>
      <c r="G16" s="1"/>
      <c r="H16" s="1">
        <f>SUM(F16:G16)</f>
        <v>0</v>
      </c>
      <c r="I16" s="1">
        <v>0</v>
      </c>
      <c r="J16" s="1"/>
      <c r="K16" s="1">
        <f>SUM(I16:J16)</f>
        <v>0</v>
      </c>
      <c r="L16" s="4">
        <v>0</v>
      </c>
      <c r="M16" s="1"/>
      <c r="N16" s="1">
        <f>SUM(L16:M16)</f>
        <v>0</v>
      </c>
    </row>
    <row r="17" spans="1:14" s="29" customFormat="1" ht="10.5" customHeight="1">
      <c r="A17" s="17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0</v>
      </c>
      <c r="G17" s="1"/>
      <c r="H17" s="1">
        <f>SUM(F17:G17)</f>
        <v>0</v>
      </c>
      <c r="I17" s="1">
        <v>0</v>
      </c>
      <c r="J17" s="1"/>
      <c r="K17" s="1">
        <f>SUM(I17:J17)</f>
        <v>0</v>
      </c>
      <c r="L17" s="4">
        <v>0</v>
      </c>
      <c r="M17" s="1"/>
      <c r="N17" s="1">
        <f>SUM(L17:M17)</f>
        <v>0</v>
      </c>
    </row>
    <row r="18" spans="1:14" ht="10.5" customHeight="1">
      <c r="A18" s="18" t="s">
        <v>15</v>
      </c>
      <c r="B18" s="19" t="s">
        <v>132</v>
      </c>
      <c r="C18" s="15">
        <v>0</v>
      </c>
      <c r="D18" s="15">
        <f aca="true" t="shared" si="1" ref="D18:M18">SUM(D15:D17)</f>
        <v>0</v>
      </c>
      <c r="E18" s="15">
        <f t="shared" si="1"/>
        <v>0</v>
      </c>
      <c r="F18" s="15">
        <v>0</v>
      </c>
      <c r="G18" s="15">
        <f t="shared" si="1"/>
        <v>0</v>
      </c>
      <c r="H18" s="15">
        <f>SUM(H15:H17)</f>
        <v>0</v>
      </c>
      <c r="I18" s="15">
        <v>0</v>
      </c>
      <c r="J18" s="15">
        <f t="shared" si="1"/>
        <v>0</v>
      </c>
      <c r="K18" s="15">
        <f>SUM(K15:K17)</f>
        <v>0</v>
      </c>
      <c r="L18" s="15">
        <v>0</v>
      </c>
      <c r="M18" s="15">
        <f t="shared" si="1"/>
        <v>0</v>
      </c>
      <c r="N18" s="15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15">
        <v>0</v>
      </c>
      <c r="D19" s="15"/>
      <c r="E19" s="15">
        <f>SUM(C19:D19)</f>
        <v>0</v>
      </c>
      <c r="F19" s="15">
        <v>0</v>
      </c>
      <c r="G19" s="15"/>
      <c r="H19" s="15">
        <f>SUM(F19:G19)</f>
        <v>0</v>
      </c>
      <c r="I19" s="15">
        <v>0</v>
      </c>
      <c r="J19" s="15"/>
      <c r="K19" s="15">
        <f>SUM(I19:J19)</f>
        <v>0</v>
      </c>
      <c r="L19" s="15">
        <v>0</v>
      </c>
      <c r="M19" s="15"/>
      <c r="N19" s="15">
        <f>SUM(L19:M19)</f>
        <v>0</v>
      </c>
    </row>
    <row r="20" spans="1:14" ht="10.5" customHeight="1" thickBot="1">
      <c r="A20" s="20" t="s">
        <v>17</v>
      </c>
      <c r="B20" s="19" t="s">
        <v>134</v>
      </c>
      <c r="C20" s="15">
        <v>0</v>
      </c>
      <c r="D20" s="15">
        <f aca="true" t="shared" si="2" ref="D20:M20">SUM(D19)</f>
        <v>0</v>
      </c>
      <c r="E20" s="15">
        <f t="shared" si="2"/>
        <v>0</v>
      </c>
      <c r="F20" s="15">
        <v>0</v>
      </c>
      <c r="G20" s="15">
        <f t="shared" si="2"/>
        <v>0</v>
      </c>
      <c r="H20" s="15">
        <f>SUM(H19)</f>
        <v>0</v>
      </c>
      <c r="I20" s="15">
        <v>0</v>
      </c>
      <c r="J20" s="15">
        <f t="shared" si="2"/>
        <v>0</v>
      </c>
      <c r="K20" s="15">
        <f>SUM(K19)</f>
        <v>0</v>
      </c>
      <c r="L20" s="15">
        <v>0</v>
      </c>
      <c r="M20" s="15">
        <f t="shared" si="2"/>
        <v>0</v>
      </c>
      <c r="N20" s="15">
        <f>SUM(N19)</f>
        <v>0</v>
      </c>
    </row>
    <row r="21" spans="1:14" ht="10.5" customHeight="1">
      <c r="A21" s="21" t="s">
        <v>168</v>
      </c>
      <c r="B21" s="16" t="s">
        <v>21</v>
      </c>
      <c r="C21" s="7">
        <v>0</v>
      </c>
      <c r="D21" s="7"/>
      <c r="E21" s="7">
        <f>SUM(C21:D21)</f>
        <v>0</v>
      </c>
      <c r="F21" s="7">
        <v>0</v>
      </c>
      <c r="G21" s="7"/>
      <c r="H21" s="7">
        <f>SUM(F21:G21)</f>
        <v>0</v>
      </c>
      <c r="I21" s="7">
        <v>0</v>
      </c>
      <c r="J21" s="7"/>
      <c r="K21" s="7">
        <f>SUM(I21:J21)</f>
        <v>0</v>
      </c>
      <c r="L21" s="7">
        <v>0</v>
      </c>
      <c r="M21" s="7"/>
      <c r="N21" s="7">
        <f>SUM(L21:M21)</f>
        <v>0</v>
      </c>
    </row>
    <row r="22" spans="1:14" ht="10.5" customHeight="1">
      <c r="A22" s="50" t="s">
        <v>169</v>
      </c>
      <c r="B22" s="16" t="s">
        <v>146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7">
        <v>0</v>
      </c>
      <c r="J22" s="7"/>
      <c r="K22" s="7">
        <f>SUM(I22:J22)</f>
        <v>0</v>
      </c>
      <c r="L22" s="7">
        <v>0</v>
      </c>
      <c r="M22" s="7"/>
      <c r="N22" s="7">
        <f>SUM(L22:M22)</f>
        <v>0</v>
      </c>
    </row>
    <row r="23" spans="1:14" s="29" customFormat="1" ht="10.5" customHeight="1" thickBot="1">
      <c r="A23" s="17" t="s">
        <v>166</v>
      </c>
      <c r="B23" s="16" t="s">
        <v>22</v>
      </c>
      <c r="C23" s="1">
        <v>0</v>
      </c>
      <c r="D23" s="1"/>
      <c r="E23" s="7">
        <f>SUM(C23:D23)</f>
        <v>0</v>
      </c>
      <c r="F23" s="1">
        <v>0</v>
      </c>
      <c r="G23" s="1"/>
      <c r="H23" s="7">
        <f>SUM(F23:G23)</f>
        <v>0</v>
      </c>
      <c r="I23" s="1">
        <v>0</v>
      </c>
      <c r="J23" s="1"/>
      <c r="K23" s="7">
        <f>SUM(I23:J23)</f>
        <v>0</v>
      </c>
      <c r="L23" s="7">
        <v>0</v>
      </c>
      <c r="M23" s="6"/>
      <c r="N23" s="7">
        <f>SUM(L23:M23)</f>
        <v>0</v>
      </c>
    </row>
    <row r="24" spans="1:14" ht="10.5" customHeight="1" thickBot="1">
      <c r="A24" s="18" t="s">
        <v>20</v>
      </c>
      <c r="B24" s="22" t="s">
        <v>135</v>
      </c>
      <c r="C24" s="15">
        <v>0</v>
      </c>
      <c r="D24" s="15">
        <f aca="true" t="shared" si="3" ref="D24:M24">SUM(D21:D23)</f>
        <v>0</v>
      </c>
      <c r="E24" s="15">
        <f t="shared" si="3"/>
        <v>0</v>
      </c>
      <c r="F24" s="15">
        <v>0</v>
      </c>
      <c r="G24" s="15">
        <f t="shared" si="3"/>
        <v>0</v>
      </c>
      <c r="H24" s="15">
        <f>SUM(H21:H23)</f>
        <v>0</v>
      </c>
      <c r="I24" s="15">
        <v>0</v>
      </c>
      <c r="J24" s="15">
        <f t="shared" si="3"/>
        <v>0</v>
      </c>
      <c r="K24" s="15">
        <f>SUM(K21:K23)</f>
        <v>0</v>
      </c>
      <c r="L24" s="15">
        <v>0</v>
      </c>
      <c r="M24" s="15">
        <f t="shared" si="3"/>
        <v>0</v>
      </c>
      <c r="N24" s="15">
        <f>SUM(N21:N23)</f>
        <v>0</v>
      </c>
    </row>
    <row r="25" spans="1:14" ht="10.5" customHeight="1" thickBot="1">
      <c r="A25" s="40" t="s">
        <v>167</v>
      </c>
      <c r="B25" s="39" t="s">
        <v>153</v>
      </c>
      <c r="C25" s="7">
        <v>0</v>
      </c>
      <c r="D25" s="7"/>
      <c r="E25" s="7">
        <f>SUM(C25:D25)</f>
        <v>0</v>
      </c>
      <c r="F25" s="7">
        <v>0</v>
      </c>
      <c r="G25" s="7"/>
      <c r="H25" s="7">
        <f>SUM(F25:G25)</f>
        <v>0</v>
      </c>
      <c r="I25" s="7">
        <v>0</v>
      </c>
      <c r="J25" s="7"/>
      <c r="K25" s="7">
        <f>SUM(I25:J25)</f>
        <v>0</v>
      </c>
      <c r="L25" s="7">
        <v>0</v>
      </c>
      <c r="M25" s="7"/>
      <c r="N25" s="7">
        <f>SUM(L25:M25)</f>
        <v>0</v>
      </c>
    </row>
    <row r="26" spans="1:14" ht="10.5" customHeight="1" thickBot="1">
      <c r="A26" s="41" t="s">
        <v>149</v>
      </c>
      <c r="B26" s="42" t="s">
        <v>150</v>
      </c>
      <c r="C26" s="28">
        <v>0</v>
      </c>
      <c r="D26" s="28">
        <f aca="true" t="shared" si="4" ref="D26:M26">SUM(D20,D24,D25)</f>
        <v>0</v>
      </c>
      <c r="E26" s="28">
        <f t="shared" si="4"/>
        <v>0</v>
      </c>
      <c r="F26" s="28">
        <v>0</v>
      </c>
      <c r="G26" s="28">
        <f t="shared" si="4"/>
        <v>0</v>
      </c>
      <c r="H26" s="28">
        <f>SUM(H20,H24,H25)</f>
        <v>0</v>
      </c>
      <c r="I26" s="28">
        <v>0</v>
      </c>
      <c r="J26" s="28">
        <f t="shared" si="4"/>
        <v>0</v>
      </c>
      <c r="K26" s="28">
        <f>SUM(K20,K24,K25)</f>
        <v>0</v>
      </c>
      <c r="L26" s="28">
        <v>0</v>
      </c>
      <c r="M26" s="28">
        <f t="shared" si="4"/>
        <v>0</v>
      </c>
      <c r="N26" s="28">
        <f>SUM(N20,N24,N25)</f>
        <v>0</v>
      </c>
    </row>
    <row r="27" spans="1:14" s="29" customFormat="1" ht="10.5" customHeight="1">
      <c r="A27" s="23"/>
      <c r="B27" s="29" t="s">
        <v>154</v>
      </c>
      <c r="C27" s="6">
        <v>100000</v>
      </c>
      <c r="D27" s="6">
        <f aca="true" t="shared" si="5" ref="D27:M27">SUM(D26,D18,D14)</f>
        <v>-51789</v>
      </c>
      <c r="E27" s="6">
        <f t="shared" si="5"/>
        <v>48211</v>
      </c>
      <c r="F27" s="6">
        <v>18687</v>
      </c>
      <c r="G27" s="6">
        <f t="shared" si="5"/>
        <v>-9218</v>
      </c>
      <c r="H27" s="6">
        <f>SUM(H26,H18,H14)</f>
        <v>9469</v>
      </c>
      <c r="I27" s="6">
        <v>0</v>
      </c>
      <c r="J27" s="6">
        <f t="shared" si="5"/>
        <v>0</v>
      </c>
      <c r="K27" s="6">
        <f>SUM(K26,K18,K14)</f>
        <v>0</v>
      </c>
      <c r="L27" s="6">
        <v>7417</v>
      </c>
      <c r="M27" s="6">
        <f t="shared" si="5"/>
        <v>-263</v>
      </c>
      <c r="N27" s="6">
        <f>SUM(N26,N18,N14)</f>
        <v>7154</v>
      </c>
    </row>
    <row r="28" spans="1:21" ht="10.5" customHeight="1">
      <c r="A28" s="117" t="s">
        <v>23</v>
      </c>
      <c r="B28" s="117"/>
      <c r="C28" s="1"/>
      <c r="D28" s="1"/>
      <c r="E28" s="1"/>
      <c r="F28" s="1"/>
      <c r="G28" s="1"/>
      <c r="H28" s="1"/>
      <c r="I28" s="1"/>
      <c r="J28" s="1"/>
      <c r="K28" s="1"/>
      <c r="L28" s="7"/>
      <c r="M28" s="6"/>
      <c r="N28" s="1"/>
      <c r="U28" s="67"/>
    </row>
    <row r="29" spans="1:14" ht="10.5" customHeight="1">
      <c r="A29" s="17" t="s">
        <v>170</v>
      </c>
      <c r="B29" s="16" t="s">
        <v>136</v>
      </c>
      <c r="C29" s="1">
        <v>0</v>
      </c>
      <c r="D29" s="1"/>
      <c r="E29" s="1">
        <f>SUM(C29:D29)</f>
        <v>0</v>
      </c>
      <c r="F29" s="1">
        <v>0</v>
      </c>
      <c r="G29" s="1"/>
      <c r="H29" s="1">
        <f>SUM(F29:G29)</f>
        <v>0</v>
      </c>
      <c r="I29" s="1">
        <v>0</v>
      </c>
      <c r="J29" s="1"/>
      <c r="K29" s="1">
        <f>SUM(I29:J29)</f>
        <v>0</v>
      </c>
      <c r="L29" s="4">
        <v>0</v>
      </c>
      <c r="M29" s="1"/>
      <c r="N29" s="1">
        <f>SUM(L29:M29)</f>
        <v>0</v>
      </c>
    </row>
    <row r="30" spans="1:14" ht="10.5" customHeight="1">
      <c r="A30" s="17" t="s">
        <v>171</v>
      </c>
      <c r="B30" s="16" t="s">
        <v>137</v>
      </c>
      <c r="C30" s="1">
        <v>0</v>
      </c>
      <c r="D30" s="1"/>
      <c r="E30" s="1">
        <f>SUM(C30:D30)</f>
        <v>0</v>
      </c>
      <c r="F30" s="1">
        <v>0</v>
      </c>
      <c r="G30" s="1"/>
      <c r="H30" s="1">
        <f>SUM(F30:G30)</f>
        <v>0</v>
      </c>
      <c r="I30" s="1">
        <v>0</v>
      </c>
      <c r="J30" s="1"/>
      <c r="K30" s="1">
        <f>SUM(I30:J30)</f>
        <v>0</v>
      </c>
      <c r="L30" s="4">
        <v>0</v>
      </c>
      <c r="M30" s="1"/>
      <c r="N30" s="1">
        <f>SUM(L30:M30)</f>
        <v>0</v>
      </c>
    </row>
    <row r="31" spans="1:14" ht="10.5" customHeight="1">
      <c r="A31" s="17" t="s">
        <v>173</v>
      </c>
      <c r="B31" s="16" t="s">
        <v>138</v>
      </c>
      <c r="C31" s="1">
        <v>0</v>
      </c>
      <c r="D31" s="1"/>
      <c r="E31" s="1">
        <f>SUM(C31:D31)</f>
        <v>0</v>
      </c>
      <c r="F31" s="1">
        <v>0</v>
      </c>
      <c r="G31" s="1"/>
      <c r="H31" s="1">
        <f>SUM(F31:G31)</f>
        <v>0</v>
      </c>
      <c r="I31" s="1">
        <v>0</v>
      </c>
      <c r="J31" s="1"/>
      <c r="K31" s="1">
        <f>SUM(I31:J31)</f>
        <v>0</v>
      </c>
      <c r="L31" s="4">
        <v>0</v>
      </c>
      <c r="M31" s="1"/>
      <c r="N31" s="1">
        <f>SUM(L31:M31)</f>
        <v>0</v>
      </c>
    </row>
    <row r="32" spans="1:14" ht="10.5" customHeight="1">
      <c r="A32" s="24" t="s">
        <v>7</v>
      </c>
      <c r="B32" s="25" t="s">
        <v>139</v>
      </c>
      <c r="C32" s="5">
        <v>0</v>
      </c>
      <c r="D32" s="5">
        <f aca="true" t="shared" si="6" ref="D32:M32">SUM(D29:D31)</f>
        <v>0</v>
      </c>
      <c r="E32" s="5">
        <f t="shared" si="6"/>
        <v>0</v>
      </c>
      <c r="F32" s="5">
        <v>0</v>
      </c>
      <c r="G32" s="5">
        <f t="shared" si="6"/>
        <v>0</v>
      </c>
      <c r="H32" s="5">
        <f>SUM(H29:H31)</f>
        <v>0</v>
      </c>
      <c r="I32" s="5">
        <v>0</v>
      </c>
      <c r="J32" s="5">
        <f t="shared" si="6"/>
        <v>0</v>
      </c>
      <c r="K32" s="5">
        <f>SUM(K29:K31)</f>
        <v>0</v>
      </c>
      <c r="L32" s="5">
        <v>0</v>
      </c>
      <c r="M32" s="5">
        <f t="shared" si="6"/>
        <v>0</v>
      </c>
      <c r="N32" s="5">
        <f>SUM(N29:N31)</f>
        <v>0</v>
      </c>
    </row>
    <row r="33" spans="1:14" ht="10.5" customHeight="1">
      <c r="A33" s="17" t="s">
        <v>174</v>
      </c>
      <c r="B33" s="16" t="s">
        <v>24</v>
      </c>
      <c r="C33" s="1">
        <v>0</v>
      </c>
      <c r="D33" s="1"/>
      <c r="E33" s="1">
        <f>SUM(C33:D33)</f>
        <v>0</v>
      </c>
      <c r="F33" s="1">
        <v>0</v>
      </c>
      <c r="G33" s="1"/>
      <c r="H33" s="1">
        <f>SUM(F33:G33)</f>
        <v>0</v>
      </c>
      <c r="I33" s="1">
        <v>0</v>
      </c>
      <c r="J33" s="1"/>
      <c r="K33" s="1">
        <f>SUM(I33:J33)</f>
        <v>0</v>
      </c>
      <c r="L33" s="4">
        <v>0</v>
      </c>
      <c r="M33" s="1"/>
      <c r="N33" s="1">
        <f>SUM(L33:M33)</f>
        <v>0</v>
      </c>
    </row>
    <row r="34" spans="1:14" ht="10.5" customHeight="1">
      <c r="A34" s="17" t="s">
        <v>175</v>
      </c>
      <c r="B34" s="16" t="s">
        <v>140</v>
      </c>
      <c r="C34" s="1">
        <v>0</v>
      </c>
      <c r="D34" s="1"/>
      <c r="E34" s="1">
        <f>SUM(C34:D34)</f>
        <v>0</v>
      </c>
      <c r="F34" s="1">
        <v>0</v>
      </c>
      <c r="G34" s="1"/>
      <c r="H34" s="1">
        <f>SUM(F34:G34)</f>
        <v>0</v>
      </c>
      <c r="I34" s="1">
        <v>0</v>
      </c>
      <c r="J34" s="1"/>
      <c r="K34" s="1">
        <f>SUM(I34:J34)</f>
        <v>0</v>
      </c>
      <c r="L34" s="4">
        <v>0</v>
      </c>
      <c r="M34" s="1"/>
      <c r="N34" s="1">
        <f>SUM(L34:M34)</f>
        <v>0</v>
      </c>
    </row>
    <row r="35" spans="1:14" ht="10.5" customHeight="1">
      <c r="A35" s="17" t="s">
        <v>177</v>
      </c>
      <c r="B35" s="16" t="s">
        <v>25</v>
      </c>
      <c r="C35" s="1">
        <v>0</v>
      </c>
      <c r="D35" s="1"/>
      <c r="E35" s="1">
        <f>SUM(C35:D35)</f>
        <v>0</v>
      </c>
      <c r="F35" s="1">
        <v>0</v>
      </c>
      <c r="G35" s="1"/>
      <c r="H35" s="1">
        <f>SUM(F35:G35)</f>
        <v>0</v>
      </c>
      <c r="I35" s="1">
        <v>0</v>
      </c>
      <c r="J35" s="1"/>
      <c r="K35" s="1">
        <f>SUM(I35:J35)</f>
        <v>0</v>
      </c>
      <c r="L35" s="4">
        <v>0</v>
      </c>
      <c r="M35" s="1"/>
      <c r="N35" s="1">
        <f>SUM(L35:M35)</f>
        <v>0</v>
      </c>
    </row>
    <row r="36" spans="1:40" ht="10.5" customHeight="1">
      <c r="A36" s="18" t="s">
        <v>12</v>
      </c>
      <c r="B36" s="19" t="s">
        <v>142</v>
      </c>
      <c r="C36" s="15">
        <v>0</v>
      </c>
      <c r="D36" s="15">
        <f aca="true" t="shared" si="7" ref="D36:M36">SUM(D32:D35)</f>
        <v>0</v>
      </c>
      <c r="E36" s="15">
        <f t="shared" si="7"/>
        <v>0</v>
      </c>
      <c r="F36" s="15">
        <v>0</v>
      </c>
      <c r="G36" s="15">
        <f t="shared" si="7"/>
        <v>0</v>
      </c>
      <c r="H36" s="15">
        <f>SUM(H32:H35)</f>
        <v>0</v>
      </c>
      <c r="I36" s="15">
        <v>0</v>
      </c>
      <c r="J36" s="15">
        <f t="shared" si="7"/>
        <v>0</v>
      </c>
      <c r="K36" s="15">
        <f>SUM(K32:K35)</f>
        <v>0</v>
      </c>
      <c r="L36" s="15">
        <v>0</v>
      </c>
      <c r="M36" s="15">
        <f t="shared" si="7"/>
        <v>0</v>
      </c>
      <c r="N36" s="15">
        <f>SUM(N32:N35)</f>
        <v>0</v>
      </c>
      <c r="AD36" s="1"/>
      <c r="AE36" s="1"/>
      <c r="AF36" s="1"/>
      <c r="AJ36" s="1"/>
      <c r="AK36" s="1"/>
      <c r="AL36" s="1"/>
      <c r="AM36" s="1"/>
      <c r="AN36" s="1"/>
    </row>
    <row r="37" spans="1:40" ht="10.5" customHeight="1">
      <c r="A37" s="17" t="s">
        <v>172</v>
      </c>
      <c r="B37" s="16" t="s">
        <v>27</v>
      </c>
      <c r="C37" s="1">
        <v>0</v>
      </c>
      <c r="D37" s="1"/>
      <c r="E37" s="1">
        <f>SUM(C37:D37)</f>
        <v>0</v>
      </c>
      <c r="F37" s="1">
        <v>0</v>
      </c>
      <c r="G37" s="1"/>
      <c r="H37" s="1">
        <f>SUM(F37:G37)</f>
        <v>0</v>
      </c>
      <c r="I37" s="1">
        <v>0</v>
      </c>
      <c r="J37" s="1"/>
      <c r="K37" s="1">
        <f>SUM(I37:J37)</f>
        <v>0</v>
      </c>
      <c r="L37" s="4">
        <v>0</v>
      </c>
      <c r="M37" s="1"/>
      <c r="N37" s="1">
        <f>SUM(L37:M37)</f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7" t="s">
        <v>176</v>
      </c>
      <c r="B38" s="16" t="s">
        <v>141</v>
      </c>
      <c r="C38" s="1">
        <v>0</v>
      </c>
      <c r="D38" s="1"/>
      <c r="E38" s="1">
        <f>SUM(C38:D38)</f>
        <v>0</v>
      </c>
      <c r="F38" s="1">
        <v>0</v>
      </c>
      <c r="G38" s="1"/>
      <c r="H38" s="1">
        <f>SUM(F38:G38)</f>
        <v>0</v>
      </c>
      <c r="I38" s="1">
        <v>0</v>
      </c>
      <c r="J38" s="1"/>
      <c r="K38" s="1">
        <f>SUM(I38:J38)</f>
        <v>0</v>
      </c>
      <c r="L38" s="4">
        <v>0</v>
      </c>
      <c r="M38" s="1"/>
      <c r="N38" s="1">
        <f>SUM(L38:M38)</f>
        <v>0</v>
      </c>
      <c r="Q38" s="67"/>
      <c r="AD38" s="1"/>
      <c r="AE38" s="1"/>
      <c r="AF38" s="1"/>
      <c r="AJ38" s="1"/>
      <c r="AK38" s="1"/>
      <c r="AL38" s="1"/>
      <c r="AM38" s="1"/>
      <c r="AN38" s="1"/>
    </row>
    <row r="39" spans="1:40" s="29" customFormat="1" ht="10.5" customHeight="1">
      <c r="A39" s="17" t="s">
        <v>178</v>
      </c>
      <c r="B39" s="16" t="s">
        <v>28</v>
      </c>
      <c r="C39" s="1">
        <v>0</v>
      </c>
      <c r="D39" s="1"/>
      <c r="E39" s="1">
        <f>SUM(C39:D39)</f>
        <v>0</v>
      </c>
      <c r="F39" s="1">
        <v>0</v>
      </c>
      <c r="G39" s="1"/>
      <c r="H39" s="1">
        <f>SUM(F39:G39)</f>
        <v>0</v>
      </c>
      <c r="I39" s="1">
        <v>0</v>
      </c>
      <c r="J39" s="1"/>
      <c r="K39" s="1">
        <f>SUM(I39:J39)</f>
        <v>0</v>
      </c>
      <c r="L39" s="4">
        <v>0</v>
      </c>
      <c r="M39" s="1"/>
      <c r="N39" s="1">
        <f>SUM(L39:M39)</f>
        <v>0</v>
      </c>
      <c r="AD39" s="6"/>
      <c r="AE39" s="6"/>
      <c r="AF39" s="6"/>
      <c r="AJ39" s="6"/>
      <c r="AK39" s="6"/>
      <c r="AL39" s="6"/>
      <c r="AM39" s="6"/>
      <c r="AN39" s="6"/>
    </row>
    <row r="40" spans="1:31" ht="10.5" customHeight="1">
      <c r="A40" s="18" t="s">
        <v>15</v>
      </c>
      <c r="B40" s="19" t="s">
        <v>143</v>
      </c>
      <c r="C40" s="15">
        <v>0</v>
      </c>
      <c r="D40" s="15">
        <f aca="true" t="shared" si="8" ref="D40:M40">SUM(D37:D39)</f>
        <v>0</v>
      </c>
      <c r="E40" s="15">
        <f t="shared" si="8"/>
        <v>0</v>
      </c>
      <c r="F40" s="15">
        <v>0</v>
      </c>
      <c r="G40" s="15">
        <f t="shared" si="8"/>
        <v>0</v>
      </c>
      <c r="H40" s="15">
        <f>SUM(H37:H39)</f>
        <v>0</v>
      </c>
      <c r="I40" s="15">
        <v>0</v>
      </c>
      <c r="J40" s="15">
        <f t="shared" si="8"/>
        <v>0</v>
      </c>
      <c r="K40" s="15">
        <f>SUM(K37:K39)</f>
        <v>0</v>
      </c>
      <c r="L40" s="15">
        <v>0</v>
      </c>
      <c r="M40" s="15">
        <f t="shared" si="8"/>
        <v>0</v>
      </c>
      <c r="N40" s="15">
        <f>SUM(N37:N39)</f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D40" s="1"/>
      <c r="AE40" s="1"/>
    </row>
    <row r="41" spans="1:31" ht="10.5" customHeight="1">
      <c r="A41" s="53" t="s">
        <v>191</v>
      </c>
      <c r="B41" s="19" t="s">
        <v>19</v>
      </c>
      <c r="C41" s="15">
        <v>0</v>
      </c>
      <c r="D41" s="15"/>
      <c r="E41" s="15">
        <f>SUM(C41:D41)</f>
        <v>0</v>
      </c>
      <c r="F41" s="15">
        <v>0</v>
      </c>
      <c r="G41" s="15"/>
      <c r="H41" s="15">
        <f>SUM(F41:G41)</f>
        <v>0</v>
      </c>
      <c r="I41" s="15">
        <v>0</v>
      </c>
      <c r="J41" s="15"/>
      <c r="K41" s="15">
        <f>SUM(I41:J41)</f>
        <v>0</v>
      </c>
      <c r="L41" s="15">
        <v>0</v>
      </c>
      <c r="M41" s="15"/>
      <c r="N41" s="15">
        <f>SUM(L41:M41)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53" t="s">
        <v>192</v>
      </c>
      <c r="B42" s="19" t="s">
        <v>144</v>
      </c>
      <c r="C42" s="15">
        <v>0</v>
      </c>
      <c r="D42" s="15"/>
      <c r="E42" s="15">
        <f>SUM(C42:D42)</f>
        <v>0</v>
      </c>
      <c r="F42" s="15">
        <v>0</v>
      </c>
      <c r="G42" s="15"/>
      <c r="H42" s="15">
        <f>SUM(F42:G42)</f>
        <v>0</v>
      </c>
      <c r="I42" s="15">
        <v>0</v>
      </c>
      <c r="J42" s="15"/>
      <c r="K42" s="15">
        <f>SUM(I42:J42)</f>
        <v>0</v>
      </c>
      <c r="L42" s="15">
        <v>0</v>
      </c>
      <c r="M42" s="15"/>
      <c r="N42" s="15">
        <f>SUM(L42:M42)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14" ht="12.75">
      <c r="A43" s="18" t="s">
        <v>17</v>
      </c>
      <c r="B43" s="19" t="s">
        <v>29</v>
      </c>
      <c r="C43" s="15">
        <v>0</v>
      </c>
      <c r="D43" s="15">
        <f aca="true" t="shared" si="9" ref="D43:M43">SUM(D41:D42)</f>
        <v>0</v>
      </c>
      <c r="E43" s="15">
        <f t="shared" si="9"/>
        <v>0</v>
      </c>
      <c r="F43" s="15">
        <v>0</v>
      </c>
      <c r="G43" s="15">
        <f t="shared" si="9"/>
        <v>0</v>
      </c>
      <c r="H43" s="15">
        <f>SUM(H41:H42)</f>
        <v>0</v>
      </c>
      <c r="I43" s="15">
        <v>0</v>
      </c>
      <c r="J43" s="15">
        <f t="shared" si="9"/>
        <v>0</v>
      </c>
      <c r="K43" s="15">
        <f>SUM(K41:K42)</f>
        <v>0</v>
      </c>
      <c r="L43" s="15">
        <v>0</v>
      </c>
      <c r="M43" s="15">
        <f t="shared" si="9"/>
        <v>0</v>
      </c>
      <c r="N43" s="15">
        <f>SUM(N41:N42)</f>
        <v>0</v>
      </c>
    </row>
    <row r="44" spans="1:14" ht="12.75">
      <c r="A44" s="40" t="s">
        <v>191</v>
      </c>
      <c r="B44" s="54" t="s">
        <v>22</v>
      </c>
      <c r="C44" s="7">
        <v>0</v>
      </c>
      <c r="D44" s="7"/>
      <c r="E44" s="7">
        <f>SUM(C44:D44)</f>
        <v>0</v>
      </c>
      <c r="F44" s="7">
        <v>0</v>
      </c>
      <c r="G44" s="7"/>
      <c r="H44" s="7">
        <f>SUM(F44:G44)</f>
        <v>0</v>
      </c>
      <c r="I44" s="7">
        <v>0</v>
      </c>
      <c r="J44" s="7"/>
      <c r="K44" s="7">
        <f>SUM(I44:J44)</f>
        <v>0</v>
      </c>
      <c r="L44" s="7">
        <v>0</v>
      </c>
      <c r="M44" s="7"/>
      <c r="N44" s="7">
        <f>SUM(L44:M44)</f>
        <v>0</v>
      </c>
    </row>
    <row r="45" spans="1:14" ht="13.5" thickBot="1">
      <c r="A45" s="40" t="s">
        <v>192</v>
      </c>
      <c r="B45" s="54" t="s">
        <v>145</v>
      </c>
      <c r="C45" s="7">
        <v>0</v>
      </c>
      <c r="D45" s="7"/>
      <c r="E45" s="7">
        <f>SUM(C45:D45)</f>
        <v>0</v>
      </c>
      <c r="F45" s="7">
        <v>0</v>
      </c>
      <c r="G45" s="7"/>
      <c r="H45" s="7">
        <f>SUM(F45:G45)</f>
        <v>0</v>
      </c>
      <c r="I45" s="7">
        <v>0</v>
      </c>
      <c r="J45" s="7"/>
      <c r="K45" s="7">
        <f>SUM(I45:J45)</f>
        <v>0</v>
      </c>
      <c r="L45" s="7">
        <v>0</v>
      </c>
      <c r="M45" s="7"/>
      <c r="N45" s="7">
        <f>SUM(L45:M45)</f>
        <v>0</v>
      </c>
    </row>
    <row r="46" spans="1:14" ht="13.5" thickBot="1">
      <c r="A46" s="41" t="s">
        <v>20</v>
      </c>
      <c r="B46" s="55" t="s">
        <v>30</v>
      </c>
      <c r="C46" s="28">
        <v>0</v>
      </c>
      <c r="D46" s="28">
        <f aca="true" t="shared" si="10" ref="D46:M46">SUM(D44:D45)</f>
        <v>0</v>
      </c>
      <c r="E46" s="28">
        <f t="shared" si="10"/>
        <v>0</v>
      </c>
      <c r="F46" s="28">
        <v>0</v>
      </c>
      <c r="G46" s="28">
        <f t="shared" si="10"/>
        <v>0</v>
      </c>
      <c r="H46" s="28">
        <f>SUM(H44:H45)</f>
        <v>0</v>
      </c>
      <c r="I46" s="28">
        <v>0</v>
      </c>
      <c r="J46" s="28">
        <f t="shared" si="10"/>
        <v>0</v>
      </c>
      <c r="K46" s="28">
        <f>SUM(K44:K45)</f>
        <v>0</v>
      </c>
      <c r="L46" s="28">
        <v>0</v>
      </c>
      <c r="M46" s="28">
        <f t="shared" si="10"/>
        <v>0</v>
      </c>
      <c r="N46" s="28">
        <f>SUM(N44:N45)</f>
        <v>0</v>
      </c>
    </row>
    <row r="47" spans="1:14" ht="13.5" thickBot="1">
      <c r="A47" s="40" t="s">
        <v>179</v>
      </c>
      <c r="B47" s="54" t="s">
        <v>152</v>
      </c>
      <c r="C47" s="7">
        <v>0</v>
      </c>
      <c r="D47" s="7"/>
      <c r="E47" s="7">
        <f>SUM(C47:D47)</f>
        <v>0</v>
      </c>
      <c r="F47" s="7">
        <v>0</v>
      </c>
      <c r="G47" s="7"/>
      <c r="H47" s="7">
        <f>SUM(F47:G47)</f>
        <v>0</v>
      </c>
      <c r="I47" s="7">
        <v>0</v>
      </c>
      <c r="J47" s="7"/>
      <c r="K47" s="7">
        <f>SUM(I47:J47)</f>
        <v>0</v>
      </c>
      <c r="L47" s="7">
        <v>0</v>
      </c>
      <c r="M47" s="7"/>
      <c r="N47" s="7">
        <f>SUM(L47:M47)</f>
        <v>0</v>
      </c>
    </row>
    <row r="48" spans="1:14" ht="13.5" thickBot="1">
      <c r="A48" s="41" t="s">
        <v>149</v>
      </c>
      <c r="B48" s="55" t="s">
        <v>151</v>
      </c>
      <c r="C48" s="28">
        <v>0</v>
      </c>
      <c r="D48" s="28">
        <f aca="true" t="shared" si="11" ref="D48:M48">SUM(D46,D43,D47)</f>
        <v>0</v>
      </c>
      <c r="E48" s="28">
        <f t="shared" si="11"/>
        <v>0</v>
      </c>
      <c r="F48" s="28">
        <v>0</v>
      </c>
      <c r="G48" s="28">
        <f t="shared" si="11"/>
        <v>0</v>
      </c>
      <c r="H48" s="28">
        <f>SUM(H46,H43,H47)</f>
        <v>0</v>
      </c>
      <c r="I48" s="28">
        <v>0</v>
      </c>
      <c r="J48" s="28">
        <f t="shared" si="11"/>
        <v>0</v>
      </c>
      <c r="K48" s="28">
        <f>SUM(K46,K43,K47)</f>
        <v>0</v>
      </c>
      <c r="L48" s="28">
        <v>0</v>
      </c>
      <c r="M48" s="28">
        <f t="shared" si="11"/>
        <v>0</v>
      </c>
      <c r="N48" s="28">
        <f>SUM(N46,N43,N47)</f>
        <v>0</v>
      </c>
    </row>
    <row r="49" spans="1:29" s="51" customFormat="1" ht="13.5" thickBot="1">
      <c r="A49" s="23"/>
      <c r="B49" s="29" t="s">
        <v>155</v>
      </c>
      <c r="C49" s="6">
        <v>0</v>
      </c>
      <c r="D49" s="6">
        <f aca="true" t="shared" si="12" ref="D49:M49">SUM(D48,D40,D36)</f>
        <v>0</v>
      </c>
      <c r="E49" s="6">
        <f t="shared" si="12"/>
        <v>0</v>
      </c>
      <c r="F49" s="6">
        <v>0</v>
      </c>
      <c r="G49" s="6">
        <f t="shared" si="12"/>
        <v>0</v>
      </c>
      <c r="H49" s="6">
        <f>SUM(H48,H40,H36)</f>
        <v>0</v>
      </c>
      <c r="I49" s="6">
        <v>0</v>
      </c>
      <c r="J49" s="6">
        <f t="shared" si="12"/>
        <v>0</v>
      </c>
      <c r="K49" s="6">
        <f>SUM(K48,K40,K36)</f>
        <v>0</v>
      </c>
      <c r="L49" s="6">
        <v>0</v>
      </c>
      <c r="M49" s="6">
        <f t="shared" si="12"/>
        <v>0</v>
      </c>
      <c r="N49" s="6">
        <f>SUM(N48,N40,N36)</f>
        <v>0</v>
      </c>
      <c r="AA49" s="29"/>
      <c r="AB49" s="29"/>
      <c r="AC49" s="29"/>
    </row>
    <row r="50" spans="1:14" ht="12.75">
      <c r="A50" s="57"/>
      <c r="B50" s="58" t="s">
        <v>31</v>
      </c>
      <c r="C50" s="10"/>
      <c r="D50" s="10"/>
      <c r="E50" s="10"/>
      <c r="F50" s="10"/>
      <c r="G50" s="10"/>
      <c r="H50" s="10"/>
      <c r="I50" s="10"/>
      <c r="J50" s="10"/>
      <c r="K50" s="10"/>
      <c r="L50" s="9"/>
      <c r="M50" s="8"/>
      <c r="N50" s="9"/>
    </row>
    <row r="51" spans="1:14" ht="12.75">
      <c r="A51" s="59"/>
      <c r="B51" s="58" t="s">
        <v>32</v>
      </c>
      <c r="C51" s="27"/>
      <c r="D51" s="27"/>
      <c r="E51" s="27"/>
      <c r="F51" s="60"/>
      <c r="G51" s="27"/>
      <c r="H51" s="60"/>
      <c r="I51" s="60"/>
      <c r="J51" s="27"/>
      <c r="K51" s="60"/>
      <c r="L51" s="71"/>
      <c r="M51" s="27"/>
      <c r="N51" s="71"/>
    </row>
    <row r="52" spans="8:11" ht="12.75">
      <c r="H52" s="30"/>
      <c r="K52" s="30"/>
    </row>
    <row r="53" spans="8:11" ht="12.75">
      <c r="H53" s="30"/>
      <c r="K53" s="30"/>
    </row>
    <row r="54" spans="8:11" ht="12.75">
      <c r="H54" s="30"/>
      <c r="K54" s="30"/>
    </row>
    <row r="55" ht="12.75">
      <c r="K55" s="30"/>
    </row>
    <row r="56" ht="12.75">
      <c r="K56" s="30"/>
    </row>
    <row r="57" ht="12.75">
      <c r="K57" s="30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6"/>
      <c r="AB62" s="6"/>
      <c r="AC62" s="6"/>
    </row>
    <row r="63" spans="27:29" ht="12.75">
      <c r="AA63" s="6"/>
      <c r="AB63" s="6"/>
      <c r="AC63" s="6"/>
    </row>
    <row r="64" spans="27:29" ht="12.75">
      <c r="AA64" s="1"/>
      <c r="AB64" s="1"/>
      <c r="AC64" s="1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D59"/>
  <sheetViews>
    <sheetView zoomScale="92" zoomScaleNormal="92" zoomScalePageLayoutView="0" workbookViewId="0" topLeftCell="A1">
      <pane ySplit="7" topLeftCell="A20" activePane="bottomLeft" state="frozen"/>
      <selection pane="topLeft" activeCell="M24" sqref="M24"/>
      <selection pane="bottomLeft" activeCell="M24" sqref="M24"/>
    </sheetView>
  </sheetViews>
  <sheetFormatPr defaultColWidth="9.00390625" defaultRowHeight="12.75"/>
  <cols>
    <col min="1" max="1" width="7.375" style="13" customWidth="1"/>
    <col min="2" max="2" width="33.875" style="13" customWidth="1"/>
    <col min="3" max="5" width="9.375" style="13" customWidth="1"/>
    <col min="6" max="6" width="9.00390625" style="13" customWidth="1"/>
    <col min="7" max="8" width="9.375" style="13" customWidth="1"/>
    <col min="9" max="9" width="9.625" style="13" customWidth="1"/>
    <col min="10" max="14" width="9.375" style="13" customWidth="1"/>
    <col min="15" max="15" width="9.125" style="13" customWidth="1"/>
    <col min="16" max="19" width="0" style="13" hidden="1" customWidth="1"/>
    <col min="20" max="16384" width="9.125" style="13" customWidth="1"/>
  </cols>
  <sheetData>
    <row r="1" spans="2:14" ht="11.25" customHeight="1">
      <c r="B1" s="111" t="s">
        <v>181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ht="8.25" customHeight="1">
      <c r="N2" s="16" t="s">
        <v>0</v>
      </c>
    </row>
    <row r="3" spans="1:14" ht="9" customHeight="1">
      <c r="A3" s="112" t="s">
        <v>1</v>
      </c>
      <c r="B3" s="112"/>
      <c r="C3" s="114">
        <v>1004</v>
      </c>
      <c r="D3" s="114"/>
      <c r="E3" s="114"/>
      <c r="F3" s="114">
        <v>1005</v>
      </c>
      <c r="G3" s="114"/>
      <c r="H3" s="114"/>
      <c r="I3" s="114">
        <v>1006</v>
      </c>
      <c r="J3" s="114"/>
      <c r="K3" s="114"/>
      <c r="L3" s="114">
        <v>1007</v>
      </c>
      <c r="M3" s="114"/>
      <c r="N3" s="114"/>
    </row>
    <row r="4" spans="1:14" s="17" customFormat="1" ht="22.5" customHeight="1" thickBot="1">
      <c r="A4" s="112"/>
      <c r="B4" s="112"/>
      <c r="C4" s="108" t="s">
        <v>33</v>
      </c>
      <c r="D4" s="108"/>
      <c r="E4" s="108"/>
      <c r="F4" s="107" t="s">
        <v>34</v>
      </c>
      <c r="G4" s="107"/>
      <c r="H4" s="107"/>
      <c r="I4" s="115" t="s">
        <v>35</v>
      </c>
      <c r="J4" s="115"/>
      <c r="K4" s="115"/>
      <c r="L4" s="108" t="s">
        <v>36</v>
      </c>
      <c r="M4" s="108"/>
      <c r="N4" s="108"/>
    </row>
    <row r="5" spans="1:14" ht="11.25" customHeight="1" thickBot="1">
      <c r="A5" s="112"/>
      <c r="B5" s="112"/>
      <c r="C5" s="109" t="s">
        <v>204</v>
      </c>
      <c r="D5" s="109" t="s">
        <v>198</v>
      </c>
      <c r="E5" s="109" t="s">
        <v>199</v>
      </c>
      <c r="F5" s="109" t="s">
        <v>204</v>
      </c>
      <c r="G5" s="109" t="s">
        <v>198</v>
      </c>
      <c r="H5" s="109" t="s">
        <v>199</v>
      </c>
      <c r="I5" s="109" t="s">
        <v>204</v>
      </c>
      <c r="J5" s="109" t="s">
        <v>198</v>
      </c>
      <c r="K5" s="109" t="s">
        <v>199</v>
      </c>
      <c r="L5" s="109" t="s">
        <v>204</v>
      </c>
      <c r="M5" s="109" t="s">
        <v>197</v>
      </c>
      <c r="N5" s="109" t="s">
        <v>199</v>
      </c>
    </row>
    <row r="6" spans="1:14" ht="17.25" customHeight="1" thickBot="1">
      <c r="A6" s="112"/>
      <c r="B6" s="112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9" customHeight="1" thickBot="1">
      <c r="A7" s="118">
        <v>1</v>
      </c>
      <c r="B7" s="118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6" t="s">
        <v>6</v>
      </c>
      <c r="B8" s="116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>
        <v>0</v>
      </c>
      <c r="D9" s="1"/>
      <c r="E9" s="1">
        <f>SUM(C9:D9)</f>
        <v>0</v>
      </c>
      <c r="F9" s="1">
        <v>0</v>
      </c>
      <c r="G9" s="1"/>
      <c r="H9" s="1">
        <f>SUM(F9:G9)</f>
        <v>0</v>
      </c>
      <c r="I9" s="1">
        <v>0</v>
      </c>
      <c r="J9" s="1"/>
      <c r="K9" s="1">
        <f>SUM(I9:J9)</f>
        <v>0</v>
      </c>
      <c r="L9" s="1">
        <v>0</v>
      </c>
      <c r="M9" s="1"/>
      <c r="N9" s="1">
        <f>SUM(L9:M9)</f>
        <v>0</v>
      </c>
    </row>
    <row r="10" spans="1:14" ht="10.5" customHeight="1">
      <c r="A10" s="17" t="s">
        <v>159</v>
      </c>
      <c r="B10" s="16" t="s">
        <v>129</v>
      </c>
      <c r="C10" s="1">
        <v>0</v>
      </c>
      <c r="D10" s="1"/>
      <c r="E10" s="1">
        <f>SUM(C10:D10)</f>
        <v>0</v>
      </c>
      <c r="F10" s="1">
        <v>0</v>
      </c>
      <c r="G10" s="1"/>
      <c r="H10" s="1">
        <f>SUM(F10:G10)</f>
        <v>0</v>
      </c>
      <c r="I10" s="1">
        <v>0</v>
      </c>
      <c r="J10" s="1"/>
      <c r="K10" s="1">
        <f>SUM(I10:J10)</f>
        <v>0</v>
      </c>
      <c r="L10" s="1">
        <v>0</v>
      </c>
      <c r="M10" s="1"/>
      <c r="N10" s="1">
        <f>SUM(L10:M10)</f>
        <v>0</v>
      </c>
    </row>
    <row r="11" spans="1:14" ht="10.5" customHeight="1">
      <c r="A11" s="17" t="s">
        <v>160</v>
      </c>
      <c r="B11" s="16" t="s">
        <v>9</v>
      </c>
      <c r="C11" s="1">
        <v>0</v>
      </c>
      <c r="D11" s="1"/>
      <c r="E11" s="1">
        <f>SUM(C11:D11)</f>
        <v>0</v>
      </c>
      <c r="F11" s="1">
        <v>148703</v>
      </c>
      <c r="G11" s="1"/>
      <c r="H11" s="1">
        <f>SUM(F11:G11)</f>
        <v>148703</v>
      </c>
      <c r="I11" s="2">
        <v>958562</v>
      </c>
      <c r="J11" s="2">
        <v>8258</v>
      </c>
      <c r="K11" s="1">
        <f>SUM(I11:J11)</f>
        <v>966820</v>
      </c>
      <c r="L11" s="1">
        <v>396119</v>
      </c>
      <c r="M11" s="1"/>
      <c r="N11" s="1">
        <f>SUM(L11:M11)</f>
        <v>396119</v>
      </c>
    </row>
    <row r="12" spans="1:14" ht="10.5" customHeight="1">
      <c r="A12" s="17" t="s">
        <v>161</v>
      </c>
      <c r="B12" s="16" t="s">
        <v>10</v>
      </c>
      <c r="C12" s="1">
        <v>15000</v>
      </c>
      <c r="D12" s="1"/>
      <c r="E12" s="1">
        <f>SUM(C12:D12)</f>
        <v>15000</v>
      </c>
      <c r="F12" s="1">
        <v>0</v>
      </c>
      <c r="G12" s="1"/>
      <c r="H12" s="1">
        <f>SUM(F12:G12)</f>
        <v>0</v>
      </c>
      <c r="I12" s="1">
        <v>0</v>
      </c>
      <c r="J12" s="1"/>
      <c r="K12" s="1">
        <f>SUM(I12:J12)</f>
        <v>0</v>
      </c>
      <c r="L12" s="1">
        <v>0</v>
      </c>
      <c r="M12" s="1"/>
      <c r="N12" s="1">
        <f>SUM(L12:M12)</f>
        <v>0</v>
      </c>
    </row>
    <row r="13" spans="1:14" ht="10.5" customHeight="1">
      <c r="A13" s="17" t="s">
        <v>162</v>
      </c>
      <c r="B13" s="16" t="s">
        <v>11</v>
      </c>
      <c r="C13" s="1">
        <v>0</v>
      </c>
      <c r="D13" s="3"/>
      <c r="E13" s="1">
        <f>SUM(C13:D13)</f>
        <v>0</v>
      </c>
      <c r="F13" s="1">
        <v>0</v>
      </c>
      <c r="G13" s="1"/>
      <c r="H13" s="1">
        <f>SUM(F13:G13)</f>
        <v>0</v>
      </c>
      <c r="I13" s="1">
        <v>0</v>
      </c>
      <c r="J13" s="1"/>
      <c r="K13" s="1">
        <f>SUM(I13:J13)</f>
        <v>0</v>
      </c>
      <c r="L13" s="1">
        <v>0</v>
      </c>
      <c r="M13" s="1"/>
      <c r="N13" s="1">
        <f>SUM(L13:M13)</f>
        <v>0</v>
      </c>
    </row>
    <row r="14" spans="1:14" ht="10.5" customHeight="1">
      <c r="A14" s="18" t="s">
        <v>12</v>
      </c>
      <c r="B14" s="19" t="s">
        <v>131</v>
      </c>
      <c r="C14" s="15">
        <v>15000</v>
      </c>
      <c r="D14" s="15">
        <f aca="true" t="shared" si="0" ref="D14:M14">SUM(D9:D13)</f>
        <v>0</v>
      </c>
      <c r="E14" s="15">
        <f t="shared" si="0"/>
        <v>15000</v>
      </c>
      <c r="F14" s="15">
        <v>148703</v>
      </c>
      <c r="G14" s="15">
        <f t="shared" si="0"/>
        <v>0</v>
      </c>
      <c r="H14" s="15">
        <f>SUM(H9:H13)</f>
        <v>148703</v>
      </c>
      <c r="I14" s="15">
        <v>958562</v>
      </c>
      <c r="J14" s="15">
        <f t="shared" si="0"/>
        <v>8258</v>
      </c>
      <c r="K14" s="15">
        <f>SUM(K9:K13)</f>
        <v>966820</v>
      </c>
      <c r="L14" s="15">
        <v>396119</v>
      </c>
      <c r="M14" s="15">
        <f t="shared" si="0"/>
        <v>0</v>
      </c>
      <c r="N14" s="15">
        <f>SUM(N9:N13)</f>
        <v>396119</v>
      </c>
    </row>
    <row r="15" spans="1:14" ht="10.5" customHeight="1">
      <c r="A15" s="17" t="s">
        <v>163</v>
      </c>
      <c r="B15" s="16" t="s">
        <v>130</v>
      </c>
      <c r="C15" s="1">
        <v>0</v>
      </c>
      <c r="D15" s="49"/>
      <c r="E15" s="1">
        <f>SUM(C15:D15)</f>
        <v>0</v>
      </c>
      <c r="F15" s="1">
        <v>0</v>
      </c>
      <c r="G15" s="1"/>
      <c r="H15" s="1">
        <f>SUM(F15:G15)</f>
        <v>0</v>
      </c>
      <c r="I15" s="1">
        <v>0</v>
      </c>
      <c r="J15" s="1"/>
      <c r="K15" s="1">
        <f>SUM(I15:J15)</f>
        <v>0</v>
      </c>
      <c r="L15" s="4">
        <v>0</v>
      </c>
      <c r="M15" s="1"/>
      <c r="N15" s="1">
        <f>SUM(L15:M15)</f>
        <v>0</v>
      </c>
    </row>
    <row r="16" spans="1:14" ht="10.5" customHeight="1">
      <c r="A16" s="17" t="s">
        <v>164</v>
      </c>
      <c r="B16" s="16" t="s">
        <v>13</v>
      </c>
      <c r="C16" s="1">
        <v>0</v>
      </c>
      <c r="D16" s="1"/>
      <c r="E16" s="1">
        <f>SUM(C16:D16)</f>
        <v>0</v>
      </c>
      <c r="F16" s="1">
        <v>0</v>
      </c>
      <c r="G16" s="1"/>
      <c r="H16" s="1">
        <f>SUM(F16:G16)</f>
        <v>0</v>
      </c>
      <c r="I16" s="1">
        <v>0</v>
      </c>
      <c r="J16" s="1"/>
      <c r="K16" s="1">
        <f>SUM(I16:J16)</f>
        <v>0</v>
      </c>
      <c r="L16" s="4">
        <v>0</v>
      </c>
      <c r="M16" s="1"/>
      <c r="N16" s="1">
        <f>SUM(L16:M16)</f>
        <v>0</v>
      </c>
    </row>
    <row r="17" spans="1:14" s="29" customFormat="1" ht="10.5" customHeight="1">
      <c r="A17" s="17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0</v>
      </c>
      <c r="G17" s="1"/>
      <c r="H17" s="1">
        <f>SUM(F17:G17)</f>
        <v>0</v>
      </c>
      <c r="I17" s="1">
        <v>0</v>
      </c>
      <c r="J17" s="1"/>
      <c r="K17" s="1">
        <f>SUM(I17:J17)</f>
        <v>0</v>
      </c>
      <c r="L17" s="4">
        <v>0</v>
      </c>
      <c r="M17" s="1"/>
      <c r="N17" s="1">
        <f>SUM(L17:M17)</f>
        <v>0</v>
      </c>
    </row>
    <row r="18" spans="1:14" ht="10.5" customHeight="1" thickBot="1">
      <c r="A18" s="18" t="s">
        <v>15</v>
      </c>
      <c r="B18" s="19" t="s">
        <v>132</v>
      </c>
      <c r="C18" s="15">
        <v>0</v>
      </c>
      <c r="D18" s="15">
        <f aca="true" t="shared" si="1" ref="D18:M18">SUM(D15:D17)</f>
        <v>0</v>
      </c>
      <c r="E18" s="15">
        <f t="shared" si="1"/>
        <v>0</v>
      </c>
      <c r="F18" s="15">
        <v>0</v>
      </c>
      <c r="G18" s="15">
        <f t="shared" si="1"/>
        <v>0</v>
      </c>
      <c r="H18" s="15">
        <f>SUM(H15:H17)</f>
        <v>0</v>
      </c>
      <c r="I18" s="15">
        <v>0</v>
      </c>
      <c r="J18" s="15">
        <f t="shared" si="1"/>
        <v>0</v>
      </c>
      <c r="K18" s="15">
        <f>SUM(K15:K17)</f>
        <v>0</v>
      </c>
      <c r="L18" s="15">
        <v>0</v>
      </c>
      <c r="M18" s="15">
        <f t="shared" si="1"/>
        <v>0</v>
      </c>
      <c r="N18" s="15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15">
        <v>0</v>
      </c>
      <c r="D19" s="15"/>
      <c r="E19" s="15">
        <f>SUM(C19:D19)</f>
        <v>0</v>
      </c>
      <c r="F19" s="15">
        <v>0</v>
      </c>
      <c r="G19" s="15"/>
      <c r="H19" s="15">
        <f>SUM(F19:G19)</f>
        <v>0</v>
      </c>
      <c r="I19" s="15">
        <v>0</v>
      </c>
      <c r="J19" s="15"/>
      <c r="K19" s="15">
        <f>SUM(I19:J19)</f>
        <v>0</v>
      </c>
      <c r="L19" s="15">
        <v>0</v>
      </c>
      <c r="M19" s="15"/>
      <c r="N19" s="15">
        <f>SUM(L19:M19)</f>
        <v>0</v>
      </c>
    </row>
    <row r="20" spans="1:14" ht="10.5" customHeight="1" thickBot="1">
      <c r="A20" s="20" t="s">
        <v>17</v>
      </c>
      <c r="B20" s="19" t="s">
        <v>134</v>
      </c>
      <c r="C20" s="15">
        <v>0</v>
      </c>
      <c r="D20" s="15">
        <f aca="true" t="shared" si="2" ref="D20:M20">SUM(D19)</f>
        <v>0</v>
      </c>
      <c r="E20" s="15">
        <f t="shared" si="2"/>
        <v>0</v>
      </c>
      <c r="F20" s="15">
        <v>0</v>
      </c>
      <c r="G20" s="15">
        <f t="shared" si="2"/>
        <v>0</v>
      </c>
      <c r="H20" s="15">
        <f>SUM(H19)</f>
        <v>0</v>
      </c>
      <c r="I20" s="15">
        <v>0</v>
      </c>
      <c r="J20" s="15">
        <f t="shared" si="2"/>
        <v>0</v>
      </c>
      <c r="K20" s="15">
        <f>SUM(K19)</f>
        <v>0</v>
      </c>
      <c r="L20" s="15">
        <v>0</v>
      </c>
      <c r="M20" s="15">
        <f t="shared" si="2"/>
        <v>0</v>
      </c>
      <c r="N20" s="15">
        <f>SUM(N19)</f>
        <v>0</v>
      </c>
    </row>
    <row r="21" spans="1:14" ht="10.5" customHeight="1">
      <c r="A21" s="21" t="s">
        <v>168</v>
      </c>
      <c r="B21" s="16" t="s">
        <v>21</v>
      </c>
      <c r="C21" s="7">
        <v>0</v>
      </c>
      <c r="D21" s="7"/>
      <c r="E21" s="7">
        <f>SUM(C21:D21)</f>
        <v>0</v>
      </c>
      <c r="F21" s="7">
        <v>0</v>
      </c>
      <c r="G21" s="7"/>
      <c r="H21" s="7">
        <f>SUM(F21:G21)</f>
        <v>0</v>
      </c>
      <c r="I21" s="7">
        <v>0</v>
      </c>
      <c r="J21" s="7"/>
      <c r="K21" s="7">
        <f>SUM(I21:J21)</f>
        <v>0</v>
      </c>
      <c r="L21" s="7">
        <v>0</v>
      </c>
      <c r="M21" s="7"/>
      <c r="N21" s="7">
        <f>SUM(L21:M21)</f>
        <v>0</v>
      </c>
    </row>
    <row r="22" spans="1:14" ht="10.5" customHeight="1">
      <c r="A22" s="50" t="s">
        <v>169</v>
      </c>
      <c r="B22" s="16" t="s">
        <v>146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7">
        <v>0</v>
      </c>
      <c r="J22" s="7"/>
      <c r="K22" s="7">
        <f>SUM(I22:J22)</f>
        <v>0</v>
      </c>
      <c r="L22" s="7">
        <v>0</v>
      </c>
      <c r="M22" s="7"/>
      <c r="N22" s="7">
        <f>SUM(L22:M22)</f>
        <v>0</v>
      </c>
    </row>
    <row r="23" spans="1:14" s="29" customFormat="1" ht="10.5" customHeight="1" thickBot="1">
      <c r="A23" s="17" t="s">
        <v>166</v>
      </c>
      <c r="B23" s="16" t="s">
        <v>22</v>
      </c>
      <c r="C23" s="1">
        <v>0</v>
      </c>
      <c r="D23" s="1"/>
      <c r="E23" s="7">
        <f>SUM(C23:D23)</f>
        <v>0</v>
      </c>
      <c r="F23" s="1">
        <v>0</v>
      </c>
      <c r="G23" s="1"/>
      <c r="H23" s="7">
        <f>SUM(F23:G23)</f>
        <v>0</v>
      </c>
      <c r="I23" s="1">
        <v>0</v>
      </c>
      <c r="J23" s="1"/>
      <c r="K23" s="7">
        <f>SUM(I23:J23)</f>
        <v>0</v>
      </c>
      <c r="L23" s="7">
        <v>0</v>
      </c>
      <c r="M23" s="6"/>
      <c r="N23" s="7">
        <f>SUM(L23:M23)</f>
        <v>0</v>
      </c>
    </row>
    <row r="24" spans="1:14" ht="10.5" customHeight="1" thickBot="1">
      <c r="A24" s="18" t="s">
        <v>20</v>
      </c>
      <c r="B24" s="22" t="s">
        <v>135</v>
      </c>
      <c r="C24" s="15">
        <v>0</v>
      </c>
      <c r="D24" s="15">
        <f aca="true" t="shared" si="3" ref="D24:M24">SUM(D21:D23)</f>
        <v>0</v>
      </c>
      <c r="E24" s="15">
        <f t="shared" si="3"/>
        <v>0</v>
      </c>
      <c r="F24" s="15">
        <v>0</v>
      </c>
      <c r="G24" s="15">
        <f t="shared" si="3"/>
        <v>0</v>
      </c>
      <c r="H24" s="15">
        <f>SUM(H21:H23)</f>
        <v>0</v>
      </c>
      <c r="I24" s="15">
        <v>0</v>
      </c>
      <c r="J24" s="15">
        <f t="shared" si="3"/>
        <v>0</v>
      </c>
      <c r="K24" s="15">
        <f>SUM(K21:K23)</f>
        <v>0</v>
      </c>
      <c r="L24" s="15">
        <v>0</v>
      </c>
      <c r="M24" s="15">
        <f t="shared" si="3"/>
        <v>0</v>
      </c>
      <c r="N24" s="15">
        <f>SUM(N21:N23)</f>
        <v>0</v>
      </c>
    </row>
    <row r="25" spans="1:14" ht="10.5" customHeight="1" thickBot="1">
      <c r="A25" s="40" t="s">
        <v>167</v>
      </c>
      <c r="B25" s="39" t="s">
        <v>153</v>
      </c>
      <c r="C25" s="7">
        <v>0</v>
      </c>
      <c r="D25" s="7"/>
      <c r="E25" s="7">
        <f>SUM(C25:D25)</f>
        <v>0</v>
      </c>
      <c r="F25" s="7">
        <v>0</v>
      </c>
      <c r="G25" s="7"/>
      <c r="H25" s="7">
        <f>SUM(F25:G25)</f>
        <v>0</v>
      </c>
      <c r="I25" s="7">
        <v>0</v>
      </c>
      <c r="J25" s="7"/>
      <c r="K25" s="7">
        <f>SUM(I25:J25)</f>
        <v>0</v>
      </c>
      <c r="L25" s="7">
        <v>0</v>
      </c>
      <c r="M25" s="7"/>
      <c r="N25" s="7">
        <f>SUM(L25:M25)</f>
        <v>0</v>
      </c>
    </row>
    <row r="26" spans="1:14" ht="10.5" customHeight="1" thickBot="1">
      <c r="A26" s="41" t="s">
        <v>149</v>
      </c>
      <c r="B26" s="42" t="s">
        <v>150</v>
      </c>
      <c r="C26" s="28">
        <v>0</v>
      </c>
      <c r="D26" s="28">
        <f aca="true" t="shared" si="4" ref="D26:M26">SUM(D20,D24,D25)</f>
        <v>0</v>
      </c>
      <c r="E26" s="28">
        <f t="shared" si="4"/>
        <v>0</v>
      </c>
      <c r="F26" s="28">
        <v>0</v>
      </c>
      <c r="G26" s="28">
        <f t="shared" si="4"/>
        <v>0</v>
      </c>
      <c r="H26" s="28">
        <f>SUM(H20,H24,H25)</f>
        <v>0</v>
      </c>
      <c r="I26" s="28">
        <v>0</v>
      </c>
      <c r="J26" s="28">
        <f t="shared" si="4"/>
        <v>0</v>
      </c>
      <c r="K26" s="28">
        <f>SUM(K20,K24,K25)</f>
        <v>0</v>
      </c>
      <c r="L26" s="28">
        <v>0</v>
      </c>
      <c r="M26" s="28">
        <f t="shared" si="4"/>
        <v>0</v>
      </c>
      <c r="N26" s="28">
        <f>SUM(N20,N24,N25)</f>
        <v>0</v>
      </c>
    </row>
    <row r="27" spans="1:14" s="29" customFormat="1" ht="10.5" customHeight="1">
      <c r="A27" s="23"/>
      <c r="B27" s="29" t="s">
        <v>154</v>
      </c>
      <c r="C27" s="6">
        <v>15000</v>
      </c>
      <c r="D27" s="6">
        <f aca="true" t="shared" si="5" ref="D27:M27">SUM(D26,D18,D14)</f>
        <v>0</v>
      </c>
      <c r="E27" s="6">
        <f t="shared" si="5"/>
        <v>15000</v>
      </c>
      <c r="F27" s="6">
        <v>148703</v>
      </c>
      <c r="G27" s="6">
        <f t="shared" si="5"/>
        <v>0</v>
      </c>
      <c r="H27" s="6">
        <f>SUM(H26,H18,H14)</f>
        <v>148703</v>
      </c>
      <c r="I27" s="6">
        <v>958562</v>
      </c>
      <c r="J27" s="6">
        <f t="shared" si="5"/>
        <v>8258</v>
      </c>
      <c r="K27" s="6">
        <f>SUM(K26,K18,K14)</f>
        <v>966820</v>
      </c>
      <c r="L27" s="6">
        <v>396119</v>
      </c>
      <c r="M27" s="6">
        <f t="shared" si="5"/>
        <v>0</v>
      </c>
      <c r="N27" s="6">
        <f>SUM(N26,N18,N14)</f>
        <v>396119</v>
      </c>
    </row>
    <row r="28" spans="1:21" ht="10.5" customHeight="1">
      <c r="A28" s="117" t="s">
        <v>23</v>
      </c>
      <c r="B28" s="117"/>
      <c r="C28" s="1"/>
      <c r="D28" s="1"/>
      <c r="E28" s="1"/>
      <c r="F28" s="1"/>
      <c r="G28" s="1"/>
      <c r="H28" s="1"/>
      <c r="I28" s="1"/>
      <c r="J28" s="1"/>
      <c r="K28" s="1"/>
      <c r="L28" s="7"/>
      <c r="M28" s="6"/>
      <c r="N28" s="1"/>
      <c r="U28" s="67"/>
    </row>
    <row r="29" spans="1:14" ht="10.5" customHeight="1">
      <c r="A29" s="17" t="s">
        <v>170</v>
      </c>
      <c r="B29" s="16" t="s">
        <v>136</v>
      </c>
      <c r="C29" s="1">
        <v>0</v>
      </c>
      <c r="D29" s="1"/>
      <c r="E29" s="1">
        <f>SUM(C29:D29)</f>
        <v>0</v>
      </c>
      <c r="F29" s="1">
        <v>0</v>
      </c>
      <c r="G29" s="1"/>
      <c r="H29" s="1">
        <f>SUM(F29:G29)</f>
        <v>0</v>
      </c>
      <c r="I29" s="1">
        <v>0</v>
      </c>
      <c r="J29" s="1"/>
      <c r="K29" s="1">
        <f>SUM(I29:J29)</f>
        <v>0</v>
      </c>
      <c r="L29" s="7">
        <v>0</v>
      </c>
      <c r="M29" s="6"/>
      <c r="N29" s="1">
        <f>SUM(L29:M29)</f>
        <v>0</v>
      </c>
    </row>
    <row r="30" spans="1:14" ht="10.5" customHeight="1">
      <c r="A30" s="17" t="s">
        <v>171</v>
      </c>
      <c r="B30" s="16" t="s">
        <v>137</v>
      </c>
      <c r="C30" s="1">
        <v>0</v>
      </c>
      <c r="D30" s="1"/>
      <c r="E30" s="1">
        <f>SUM(C30:D30)</f>
        <v>0</v>
      </c>
      <c r="F30" s="1">
        <v>0</v>
      </c>
      <c r="G30" s="1"/>
      <c r="H30" s="1">
        <f>SUM(F30:G30)</f>
        <v>0</v>
      </c>
      <c r="I30" s="1">
        <v>0</v>
      </c>
      <c r="J30" s="1"/>
      <c r="K30" s="1">
        <f>SUM(I30:J30)</f>
        <v>0</v>
      </c>
      <c r="L30" s="7">
        <v>0</v>
      </c>
      <c r="M30" s="6"/>
      <c r="N30" s="1">
        <f>SUM(L30:M30)</f>
        <v>0</v>
      </c>
    </row>
    <row r="31" spans="1:14" ht="10.5" customHeight="1">
      <c r="A31" s="17" t="s">
        <v>173</v>
      </c>
      <c r="B31" s="16" t="s">
        <v>138</v>
      </c>
      <c r="C31" s="1">
        <v>0</v>
      </c>
      <c r="D31" s="1"/>
      <c r="E31" s="1">
        <f>SUM(C31:D31)</f>
        <v>0</v>
      </c>
      <c r="F31" s="1">
        <v>0</v>
      </c>
      <c r="G31" s="1"/>
      <c r="H31" s="1">
        <f>SUM(F31:G31)</f>
        <v>0</v>
      </c>
      <c r="I31" s="1">
        <v>0</v>
      </c>
      <c r="J31" s="1"/>
      <c r="K31" s="1">
        <f>SUM(I31:J31)</f>
        <v>0</v>
      </c>
      <c r="L31" s="7">
        <v>0</v>
      </c>
      <c r="M31" s="6"/>
      <c r="N31" s="1">
        <f>SUM(L31:M31)</f>
        <v>0</v>
      </c>
    </row>
    <row r="32" spans="1:14" ht="10.5" customHeight="1">
      <c r="A32" s="24" t="s">
        <v>7</v>
      </c>
      <c r="B32" s="25" t="s">
        <v>139</v>
      </c>
      <c r="C32" s="5">
        <v>0</v>
      </c>
      <c r="D32" s="5">
        <f aca="true" t="shared" si="6" ref="D32:M32">SUM(D29:D31)</f>
        <v>0</v>
      </c>
      <c r="E32" s="5">
        <f t="shared" si="6"/>
        <v>0</v>
      </c>
      <c r="F32" s="5">
        <v>0</v>
      </c>
      <c r="G32" s="5">
        <f t="shared" si="6"/>
        <v>0</v>
      </c>
      <c r="H32" s="5">
        <f>SUM(H29:H31)</f>
        <v>0</v>
      </c>
      <c r="I32" s="5">
        <v>0</v>
      </c>
      <c r="J32" s="5">
        <f t="shared" si="6"/>
        <v>0</v>
      </c>
      <c r="K32" s="5">
        <f>SUM(K29:K31)</f>
        <v>0</v>
      </c>
      <c r="L32" s="5">
        <v>0</v>
      </c>
      <c r="M32" s="5">
        <f t="shared" si="6"/>
        <v>0</v>
      </c>
      <c r="N32" s="5">
        <f>SUM(N29:N31)</f>
        <v>0</v>
      </c>
    </row>
    <row r="33" spans="1:14" ht="10.5" customHeight="1">
      <c r="A33" s="17" t="s">
        <v>174</v>
      </c>
      <c r="B33" s="16" t="s">
        <v>24</v>
      </c>
      <c r="C33" s="1">
        <v>0</v>
      </c>
      <c r="D33" s="1"/>
      <c r="E33" s="1">
        <f>SUM(C33:D33)</f>
        <v>0</v>
      </c>
      <c r="F33" s="1">
        <v>0</v>
      </c>
      <c r="G33" s="1"/>
      <c r="H33" s="1">
        <f>SUM(F33:G33)</f>
        <v>0</v>
      </c>
      <c r="I33" s="1">
        <v>0</v>
      </c>
      <c r="J33" s="1"/>
      <c r="K33" s="1">
        <f>SUM(I33:J33)</f>
        <v>0</v>
      </c>
      <c r="L33" s="7">
        <v>0</v>
      </c>
      <c r="M33" s="6"/>
      <c r="N33" s="1">
        <f>SUM(L33:M33)</f>
        <v>0</v>
      </c>
    </row>
    <row r="34" spans="1:14" ht="10.5" customHeight="1">
      <c r="A34" s="17" t="s">
        <v>175</v>
      </c>
      <c r="B34" s="16" t="s">
        <v>140</v>
      </c>
      <c r="C34" s="1">
        <v>0</v>
      </c>
      <c r="D34" s="1"/>
      <c r="E34" s="1">
        <f>SUM(C34:D34)</f>
        <v>0</v>
      </c>
      <c r="F34" s="1">
        <v>0</v>
      </c>
      <c r="G34" s="1"/>
      <c r="H34" s="1">
        <f>SUM(F34:G34)</f>
        <v>0</v>
      </c>
      <c r="I34" s="1">
        <v>0</v>
      </c>
      <c r="J34" s="1"/>
      <c r="K34" s="1">
        <f>SUM(I34:J34)</f>
        <v>0</v>
      </c>
      <c r="L34" s="7">
        <v>0</v>
      </c>
      <c r="M34" s="6"/>
      <c r="N34" s="1">
        <f>SUM(L34:M34)</f>
        <v>0</v>
      </c>
    </row>
    <row r="35" spans="1:14" ht="10.5" customHeight="1" thickBot="1">
      <c r="A35" s="17" t="s">
        <v>177</v>
      </c>
      <c r="B35" s="16" t="s">
        <v>25</v>
      </c>
      <c r="C35" s="1">
        <v>0</v>
      </c>
      <c r="D35" s="1"/>
      <c r="E35" s="1">
        <f>SUM(C35:D35)</f>
        <v>0</v>
      </c>
      <c r="F35" s="1">
        <v>0</v>
      </c>
      <c r="G35" s="1"/>
      <c r="H35" s="1">
        <f>SUM(F35:G35)</f>
        <v>0</v>
      </c>
      <c r="I35" s="1">
        <v>0</v>
      </c>
      <c r="J35" s="1"/>
      <c r="K35" s="1">
        <f>SUM(I35:J35)</f>
        <v>0</v>
      </c>
      <c r="L35" s="7">
        <v>0</v>
      </c>
      <c r="M35" s="6"/>
      <c r="N35" s="1">
        <f>SUM(L35:M35)</f>
        <v>0</v>
      </c>
    </row>
    <row r="36" spans="1:30" ht="10.5" customHeight="1" thickBot="1">
      <c r="A36" s="18" t="s">
        <v>12</v>
      </c>
      <c r="B36" s="19" t="s">
        <v>142</v>
      </c>
      <c r="C36" s="15">
        <v>0</v>
      </c>
      <c r="D36" s="15">
        <f aca="true" t="shared" si="7" ref="D36:M36">SUM(D32:D35)</f>
        <v>0</v>
      </c>
      <c r="E36" s="15">
        <f t="shared" si="7"/>
        <v>0</v>
      </c>
      <c r="F36" s="15">
        <v>0</v>
      </c>
      <c r="G36" s="15">
        <f t="shared" si="7"/>
        <v>0</v>
      </c>
      <c r="H36" s="15">
        <f>SUM(H32:H35)</f>
        <v>0</v>
      </c>
      <c r="I36" s="15">
        <v>0</v>
      </c>
      <c r="J36" s="15">
        <f t="shared" si="7"/>
        <v>0</v>
      </c>
      <c r="K36" s="15">
        <f>SUM(K32:K35)</f>
        <v>0</v>
      </c>
      <c r="L36" s="15">
        <v>0</v>
      </c>
      <c r="M36" s="15">
        <f t="shared" si="7"/>
        <v>0</v>
      </c>
      <c r="N36" s="15">
        <f>SUM(N32:N35)</f>
        <v>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0.5" customHeight="1">
      <c r="A37" s="17" t="s">
        <v>172</v>
      </c>
      <c r="B37" s="16" t="s">
        <v>27</v>
      </c>
      <c r="C37" s="1">
        <v>0</v>
      </c>
      <c r="D37" s="1"/>
      <c r="E37" s="1">
        <f>SUM(C37:D37)</f>
        <v>0</v>
      </c>
      <c r="F37" s="1">
        <v>0</v>
      </c>
      <c r="G37" s="1"/>
      <c r="H37" s="1">
        <f>SUM(F37:G37)</f>
        <v>0</v>
      </c>
      <c r="I37" s="1">
        <v>0</v>
      </c>
      <c r="J37" s="1"/>
      <c r="K37" s="1">
        <f>SUM(I37:J37)</f>
        <v>0</v>
      </c>
      <c r="L37" s="7">
        <v>0</v>
      </c>
      <c r="M37" s="6"/>
      <c r="N37" s="1">
        <f>SUM(L37:M37)</f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0.5" customHeight="1">
      <c r="A38" s="17" t="s">
        <v>176</v>
      </c>
      <c r="B38" s="16" t="s">
        <v>141</v>
      </c>
      <c r="C38" s="1">
        <v>0</v>
      </c>
      <c r="D38" s="1"/>
      <c r="E38" s="1">
        <f>SUM(C38:D38)</f>
        <v>0</v>
      </c>
      <c r="F38" s="1">
        <v>0</v>
      </c>
      <c r="G38" s="1"/>
      <c r="H38" s="1">
        <f>SUM(F38:G38)</f>
        <v>0</v>
      </c>
      <c r="I38" s="1">
        <v>0</v>
      </c>
      <c r="J38" s="1"/>
      <c r="K38" s="1">
        <f>SUM(I38:J38)</f>
        <v>0</v>
      </c>
      <c r="L38" s="7">
        <v>0</v>
      </c>
      <c r="M38" s="6"/>
      <c r="N38" s="1">
        <f>SUM(L38:M38)</f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s="29" customFormat="1" ht="10.5" customHeight="1" thickBot="1">
      <c r="A39" s="17" t="s">
        <v>178</v>
      </c>
      <c r="B39" s="16" t="s">
        <v>28</v>
      </c>
      <c r="C39" s="1">
        <v>0</v>
      </c>
      <c r="D39" s="1"/>
      <c r="E39" s="1">
        <f>SUM(C39:D39)</f>
        <v>0</v>
      </c>
      <c r="F39" s="1">
        <v>0</v>
      </c>
      <c r="G39" s="1"/>
      <c r="H39" s="1">
        <f>SUM(F39:G39)</f>
        <v>0</v>
      </c>
      <c r="I39" s="1">
        <v>0</v>
      </c>
      <c r="J39" s="1"/>
      <c r="K39" s="1">
        <f>SUM(I39:J39)</f>
        <v>0</v>
      </c>
      <c r="L39" s="7">
        <v>0</v>
      </c>
      <c r="M39" s="6"/>
      <c r="N39" s="1">
        <f>SUM(L39:M39)</f>
        <v>0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ht="10.5" customHeight="1" thickBot="1">
      <c r="A40" s="18" t="s">
        <v>15</v>
      </c>
      <c r="B40" s="19" t="s">
        <v>143</v>
      </c>
      <c r="C40" s="15">
        <v>0</v>
      </c>
      <c r="D40" s="15">
        <f aca="true" t="shared" si="8" ref="D40:M40">SUM(D37:D39)</f>
        <v>0</v>
      </c>
      <c r="E40" s="15">
        <f t="shared" si="8"/>
        <v>0</v>
      </c>
      <c r="F40" s="15">
        <v>0</v>
      </c>
      <c r="G40" s="15">
        <f t="shared" si="8"/>
        <v>0</v>
      </c>
      <c r="H40" s="15">
        <f>SUM(H37:H39)</f>
        <v>0</v>
      </c>
      <c r="I40" s="15">
        <v>0</v>
      </c>
      <c r="J40" s="15">
        <f t="shared" si="8"/>
        <v>0</v>
      </c>
      <c r="K40" s="15">
        <f>SUM(K37:K39)</f>
        <v>0</v>
      </c>
      <c r="L40" s="15">
        <v>0</v>
      </c>
      <c r="M40" s="15">
        <f t="shared" si="8"/>
        <v>0</v>
      </c>
      <c r="N40" s="15">
        <f>SUM(N37:N39)</f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0.5" customHeight="1">
      <c r="A41" s="53" t="s">
        <v>191</v>
      </c>
      <c r="B41" s="19" t="s">
        <v>19</v>
      </c>
      <c r="C41" s="15">
        <v>0</v>
      </c>
      <c r="D41" s="15"/>
      <c r="E41" s="15">
        <f>SUM(C41:D41)</f>
        <v>0</v>
      </c>
      <c r="F41" s="15">
        <v>0</v>
      </c>
      <c r="G41" s="15"/>
      <c r="H41" s="15">
        <f>SUM(F41:G41)</f>
        <v>0</v>
      </c>
      <c r="I41" s="15">
        <v>0</v>
      </c>
      <c r="J41" s="15"/>
      <c r="K41" s="15">
        <f>SUM(I41:J41)</f>
        <v>0</v>
      </c>
      <c r="L41" s="15">
        <v>0</v>
      </c>
      <c r="M41" s="15"/>
      <c r="N41" s="15">
        <f>SUM(L41:M41)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0.5" customHeight="1">
      <c r="A42" s="53" t="s">
        <v>192</v>
      </c>
      <c r="B42" s="19" t="s">
        <v>144</v>
      </c>
      <c r="C42" s="15">
        <v>0</v>
      </c>
      <c r="D42" s="15"/>
      <c r="E42" s="15">
        <f>SUM(C42:D42)</f>
        <v>0</v>
      </c>
      <c r="F42" s="15">
        <v>0</v>
      </c>
      <c r="G42" s="15"/>
      <c r="H42" s="15">
        <f>SUM(F42:G42)</f>
        <v>0</v>
      </c>
      <c r="I42" s="15">
        <v>0</v>
      </c>
      <c r="J42" s="15"/>
      <c r="K42" s="15">
        <f>SUM(I42:J42)</f>
        <v>0</v>
      </c>
      <c r="L42" s="15">
        <v>0</v>
      </c>
      <c r="M42" s="15"/>
      <c r="N42" s="15">
        <f>SUM(L42:M42)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14" ht="13.5" thickBot="1">
      <c r="A43" s="18" t="s">
        <v>17</v>
      </c>
      <c r="B43" s="19" t="s">
        <v>29</v>
      </c>
      <c r="C43" s="15">
        <v>0</v>
      </c>
      <c r="D43" s="15">
        <f aca="true" t="shared" si="9" ref="D43:M43">SUM(D41:D42)</f>
        <v>0</v>
      </c>
      <c r="E43" s="15">
        <f t="shared" si="9"/>
        <v>0</v>
      </c>
      <c r="F43" s="15">
        <v>0</v>
      </c>
      <c r="G43" s="15">
        <f t="shared" si="9"/>
        <v>0</v>
      </c>
      <c r="H43" s="15">
        <f>SUM(H41:H42)</f>
        <v>0</v>
      </c>
      <c r="I43" s="15">
        <v>0</v>
      </c>
      <c r="J43" s="15">
        <f t="shared" si="9"/>
        <v>0</v>
      </c>
      <c r="K43" s="15">
        <f>SUM(K41:K42)</f>
        <v>0</v>
      </c>
      <c r="L43" s="15">
        <v>0</v>
      </c>
      <c r="M43" s="15">
        <f t="shared" si="9"/>
        <v>0</v>
      </c>
      <c r="N43" s="15">
        <f>SUM(N41:N42)</f>
        <v>0</v>
      </c>
    </row>
    <row r="44" spans="1:14" ht="12.75">
      <c r="A44" s="40" t="s">
        <v>191</v>
      </c>
      <c r="B44" s="54" t="s">
        <v>22</v>
      </c>
      <c r="C44" s="7">
        <v>0</v>
      </c>
      <c r="D44" s="7"/>
      <c r="E44" s="7">
        <f>SUM(C44:D44)</f>
        <v>0</v>
      </c>
      <c r="F44" s="7">
        <v>0</v>
      </c>
      <c r="G44" s="7"/>
      <c r="H44" s="7">
        <f>SUM(F44:G44)</f>
        <v>0</v>
      </c>
      <c r="I44" s="7">
        <v>0</v>
      </c>
      <c r="J44" s="7"/>
      <c r="K44" s="7">
        <f>SUM(I44:J44)</f>
        <v>0</v>
      </c>
      <c r="L44" s="7">
        <v>0</v>
      </c>
      <c r="M44" s="7"/>
      <c r="N44" s="7">
        <f>SUM(L44:M44)</f>
        <v>0</v>
      </c>
    </row>
    <row r="45" spans="1:14" ht="13.5" thickBot="1">
      <c r="A45" s="40" t="s">
        <v>192</v>
      </c>
      <c r="B45" s="54" t="s">
        <v>145</v>
      </c>
      <c r="C45" s="7">
        <v>0</v>
      </c>
      <c r="D45" s="7"/>
      <c r="E45" s="7">
        <f>SUM(C45:D45)</f>
        <v>0</v>
      </c>
      <c r="F45" s="7">
        <v>0</v>
      </c>
      <c r="G45" s="7"/>
      <c r="H45" s="7">
        <f>SUM(F45:G45)</f>
        <v>0</v>
      </c>
      <c r="I45" s="7">
        <v>0</v>
      </c>
      <c r="J45" s="7"/>
      <c r="K45" s="7">
        <f>SUM(I45:J45)</f>
        <v>0</v>
      </c>
      <c r="L45" s="7">
        <v>0</v>
      </c>
      <c r="M45" s="7"/>
      <c r="N45" s="7">
        <f>SUM(L45:M45)</f>
        <v>0</v>
      </c>
    </row>
    <row r="46" spans="1:14" ht="13.5" thickBot="1">
      <c r="A46" s="41" t="s">
        <v>20</v>
      </c>
      <c r="B46" s="55" t="s">
        <v>30</v>
      </c>
      <c r="C46" s="28">
        <v>0</v>
      </c>
      <c r="D46" s="28">
        <f aca="true" t="shared" si="10" ref="D46:M46">SUM(D44:D45)</f>
        <v>0</v>
      </c>
      <c r="E46" s="28">
        <f t="shared" si="10"/>
        <v>0</v>
      </c>
      <c r="F46" s="28">
        <v>0</v>
      </c>
      <c r="G46" s="28">
        <f t="shared" si="10"/>
        <v>0</v>
      </c>
      <c r="H46" s="28">
        <f>SUM(H44:H45)</f>
        <v>0</v>
      </c>
      <c r="I46" s="28">
        <v>0</v>
      </c>
      <c r="J46" s="28">
        <f t="shared" si="10"/>
        <v>0</v>
      </c>
      <c r="K46" s="28">
        <f>SUM(K44:K45)</f>
        <v>0</v>
      </c>
      <c r="L46" s="28">
        <v>0</v>
      </c>
      <c r="M46" s="28">
        <f t="shared" si="10"/>
        <v>0</v>
      </c>
      <c r="N46" s="28">
        <f>SUM(N44:N45)</f>
        <v>0</v>
      </c>
    </row>
    <row r="47" spans="1:14" ht="13.5" thickBot="1">
      <c r="A47" s="40" t="s">
        <v>179</v>
      </c>
      <c r="B47" s="54" t="s">
        <v>152</v>
      </c>
      <c r="C47" s="7">
        <v>0</v>
      </c>
      <c r="D47" s="7"/>
      <c r="E47" s="7">
        <f>SUM(C47:D47)</f>
        <v>0</v>
      </c>
      <c r="F47" s="7">
        <v>0</v>
      </c>
      <c r="G47" s="7"/>
      <c r="H47" s="7">
        <f>SUM(F47:G47)</f>
        <v>0</v>
      </c>
      <c r="I47" s="7">
        <v>0</v>
      </c>
      <c r="J47" s="7"/>
      <c r="K47" s="7">
        <f>SUM(I47:J47)</f>
        <v>0</v>
      </c>
      <c r="L47" s="7">
        <v>0</v>
      </c>
      <c r="M47" s="7"/>
      <c r="N47" s="7">
        <f>SUM(L47:M47)</f>
        <v>0</v>
      </c>
    </row>
    <row r="48" spans="1:14" ht="13.5" thickBot="1">
      <c r="A48" s="41" t="s">
        <v>149</v>
      </c>
      <c r="B48" s="55" t="s">
        <v>151</v>
      </c>
      <c r="C48" s="28">
        <v>0</v>
      </c>
      <c r="D48" s="28">
        <f aca="true" t="shared" si="11" ref="D48:M48">SUM(D46,D43,D47)</f>
        <v>0</v>
      </c>
      <c r="E48" s="28">
        <f t="shared" si="11"/>
        <v>0</v>
      </c>
      <c r="F48" s="28">
        <v>0</v>
      </c>
      <c r="G48" s="28">
        <f t="shared" si="11"/>
        <v>0</v>
      </c>
      <c r="H48" s="28">
        <f>SUM(H46,H43,H47)</f>
        <v>0</v>
      </c>
      <c r="I48" s="28">
        <v>0</v>
      </c>
      <c r="J48" s="28">
        <f t="shared" si="11"/>
        <v>0</v>
      </c>
      <c r="K48" s="28">
        <f>SUM(K46,K43,K47)</f>
        <v>0</v>
      </c>
      <c r="L48" s="28">
        <v>0</v>
      </c>
      <c r="M48" s="28">
        <f t="shared" si="11"/>
        <v>0</v>
      </c>
      <c r="N48" s="28">
        <f>SUM(N46,N43,N47)</f>
        <v>0</v>
      </c>
    </row>
    <row r="49" spans="1:14" s="51" customFormat="1" ht="13.5" thickBot="1">
      <c r="A49" s="23"/>
      <c r="B49" s="29" t="s">
        <v>155</v>
      </c>
      <c r="C49" s="6">
        <v>0</v>
      </c>
      <c r="D49" s="6">
        <f aca="true" t="shared" si="12" ref="D49:M49">SUM(D48,D40,D36)</f>
        <v>0</v>
      </c>
      <c r="E49" s="6">
        <f t="shared" si="12"/>
        <v>0</v>
      </c>
      <c r="F49" s="6">
        <v>0</v>
      </c>
      <c r="G49" s="6">
        <f t="shared" si="12"/>
        <v>0</v>
      </c>
      <c r="H49" s="6">
        <f>SUM(H48,H40,H36)</f>
        <v>0</v>
      </c>
      <c r="I49" s="6">
        <v>0</v>
      </c>
      <c r="J49" s="6">
        <f t="shared" si="12"/>
        <v>0</v>
      </c>
      <c r="K49" s="6">
        <f>SUM(K48,K40,K36)</f>
        <v>0</v>
      </c>
      <c r="L49" s="6">
        <v>0</v>
      </c>
      <c r="M49" s="6">
        <f t="shared" si="12"/>
        <v>0</v>
      </c>
      <c r="N49" s="6">
        <f>SUM(N48,N40,N36)</f>
        <v>0</v>
      </c>
    </row>
    <row r="50" spans="1:14" ht="12.75">
      <c r="A50" s="57"/>
      <c r="B50" s="58" t="s">
        <v>31</v>
      </c>
      <c r="C50" s="10"/>
      <c r="D50" s="10"/>
      <c r="E50" s="10"/>
      <c r="F50" s="10"/>
      <c r="G50" s="10"/>
      <c r="H50" s="10"/>
      <c r="I50" s="10"/>
      <c r="J50" s="10"/>
      <c r="K50" s="10"/>
      <c r="L50" s="9"/>
      <c r="M50" s="8"/>
      <c r="N50" s="9"/>
    </row>
    <row r="51" spans="1:14" ht="12.75">
      <c r="A51" s="59"/>
      <c r="B51" s="58" t="s">
        <v>32</v>
      </c>
      <c r="C51" s="27"/>
      <c r="D51" s="27"/>
      <c r="E51" s="27"/>
      <c r="F51" s="27"/>
      <c r="G51" s="27"/>
      <c r="H51" s="27"/>
      <c r="I51" s="27"/>
      <c r="J51" s="27"/>
      <c r="K51" s="27"/>
      <c r="L51" s="71"/>
      <c r="M51" s="27"/>
      <c r="N51" s="71"/>
    </row>
    <row r="53" spans="11:12" ht="12.75">
      <c r="K53" s="43"/>
      <c r="L53" s="36"/>
    </row>
    <row r="54" spans="11:12" ht="12.75">
      <c r="K54" s="1"/>
      <c r="L54" s="36"/>
    </row>
    <row r="55" ht="12.75">
      <c r="K55" s="37"/>
    </row>
    <row r="57" ht="12.75">
      <c r="K57" s="37"/>
    </row>
    <row r="59" ht="12.75">
      <c r="L59" s="36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N75"/>
  <sheetViews>
    <sheetView zoomScale="92" zoomScaleNormal="92" zoomScalePageLayoutView="0" workbookViewId="0" topLeftCell="A1">
      <pane ySplit="7" topLeftCell="A17" activePane="bottomLeft" state="frozen"/>
      <selection pane="topLeft" activeCell="M24" sqref="M24"/>
      <selection pane="bottomLeft" activeCell="M24" sqref="M24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10.875" style="13" customWidth="1"/>
    <col min="4" max="4" width="10.625" style="13" customWidth="1"/>
    <col min="5" max="5" width="11.00390625" style="13" customWidth="1"/>
    <col min="6" max="7" width="10.00390625" style="13" customWidth="1"/>
    <col min="8" max="8" width="9.375" style="13" customWidth="1"/>
    <col min="9" max="9" width="9.625" style="13" customWidth="1"/>
    <col min="10" max="14" width="9.375" style="13" customWidth="1"/>
    <col min="15" max="15" width="9.25390625" style="13" customWidth="1"/>
    <col min="16" max="16" width="0" style="13" hidden="1" customWidth="1"/>
    <col min="17" max="17" width="9.25390625" style="13" customWidth="1"/>
    <col min="18" max="20" width="0" style="13" hidden="1" customWidth="1"/>
    <col min="21" max="16384" width="9.125" style="13" customWidth="1"/>
  </cols>
  <sheetData>
    <row r="1" spans="2:17" ht="11.25" customHeight="1">
      <c r="B1" s="111" t="s">
        <v>181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23"/>
      <c r="P1" s="23"/>
      <c r="Q1" s="23"/>
    </row>
    <row r="2" spans="8:20" ht="8.25" customHeight="1">
      <c r="H2" s="16"/>
      <c r="M2" s="16" t="s">
        <v>0</v>
      </c>
      <c r="T2" s="16"/>
    </row>
    <row r="3" spans="1:14" ht="9" customHeight="1">
      <c r="A3" s="112" t="s">
        <v>1</v>
      </c>
      <c r="B3" s="112"/>
      <c r="C3" s="114">
        <v>1305</v>
      </c>
      <c r="D3" s="114"/>
      <c r="E3" s="114"/>
      <c r="F3" s="114">
        <v>1306</v>
      </c>
      <c r="G3" s="114"/>
      <c r="H3" s="114"/>
      <c r="I3" s="114">
        <v>1307</v>
      </c>
      <c r="J3" s="114"/>
      <c r="K3" s="114"/>
      <c r="L3" s="114">
        <v>1308</v>
      </c>
      <c r="M3" s="114"/>
      <c r="N3" s="114"/>
    </row>
    <row r="4" spans="1:14" s="86" customFormat="1" ht="24" customHeight="1" thickBot="1">
      <c r="A4" s="112"/>
      <c r="B4" s="112"/>
      <c r="C4" s="108" t="s">
        <v>80</v>
      </c>
      <c r="D4" s="108"/>
      <c r="E4" s="108"/>
      <c r="F4" s="147" t="s">
        <v>81</v>
      </c>
      <c r="G4" s="147"/>
      <c r="H4" s="147"/>
      <c r="I4" s="108" t="s">
        <v>82</v>
      </c>
      <c r="J4" s="108"/>
      <c r="K4" s="108"/>
      <c r="L4" s="108" t="s">
        <v>83</v>
      </c>
      <c r="M4" s="108"/>
      <c r="N4" s="108"/>
    </row>
    <row r="5" spans="1:14" ht="11.25" customHeight="1" thickBot="1">
      <c r="A5" s="112"/>
      <c r="B5" s="112"/>
      <c r="C5" s="109" t="s">
        <v>204</v>
      </c>
      <c r="D5" s="109" t="s">
        <v>198</v>
      </c>
      <c r="E5" s="109" t="s">
        <v>199</v>
      </c>
      <c r="F5" s="109" t="s">
        <v>204</v>
      </c>
      <c r="G5" s="109" t="s">
        <v>198</v>
      </c>
      <c r="H5" s="109" t="s">
        <v>199</v>
      </c>
      <c r="I5" s="109" t="s">
        <v>204</v>
      </c>
      <c r="J5" s="109" t="s">
        <v>198</v>
      </c>
      <c r="K5" s="109" t="s">
        <v>199</v>
      </c>
      <c r="L5" s="109" t="s">
        <v>204</v>
      </c>
      <c r="M5" s="109" t="s">
        <v>197</v>
      </c>
      <c r="N5" s="109" t="s">
        <v>199</v>
      </c>
    </row>
    <row r="6" spans="1:14" ht="17.25" customHeight="1" thickBot="1">
      <c r="A6" s="112"/>
      <c r="B6" s="112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9" customHeight="1" thickBot="1">
      <c r="A7" s="118">
        <v>1</v>
      </c>
      <c r="B7" s="118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6" t="s">
        <v>6</v>
      </c>
      <c r="B8" s="116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>
        <v>0</v>
      </c>
      <c r="D9" s="1"/>
      <c r="E9" s="1">
        <f>SUM(C9:D9)</f>
        <v>0</v>
      </c>
      <c r="F9" s="1">
        <v>0</v>
      </c>
      <c r="G9" s="1"/>
      <c r="H9" s="1">
        <f>SUM(F9:G9)</f>
        <v>0</v>
      </c>
      <c r="I9" s="1">
        <v>0</v>
      </c>
      <c r="J9" s="1"/>
      <c r="K9" s="1">
        <f>SUM(I9:J9)</f>
        <v>0</v>
      </c>
      <c r="L9" s="1">
        <v>0</v>
      </c>
      <c r="M9" s="1"/>
      <c r="N9" s="1">
        <f>SUM(L9:M9)</f>
        <v>0</v>
      </c>
    </row>
    <row r="10" spans="1:14" ht="10.5" customHeight="1">
      <c r="A10" s="17" t="s">
        <v>159</v>
      </c>
      <c r="B10" s="16" t="s">
        <v>129</v>
      </c>
      <c r="C10" s="1">
        <v>0</v>
      </c>
      <c r="D10" s="1"/>
      <c r="E10" s="1">
        <f>SUM(C10:D10)</f>
        <v>0</v>
      </c>
      <c r="F10" s="1">
        <v>0</v>
      </c>
      <c r="G10" s="1"/>
      <c r="H10" s="1">
        <f>SUM(F10:G10)</f>
        <v>0</v>
      </c>
      <c r="I10" s="1">
        <v>0</v>
      </c>
      <c r="J10" s="1"/>
      <c r="K10" s="1">
        <f>SUM(I10:J10)</f>
        <v>0</v>
      </c>
      <c r="L10" s="1">
        <v>0</v>
      </c>
      <c r="M10" s="1"/>
      <c r="N10" s="1">
        <f>SUM(L10:M10)</f>
        <v>0</v>
      </c>
    </row>
    <row r="11" spans="1:14" ht="10.5" customHeight="1">
      <c r="A11" s="17" t="s">
        <v>160</v>
      </c>
      <c r="B11" s="16" t="s">
        <v>9</v>
      </c>
      <c r="C11" s="1">
        <v>0</v>
      </c>
      <c r="D11" s="1"/>
      <c r="E11" s="1">
        <f>SUM(C11:D11)</f>
        <v>0</v>
      </c>
      <c r="F11" s="1">
        <v>0</v>
      </c>
      <c r="G11" s="1"/>
      <c r="H11" s="1">
        <f>SUM(F11:G11)</f>
        <v>0</v>
      </c>
      <c r="I11" s="1">
        <v>0</v>
      </c>
      <c r="J11" s="1"/>
      <c r="K11" s="1">
        <f>SUM(I11:J11)</f>
        <v>0</v>
      </c>
      <c r="L11" s="1">
        <v>0</v>
      </c>
      <c r="M11" s="1"/>
      <c r="N11" s="1">
        <f>SUM(L11:M11)</f>
        <v>0</v>
      </c>
    </row>
    <row r="12" spans="1:14" ht="10.5" customHeight="1">
      <c r="A12" s="17" t="s">
        <v>161</v>
      </c>
      <c r="B12" s="16" t="s">
        <v>10</v>
      </c>
      <c r="C12" s="1">
        <v>0</v>
      </c>
      <c r="D12" s="1"/>
      <c r="E12" s="1">
        <f>SUM(C12:D12)</f>
        <v>0</v>
      </c>
      <c r="F12" s="1">
        <v>0</v>
      </c>
      <c r="G12" s="1"/>
      <c r="H12" s="1">
        <f>SUM(F12:G12)</f>
        <v>0</v>
      </c>
      <c r="I12" s="1">
        <v>0</v>
      </c>
      <c r="J12" s="1"/>
      <c r="K12" s="1">
        <f>SUM(I12:J12)</f>
        <v>0</v>
      </c>
      <c r="L12" s="1">
        <v>0</v>
      </c>
      <c r="M12" s="1"/>
      <c r="N12" s="1">
        <f>SUM(L12:M12)</f>
        <v>0</v>
      </c>
    </row>
    <row r="13" spans="1:16" ht="10.5" customHeight="1">
      <c r="A13" s="17" t="s">
        <v>162</v>
      </c>
      <c r="B13" s="16" t="s">
        <v>11</v>
      </c>
      <c r="C13" s="1">
        <v>6129</v>
      </c>
      <c r="D13" s="3">
        <v>-551</v>
      </c>
      <c r="E13" s="1">
        <f>SUM(C13:D13)</f>
        <v>5578</v>
      </c>
      <c r="F13" s="1">
        <v>0</v>
      </c>
      <c r="G13" s="1"/>
      <c r="H13" s="1">
        <f>SUM(F13:G13)</f>
        <v>0</v>
      </c>
      <c r="I13" s="1">
        <v>11934</v>
      </c>
      <c r="J13" s="1">
        <v>-11934</v>
      </c>
      <c r="K13" s="1">
        <f>SUM(I13:J13)</f>
        <v>0</v>
      </c>
      <c r="L13" s="1">
        <v>154800</v>
      </c>
      <c r="M13" s="1">
        <v>-139820</v>
      </c>
      <c r="N13" s="1">
        <f>SUM(L13:M13)</f>
        <v>14980</v>
      </c>
      <c r="P13" s="36"/>
    </row>
    <row r="14" spans="1:14" ht="10.5" customHeight="1">
      <c r="A14" s="18" t="s">
        <v>12</v>
      </c>
      <c r="B14" s="19" t="s">
        <v>131</v>
      </c>
      <c r="C14" s="15">
        <v>6129</v>
      </c>
      <c r="D14" s="15">
        <f aca="true" t="shared" si="0" ref="D14:M14">SUM(D9:D13)</f>
        <v>-551</v>
      </c>
      <c r="E14" s="15">
        <f t="shared" si="0"/>
        <v>5578</v>
      </c>
      <c r="F14" s="15">
        <v>0</v>
      </c>
      <c r="G14" s="15">
        <f t="shared" si="0"/>
        <v>0</v>
      </c>
      <c r="H14" s="15">
        <f>SUM(H9:H13)</f>
        <v>0</v>
      </c>
      <c r="I14" s="15">
        <v>11934</v>
      </c>
      <c r="J14" s="15">
        <f t="shared" si="0"/>
        <v>-11934</v>
      </c>
      <c r="K14" s="15">
        <f>SUM(K9:K13)</f>
        <v>0</v>
      </c>
      <c r="L14" s="15">
        <v>154800</v>
      </c>
      <c r="M14" s="15">
        <f t="shared" si="0"/>
        <v>-139820</v>
      </c>
      <c r="N14" s="15">
        <f>SUM(N9:N13)</f>
        <v>14980</v>
      </c>
    </row>
    <row r="15" spans="1:14" ht="10.5" customHeight="1">
      <c r="A15" s="17" t="s">
        <v>163</v>
      </c>
      <c r="B15" s="16" t="s">
        <v>130</v>
      </c>
      <c r="C15" s="1">
        <v>0</v>
      </c>
      <c r="D15" s="49"/>
      <c r="E15" s="1">
        <f>SUM(C15:D15)</f>
        <v>0</v>
      </c>
      <c r="F15" s="1">
        <v>0</v>
      </c>
      <c r="G15" s="1"/>
      <c r="H15" s="1">
        <f>SUM(F15:G15)</f>
        <v>0</v>
      </c>
      <c r="I15" s="1">
        <v>0</v>
      </c>
      <c r="J15" s="1"/>
      <c r="K15" s="1">
        <f>SUM(I15:J15)</f>
        <v>0</v>
      </c>
      <c r="L15" s="4">
        <v>0</v>
      </c>
      <c r="M15" s="1"/>
      <c r="N15" s="1">
        <f>SUM(L15:M15)</f>
        <v>0</v>
      </c>
    </row>
    <row r="16" spans="1:14" ht="10.5" customHeight="1">
      <c r="A16" s="17" t="s">
        <v>164</v>
      </c>
      <c r="B16" s="16" t="s">
        <v>13</v>
      </c>
      <c r="C16" s="1">
        <v>0</v>
      </c>
      <c r="D16" s="1"/>
      <c r="E16" s="1">
        <f>SUM(C16:D16)</f>
        <v>0</v>
      </c>
      <c r="F16" s="1">
        <v>0</v>
      </c>
      <c r="G16" s="1"/>
      <c r="H16" s="1">
        <f>SUM(F16:G16)</f>
        <v>0</v>
      </c>
      <c r="I16" s="1">
        <v>0</v>
      </c>
      <c r="J16" s="1"/>
      <c r="K16" s="1">
        <f>SUM(I16:J16)</f>
        <v>0</v>
      </c>
      <c r="L16" s="4">
        <v>0</v>
      </c>
      <c r="M16" s="1"/>
      <c r="N16" s="1">
        <f>SUM(L16:M16)</f>
        <v>0</v>
      </c>
    </row>
    <row r="17" spans="1:14" s="29" customFormat="1" ht="10.5" customHeight="1">
      <c r="A17" s="17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2769314</v>
      </c>
      <c r="G17" s="1">
        <f>98848-72391-659069</f>
        <v>-632612</v>
      </c>
      <c r="H17" s="1">
        <f>SUM(F17:G17)</f>
        <v>2136702</v>
      </c>
      <c r="I17" s="1">
        <v>0</v>
      </c>
      <c r="J17" s="1"/>
      <c r="K17" s="1">
        <f>SUM(I17:J17)</f>
        <v>0</v>
      </c>
      <c r="L17" s="4">
        <v>0</v>
      </c>
      <c r="M17" s="1"/>
      <c r="N17" s="1">
        <f>SUM(L17:M17)</f>
        <v>0</v>
      </c>
    </row>
    <row r="18" spans="1:14" ht="10.5" customHeight="1">
      <c r="A18" s="18" t="s">
        <v>15</v>
      </c>
      <c r="B18" s="19" t="s">
        <v>132</v>
      </c>
      <c r="C18" s="15">
        <v>0</v>
      </c>
      <c r="D18" s="15">
        <f aca="true" t="shared" si="1" ref="D18:M18">SUM(D15:D17)</f>
        <v>0</v>
      </c>
      <c r="E18" s="15">
        <f t="shared" si="1"/>
        <v>0</v>
      </c>
      <c r="F18" s="15">
        <v>2769314</v>
      </c>
      <c r="G18" s="15">
        <f t="shared" si="1"/>
        <v>-632612</v>
      </c>
      <c r="H18" s="15">
        <f>SUM(H15:H17)</f>
        <v>2136702</v>
      </c>
      <c r="I18" s="15">
        <v>0</v>
      </c>
      <c r="J18" s="15">
        <f t="shared" si="1"/>
        <v>0</v>
      </c>
      <c r="K18" s="15">
        <f>SUM(K15:K17)</f>
        <v>0</v>
      </c>
      <c r="L18" s="15">
        <v>0</v>
      </c>
      <c r="M18" s="15">
        <f t="shared" si="1"/>
        <v>0</v>
      </c>
      <c r="N18" s="15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15">
        <v>0</v>
      </c>
      <c r="D19" s="15"/>
      <c r="E19" s="15">
        <f>SUM(C19:D19)</f>
        <v>0</v>
      </c>
      <c r="F19" s="15">
        <v>0</v>
      </c>
      <c r="G19" s="15"/>
      <c r="H19" s="15">
        <f>SUM(F19:G19)</f>
        <v>0</v>
      </c>
      <c r="I19" s="15">
        <v>0</v>
      </c>
      <c r="J19" s="15"/>
      <c r="K19" s="15">
        <f>SUM(I19:J19)</f>
        <v>0</v>
      </c>
      <c r="L19" s="15">
        <v>0</v>
      </c>
      <c r="M19" s="15"/>
      <c r="N19" s="15">
        <f>SUM(L19:M19)</f>
        <v>0</v>
      </c>
    </row>
    <row r="20" spans="1:14" ht="10.5" customHeight="1" thickBot="1">
      <c r="A20" s="20" t="s">
        <v>17</v>
      </c>
      <c r="B20" s="19" t="s">
        <v>134</v>
      </c>
      <c r="C20" s="15">
        <v>0</v>
      </c>
      <c r="D20" s="15">
        <f aca="true" t="shared" si="2" ref="D20:M20">SUM(D19)</f>
        <v>0</v>
      </c>
      <c r="E20" s="15">
        <f t="shared" si="2"/>
        <v>0</v>
      </c>
      <c r="F20" s="15">
        <v>0</v>
      </c>
      <c r="G20" s="15">
        <f t="shared" si="2"/>
        <v>0</v>
      </c>
      <c r="H20" s="15">
        <f>SUM(H19)</f>
        <v>0</v>
      </c>
      <c r="I20" s="15">
        <v>0</v>
      </c>
      <c r="J20" s="15">
        <f t="shared" si="2"/>
        <v>0</v>
      </c>
      <c r="K20" s="15">
        <f>SUM(K19)</f>
        <v>0</v>
      </c>
      <c r="L20" s="15">
        <v>0</v>
      </c>
      <c r="M20" s="15">
        <f t="shared" si="2"/>
        <v>0</v>
      </c>
      <c r="N20" s="15">
        <f>SUM(N19)</f>
        <v>0</v>
      </c>
    </row>
    <row r="21" spans="1:14" ht="10.5" customHeight="1">
      <c r="A21" s="21" t="s">
        <v>168</v>
      </c>
      <c r="B21" s="16" t="s">
        <v>21</v>
      </c>
      <c r="C21" s="7">
        <v>0</v>
      </c>
      <c r="D21" s="7"/>
      <c r="E21" s="7">
        <f>SUM(C21:D21)</f>
        <v>0</v>
      </c>
      <c r="F21" s="7">
        <v>0</v>
      </c>
      <c r="G21" s="7"/>
      <c r="H21" s="7">
        <f>SUM(F21:G21)</f>
        <v>0</v>
      </c>
      <c r="I21" s="7">
        <v>0</v>
      </c>
      <c r="J21" s="7"/>
      <c r="K21" s="7">
        <f>SUM(I21:J21)</f>
        <v>0</v>
      </c>
      <c r="L21" s="7">
        <v>0</v>
      </c>
      <c r="M21" s="7"/>
      <c r="N21" s="7">
        <f>SUM(L21:M21)</f>
        <v>0</v>
      </c>
    </row>
    <row r="22" spans="1:14" ht="10.5" customHeight="1">
      <c r="A22" s="50" t="s">
        <v>169</v>
      </c>
      <c r="B22" s="16" t="s">
        <v>146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7">
        <v>0</v>
      </c>
      <c r="J22" s="7"/>
      <c r="K22" s="7">
        <f>SUM(I22:J22)</f>
        <v>0</v>
      </c>
      <c r="L22" s="7">
        <v>0</v>
      </c>
      <c r="M22" s="7"/>
      <c r="N22" s="7">
        <f>SUM(L22:M22)</f>
        <v>0</v>
      </c>
    </row>
    <row r="23" spans="1:14" s="29" customFormat="1" ht="10.5" customHeight="1" thickBot="1">
      <c r="A23" s="17" t="s">
        <v>166</v>
      </c>
      <c r="B23" s="16" t="s">
        <v>22</v>
      </c>
      <c r="C23" s="1">
        <v>0</v>
      </c>
      <c r="D23" s="1"/>
      <c r="E23" s="7">
        <f>SUM(C23:D23)</f>
        <v>0</v>
      </c>
      <c r="F23" s="1">
        <v>0</v>
      </c>
      <c r="G23" s="1"/>
      <c r="H23" s="7">
        <f>SUM(F23:G23)</f>
        <v>0</v>
      </c>
      <c r="I23" s="1">
        <v>0</v>
      </c>
      <c r="J23" s="1"/>
      <c r="K23" s="7">
        <f>SUM(I23:J23)</f>
        <v>0</v>
      </c>
      <c r="L23" s="7">
        <v>0</v>
      </c>
      <c r="M23" s="6"/>
      <c r="N23" s="7">
        <f>SUM(L23:M23)</f>
        <v>0</v>
      </c>
    </row>
    <row r="24" spans="1:14" ht="10.5" customHeight="1" thickBot="1">
      <c r="A24" s="18" t="s">
        <v>20</v>
      </c>
      <c r="B24" s="22" t="s">
        <v>135</v>
      </c>
      <c r="C24" s="15">
        <v>0</v>
      </c>
      <c r="D24" s="15">
        <f aca="true" t="shared" si="3" ref="D24:M24">SUM(D21:D23)</f>
        <v>0</v>
      </c>
      <c r="E24" s="15">
        <f t="shared" si="3"/>
        <v>0</v>
      </c>
      <c r="F24" s="15">
        <v>0</v>
      </c>
      <c r="G24" s="15">
        <f t="shared" si="3"/>
        <v>0</v>
      </c>
      <c r="H24" s="15">
        <f>SUM(H21:H23)</f>
        <v>0</v>
      </c>
      <c r="I24" s="15">
        <v>0</v>
      </c>
      <c r="J24" s="15">
        <f t="shared" si="3"/>
        <v>0</v>
      </c>
      <c r="K24" s="15">
        <f>SUM(K21:K23)</f>
        <v>0</v>
      </c>
      <c r="L24" s="15">
        <v>0</v>
      </c>
      <c r="M24" s="15">
        <f t="shared" si="3"/>
        <v>0</v>
      </c>
      <c r="N24" s="15">
        <f>SUM(N21:N23)</f>
        <v>0</v>
      </c>
    </row>
    <row r="25" spans="1:14" ht="10.5" customHeight="1" thickBot="1">
      <c r="A25" s="40" t="s">
        <v>167</v>
      </c>
      <c r="B25" s="39" t="s">
        <v>153</v>
      </c>
      <c r="C25" s="7">
        <v>0</v>
      </c>
      <c r="D25" s="7"/>
      <c r="E25" s="7">
        <f>SUM(C25:D25)</f>
        <v>0</v>
      </c>
      <c r="F25" s="7">
        <v>0</v>
      </c>
      <c r="G25" s="7"/>
      <c r="H25" s="7">
        <f>SUM(F25:G25)</f>
        <v>0</v>
      </c>
      <c r="I25" s="7">
        <v>0</v>
      </c>
      <c r="J25" s="7"/>
      <c r="K25" s="7">
        <f>SUM(I25:J25)</f>
        <v>0</v>
      </c>
      <c r="L25" s="7">
        <v>0</v>
      </c>
      <c r="M25" s="7"/>
      <c r="N25" s="7">
        <f>SUM(L25:M25)</f>
        <v>0</v>
      </c>
    </row>
    <row r="26" spans="1:14" ht="10.5" customHeight="1" thickBot="1">
      <c r="A26" s="41" t="s">
        <v>149</v>
      </c>
      <c r="B26" s="42" t="s">
        <v>150</v>
      </c>
      <c r="C26" s="28">
        <v>0</v>
      </c>
      <c r="D26" s="28">
        <f aca="true" t="shared" si="4" ref="D26:M26">SUM(D20,D24,D25)</f>
        <v>0</v>
      </c>
      <c r="E26" s="28">
        <f t="shared" si="4"/>
        <v>0</v>
      </c>
      <c r="F26" s="28">
        <v>0</v>
      </c>
      <c r="G26" s="28">
        <f t="shared" si="4"/>
        <v>0</v>
      </c>
      <c r="H26" s="28">
        <f>SUM(H20,H24,H25)</f>
        <v>0</v>
      </c>
      <c r="I26" s="28">
        <v>0</v>
      </c>
      <c r="J26" s="28">
        <f t="shared" si="4"/>
        <v>0</v>
      </c>
      <c r="K26" s="28">
        <f>SUM(K20,K24,K25)</f>
        <v>0</v>
      </c>
      <c r="L26" s="28">
        <v>0</v>
      </c>
      <c r="M26" s="28">
        <f t="shared" si="4"/>
        <v>0</v>
      </c>
      <c r="N26" s="28">
        <f>SUM(N20,N24,N25)</f>
        <v>0</v>
      </c>
    </row>
    <row r="27" spans="1:14" s="29" customFormat="1" ht="10.5" customHeight="1">
      <c r="A27" s="23"/>
      <c r="B27" s="29" t="s">
        <v>154</v>
      </c>
      <c r="C27" s="6">
        <v>6129</v>
      </c>
      <c r="D27" s="6">
        <f aca="true" t="shared" si="5" ref="D27:M27">SUM(D26,D18,D14)</f>
        <v>-551</v>
      </c>
      <c r="E27" s="6">
        <f t="shared" si="5"/>
        <v>5578</v>
      </c>
      <c r="F27" s="6">
        <v>2769314</v>
      </c>
      <c r="G27" s="6">
        <f t="shared" si="5"/>
        <v>-632612</v>
      </c>
      <c r="H27" s="6">
        <f>SUM(H26,H18,H14)</f>
        <v>2136702</v>
      </c>
      <c r="I27" s="6">
        <v>11934</v>
      </c>
      <c r="J27" s="6">
        <f t="shared" si="5"/>
        <v>-11934</v>
      </c>
      <c r="K27" s="6">
        <f>SUM(K26,K18,K14)</f>
        <v>0</v>
      </c>
      <c r="L27" s="6">
        <v>154800</v>
      </c>
      <c r="M27" s="6">
        <f t="shared" si="5"/>
        <v>-139820</v>
      </c>
      <c r="N27" s="6">
        <f>SUM(N26,N18,N14)</f>
        <v>14980</v>
      </c>
    </row>
    <row r="28" spans="1:21" ht="10.5" customHeight="1">
      <c r="A28" s="117" t="s">
        <v>23</v>
      </c>
      <c r="B28" s="117"/>
      <c r="C28" s="1"/>
      <c r="D28" s="1"/>
      <c r="E28" s="1"/>
      <c r="F28" s="1"/>
      <c r="G28" s="1"/>
      <c r="H28" s="1"/>
      <c r="I28" s="1"/>
      <c r="J28" s="1"/>
      <c r="K28" s="1"/>
      <c r="L28" s="4"/>
      <c r="M28" s="1"/>
      <c r="N28" s="1"/>
      <c r="U28" s="67"/>
    </row>
    <row r="29" spans="1:14" ht="10.5" customHeight="1">
      <c r="A29" s="17" t="s">
        <v>170</v>
      </c>
      <c r="B29" s="16" t="s">
        <v>136</v>
      </c>
      <c r="C29" s="1">
        <v>0</v>
      </c>
      <c r="D29" s="1"/>
      <c r="E29" s="1">
        <f>SUM(C29:D29)</f>
        <v>0</v>
      </c>
      <c r="F29" s="1">
        <v>0</v>
      </c>
      <c r="G29" s="1"/>
      <c r="H29" s="1">
        <f>SUM(F29:G29)</f>
        <v>0</v>
      </c>
      <c r="I29" s="1">
        <v>0</v>
      </c>
      <c r="J29" s="1"/>
      <c r="K29" s="1">
        <f>SUM(I29:J29)</f>
        <v>0</v>
      </c>
      <c r="L29" s="4">
        <v>0</v>
      </c>
      <c r="M29" s="1"/>
      <c r="N29" s="1">
        <f>SUM(L29:M29)</f>
        <v>0</v>
      </c>
    </row>
    <row r="30" spans="1:14" ht="10.5" customHeight="1">
      <c r="A30" s="17" t="s">
        <v>171</v>
      </c>
      <c r="B30" s="16" t="s">
        <v>137</v>
      </c>
      <c r="C30" s="1">
        <v>0</v>
      </c>
      <c r="D30" s="1"/>
      <c r="E30" s="1">
        <f>SUM(C30:D30)</f>
        <v>0</v>
      </c>
      <c r="F30" s="1">
        <v>0</v>
      </c>
      <c r="G30" s="1"/>
      <c r="H30" s="1">
        <f>SUM(F30:G30)</f>
        <v>0</v>
      </c>
      <c r="I30" s="1">
        <v>0</v>
      </c>
      <c r="J30" s="1"/>
      <c r="K30" s="1">
        <f>SUM(I30:J30)</f>
        <v>0</v>
      </c>
      <c r="L30" s="4">
        <v>0</v>
      </c>
      <c r="M30" s="1"/>
      <c r="N30" s="1">
        <f>SUM(L30:M30)</f>
        <v>0</v>
      </c>
    </row>
    <row r="31" spans="1:14" ht="10.5" customHeight="1">
      <c r="A31" s="17" t="s">
        <v>173</v>
      </c>
      <c r="B31" s="16" t="s">
        <v>138</v>
      </c>
      <c r="C31" s="1">
        <v>0</v>
      </c>
      <c r="D31" s="1"/>
      <c r="E31" s="1">
        <f>SUM(C31:D31)</f>
        <v>0</v>
      </c>
      <c r="F31" s="1">
        <v>0</v>
      </c>
      <c r="G31" s="1"/>
      <c r="H31" s="1">
        <f>SUM(F31:G31)</f>
        <v>0</v>
      </c>
      <c r="I31" s="1">
        <v>0</v>
      </c>
      <c r="J31" s="1"/>
      <c r="K31" s="1">
        <f>SUM(I31:J31)</f>
        <v>0</v>
      </c>
      <c r="L31" s="4">
        <v>0</v>
      </c>
      <c r="M31" s="1"/>
      <c r="N31" s="1">
        <f>SUM(L31:M31)</f>
        <v>0</v>
      </c>
    </row>
    <row r="32" spans="1:14" ht="10.5" customHeight="1">
      <c r="A32" s="24" t="s">
        <v>7</v>
      </c>
      <c r="B32" s="25" t="s">
        <v>139</v>
      </c>
      <c r="C32" s="5">
        <v>0</v>
      </c>
      <c r="D32" s="5">
        <f aca="true" t="shared" si="6" ref="D32:M32">SUM(D29:D31)</f>
        <v>0</v>
      </c>
      <c r="E32" s="5">
        <f t="shared" si="6"/>
        <v>0</v>
      </c>
      <c r="F32" s="5">
        <v>0</v>
      </c>
      <c r="G32" s="5">
        <f t="shared" si="6"/>
        <v>0</v>
      </c>
      <c r="H32" s="5">
        <f>SUM(H29:H31)</f>
        <v>0</v>
      </c>
      <c r="I32" s="5">
        <v>0</v>
      </c>
      <c r="J32" s="5">
        <f t="shared" si="6"/>
        <v>0</v>
      </c>
      <c r="K32" s="5">
        <f>SUM(K29:K31)</f>
        <v>0</v>
      </c>
      <c r="L32" s="5">
        <v>0</v>
      </c>
      <c r="M32" s="5">
        <f t="shared" si="6"/>
        <v>0</v>
      </c>
      <c r="N32" s="5">
        <f>SUM(N29:N31)</f>
        <v>0</v>
      </c>
    </row>
    <row r="33" spans="1:14" ht="10.5" customHeight="1">
      <c r="A33" s="17" t="s">
        <v>174</v>
      </c>
      <c r="B33" s="16" t="s">
        <v>24</v>
      </c>
      <c r="C33" s="1">
        <v>0</v>
      </c>
      <c r="D33" s="1"/>
      <c r="E33" s="1">
        <f>SUM(C33:D33)</f>
        <v>0</v>
      </c>
      <c r="F33" s="1">
        <v>0</v>
      </c>
      <c r="G33" s="1"/>
      <c r="H33" s="1">
        <f>SUM(F33:G33)</f>
        <v>0</v>
      </c>
      <c r="I33" s="1">
        <v>0</v>
      </c>
      <c r="J33" s="1"/>
      <c r="K33" s="1">
        <f>SUM(I33:J33)</f>
        <v>0</v>
      </c>
      <c r="L33" s="4">
        <v>0</v>
      </c>
      <c r="M33" s="1"/>
      <c r="N33" s="1">
        <f>SUM(L33:M33)</f>
        <v>0</v>
      </c>
    </row>
    <row r="34" spans="1:14" ht="10.5" customHeight="1">
      <c r="A34" s="17" t="s">
        <v>175</v>
      </c>
      <c r="B34" s="16" t="s">
        <v>140</v>
      </c>
      <c r="C34" s="1">
        <v>0</v>
      </c>
      <c r="D34" s="1"/>
      <c r="E34" s="1">
        <f>SUM(C34:D34)</f>
        <v>0</v>
      </c>
      <c r="F34" s="1">
        <v>0</v>
      </c>
      <c r="G34" s="1"/>
      <c r="H34" s="1">
        <f>SUM(F34:G34)</f>
        <v>0</v>
      </c>
      <c r="I34" s="1">
        <v>0</v>
      </c>
      <c r="J34" s="1"/>
      <c r="K34" s="1">
        <f>SUM(I34:J34)</f>
        <v>0</v>
      </c>
      <c r="L34" s="4">
        <v>0</v>
      </c>
      <c r="M34" s="1"/>
      <c r="N34" s="1">
        <f>SUM(L34:M34)</f>
        <v>0</v>
      </c>
    </row>
    <row r="35" spans="1:14" ht="10.5" customHeight="1">
      <c r="A35" s="17" t="s">
        <v>177</v>
      </c>
      <c r="B35" s="16" t="s">
        <v>25</v>
      </c>
      <c r="C35" s="1">
        <v>0</v>
      </c>
      <c r="D35" s="1"/>
      <c r="E35" s="1">
        <f>SUM(C35:D35)</f>
        <v>0</v>
      </c>
      <c r="F35" s="1">
        <v>0</v>
      </c>
      <c r="G35" s="1"/>
      <c r="H35" s="1">
        <f>SUM(F35:G35)</f>
        <v>0</v>
      </c>
      <c r="I35" s="1">
        <v>0</v>
      </c>
      <c r="J35" s="1"/>
      <c r="K35" s="1">
        <f>SUM(I35:J35)</f>
        <v>0</v>
      </c>
      <c r="L35" s="4">
        <v>0</v>
      </c>
      <c r="M35" s="1"/>
      <c r="N35" s="1">
        <f>SUM(L35:M35)</f>
        <v>0</v>
      </c>
    </row>
    <row r="36" spans="1:40" ht="10.5" customHeight="1">
      <c r="A36" s="18" t="s">
        <v>12</v>
      </c>
      <c r="B36" s="19" t="s">
        <v>142</v>
      </c>
      <c r="C36" s="15">
        <v>0</v>
      </c>
      <c r="D36" s="15">
        <f aca="true" t="shared" si="7" ref="D36:M36">SUM(D32:D35)</f>
        <v>0</v>
      </c>
      <c r="E36" s="15">
        <f t="shared" si="7"/>
        <v>0</v>
      </c>
      <c r="F36" s="15">
        <v>0</v>
      </c>
      <c r="G36" s="15">
        <f t="shared" si="7"/>
        <v>0</v>
      </c>
      <c r="H36" s="15">
        <f>SUM(H32:H35)</f>
        <v>0</v>
      </c>
      <c r="I36" s="15">
        <v>0</v>
      </c>
      <c r="J36" s="15">
        <f t="shared" si="7"/>
        <v>0</v>
      </c>
      <c r="K36" s="15">
        <f>SUM(K32:K35)</f>
        <v>0</v>
      </c>
      <c r="L36" s="15">
        <v>0</v>
      </c>
      <c r="M36" s="15">
        <f t="shared" si="7"/>
        <v>0</v>
      </c>
      <c r="N36" s="15">
        <f>SUM(N32:N35)</f>
        <v>0</v>
      </c>
      <c r="AD36" s="1"/>
      <c r="AE36" s="1"/>
      <c r="AF36" s="1"/>
      <c r="AJ36" s="1"/>
      <c r="AK36" s="1"/>
      <c r="AL36" s="1"/>
      <c r="AM36" s="1"/>
      <c r="AN36" s="1"/>
    </row>
    <row r="37" spans="1:40" ht="10.5" customHeight="1">
      <c r="A37" s="17" t="s">
        <v>172</v>
      </c>
      <c r="B37" s="16" t="s">
        <v>27</v>
      </c>
      <c r="C37" s="1">
        <v>0</v>
      </c>
      <c r="D37" s="1"/>
      <c r="E37" s="1">
        <f>SUM(C37:D37)</f>
        <v>0</v>
      </c>
      <c r="F37" s="1">
        <v>0</v>
      </c>
      <c r="G37" s="1"/>
      <c r="H37" s="1">
        <f>SUM(F37:G37)</f>
        <v>0</v>
      </c>
      <c r="I37" s="1">
        <v>0</v>
      </c>
      <c r="J37" s="1"/>
      <c r="K37" s="1">
        <f>SUM(I37:J37)</f>
        <v>0</v>
      </c>
      <c r="L37" s="4">
        <v>0</v>
      </c>
      <c r="M37" s="1"/>
      <c r="N37" s="1">
        <f>SUM(L37:M37)</f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7" t="s">
        <v>176</v>
      </c>
      <c r="B38" s="16" t="s">
        <v>141</v>
      </c>
      <c r="C38" s="1">
        <v>0</v>
      </c>
      <c r="D38" s="1"/>
      <c r="E38" s="1">
        <f>SUM(C38:D38)</f>
        <v>0</v>
      </c>
      <c r="F38" s="1">
        <v>0</v>
      </c>
      <c r="G38" s="1"/>
      <c r="H38" s="1">
        <f>SUM(F38:G38)</f>
        <v>0</v>
      </c>
      <c r="I38" s="1">
        <v>0</v>
      </c>
      <c r="J38" s="1"/>
      <c r="K38" s="1">
        <f>SUM(I38:J38)</f>
        <v>0</v>
      </c>
      <c r="L38" s="4">
        <v>0</v>
      </c>
      <c r="M38" s="1"/>
      <c r="N38" s="1">
        <f>SUM(L38:M38)</f>
        <v>0</v>
      </c>
      <c r="Q38" s="67"/>
      <c r="AD38" s="1"/>
      <c r="AE38" s="1"/>
      <c r="AF38" s="1"/>
      <c r="AJ38" s="1"/>
      <c r="AK38" s="1"/>
      <c r="AL38" s="1"/>
      <c r="AM38" s="1"/>
      <c r="AN38" s="1"/>
    </row>
    <row r="39" spans="1:40" s="29" customFormat="1" ht="10.5" customHeight="1">
      <c r="A39" s="17" t="s">
        <v>178</v>
      </c>
      <c r="B39" s="16" t="s">
        <v>28</v>
      </c>
      <c r="C39" s="1">
        <v>0</v>
      </c>
      <c r="D39" s="1"/>
      <c r="E39" s="1">
        <f>SUM(C39:D39)</f>
        <v>0</v>
      </c>
      <c r="F39" s="1">
        <v>0</v>
      </c>
      <c r="G39" s="1"/>
      <c r="H39" s="1">
        <f>SUM(F39:G39)</f>
        <v>0</v>
      </c>
      <c r="I39" s="1">
        <v>0</v>
      </c>
      <c r="J39" s="1"/>
      <c r="K39" s="1">
        <f>SUM(I39:J39)</f>
        <v>0</v>
      </c>
      <c r="L39" s="4">
        <v>0</v>
      </c>
      <c r="M39" s="1"/>
      <c r="N39" s="1">
        <f>SUM(L39:M39)</f>
        <v>0</v>
      </c>
      <c r="AD39" s="6"/>
      <c r="AE39" s="6"/>
      <c r="AF39" s="6"/>
      <c r="AJ39" s="6"/>
      <c r="AK39" s="6"/>
      <c r="AL39" s="6"/>
      <c r="AM39" s="6"/>
      <c r="AN39" s="6"/>
    </row>
    <row r="40" spans="1:31" ht="10.5" customHeight="1">
      <c r="A40" s="18" t="s">
        <v>15</v>
      </c>
      <c r="B40" s="19" t="s">
        <v>143</v>
      </c>
      <c r="C40" s="15">
        <v>0</v>
      </c>
      <c r="D40" s="15">
        <f aca="true" t="shared" si="8" ref="D40:M40">SUM(D37:D39)</f>
        <v>0</v>
      </c>
      <c r="E40" s="15">
        <f t="shared" si="8"/>
        <v>0</v>
      </c>
      <c r="F40" s="15">
        <v>0</v>
      </c>
      <c r="G40" s="15">
        <f t="shared" si="8"/>
        <v>0</v>
      </c>
      <c r="H40" s="15">
        <f>SUM(H37:H39)</f>
        <v>0</v>
      </c>
      <c r="I40" s="15">
        <v>0</v>
      </c>
      <c r="J40" s="15">
        <f t="shared" si="8"/>
        <v>0</v>
      </c>
      <c r="K40" s="15">
        <f>SUM(K37:K39)</f>
        <v>0</v>
      </c>
      <c r="L40" s="15">
        <v>0</v>
      </c>
      <c r="M40" s="15">
        <f t="shared" si="8"/>
        <v>0</v>
      </c>
      <c r="N40" s="15">
        <f>SUM(N37:N39)</f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D40" s="1"/>
      <c r="AE40" s="1"/>
    </row>
    <row r="41" spans="1:31" ht="10.5" customHeight="1">
      <c r="A41" s="53" t="s">
        <v>191</v>
      </c>
      <c r="B41" s="19" t="s">
        <v>19</v>
      </c>
      <c r="C41" s="15">
        <v>0</v>
      </c>
      <c r="D41" s="15"/>
      <c r="E41" s="15">
        <f>SUM(C41:D41)</f>
        <v>0</v>
      </c>
      <c r="F41" s="15">
        <v>0</v>
      </c>
      <c r="G41" s="15"/>
      <c r="H41" s="15">
        <f>SUM(F41:G41)</f>
        <v>0</v>
      </c>
      <c r="I41" s="15">
        <v>0</v>
      </c>
      <c r="J41" s="15"/>
      <c r="K41" s="15">
        <f>SUM(I41:J41)</f>
        <v>0</v>
      </c>
      <c r="L41" s="15">
        <v>0</v>
      </c>
      <c r="M41" s="15"/>
      <c r="N41" s="15">
        <f>SUM(L41:M41)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53" t="s">
        <v>192</v>
      </c>
      <c r="B42" s="19" t="s">
        <v>144</v>
      </c>
      <c r="C42" s="15">
        <v>0</v>
      </c>
      <c r="D42" s="15"/>
      <c r="E42" s="15">
        <f>SUM(C42:D42)</f>
        <v>0</v>
      </c>
      <c r="F42" s="15">
        <v>0</v>
      </c>
      <c r="G42" s="15"/>
      <c r="H42" s="15">
        <f>SUM(F42:G42)</f>
        <v>0</v>
      </c>
      <c r="I42" s="15">
        <v>0</v>
      </c>
      <c r="J42" s="15"/>
      <c r="K42" s="15">
        <f>SUM(I42:J42)</f>
        <v>0</v>
      </c>
      <c r="L42" s="15">
        <v>0</v>
      </c>
      <c r="M42" s="15"/>
      <c r="N42" s="15">
        <f>SUM(L42:M42)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14" ht="12.75">
      <c r="A43" s="18" t="s">
        <v>17</v>
      </c>
      <c r="B43" s="19" t="s">
        <v>29</v>
      </c>
      <c r="C43" s="15">
        <v>0</v>
      </c>
      <c r="D43" s="15">
        <f aca="true" t="shared" si="9" ref="D43:M43">SUM(D41:D42)</f>
        <v>0</v>
      </c>
      <c r="E43" s="15">
        <f t="shared" si="9"/>
        <v>0</v>
      </c>
      <c r="F43" s="15">
        <v>0</v>
      </c>
      <c r="G43" s="15">
        <f t="shared" si="9"/>
        <v>0</v>
      </c>
      <c r="H43" s="15">
        <f>SUM(H41:H42)</f>
        <v>0</v>
      </c>
      <c r="I43" s="15">
        <v>0</v>
      </c>
      <c r="J43" s="15">
        <f t="shared" si="9"/>
        <v>0</v>
      </c>
      <c r="K43" s="15">
        <f>SUM(K41:K42)</f>
        <v>0</v>
      </c>
      <c r="L43" s="15">
        <v>0</v>
      </c>
      <c r="M43" s="15">
        <f t="shared" si="9"/>
        <v>0</v>
      </c>
      <c r="N43" s="15">
        <f>SUM(N41:N42)</f>
        <v>0</v>
      </c>
    </row>
    <row r="44" spans="1:14" ht="12.75">
      <c r="A44" s="40" t="s">
        <v>191</v>
      </c>
      <c r="B44" s="54" t="s">
        <v>22</v>
      </c>
      <c r="C44" s="7">
        <v>0</v>
      </c>
      <c r="D44" s="7"/>
      <c r="E44" s="7">
        <f>SUM(C44:D44)</f>
        <v>0</v>
      </c>
      <c r="F44" s="7">
        <v>0</v>
      </c>
      <c r="G44" s="7"/>
      <c r="H44" s="7">
        <f>SUM(F44:G44)</f>
        <v>0</v>
      </c>
      <c r="I44" s="7">
        <v>0</v>
      </c>
      <c r="J44" s="7"/>
      <c r="K44" s="7">
        <f>SUM(I44:J44)</f>
        <v>0</v>
      </c>
      <c r="L44" s="7">
        <v>0</v>
      </c>
      <c r="M44" s="7"/>
      <c r="N44" s="7">
        <f>SUM(L44:M44)</f>
        <v>0</v>
      </c>
    </row>
    <row r="45" spans="1:14" ht="13.5" thickBot="1">
      <c r="A45" s="40" t="s">
        <v>192</v>
      </c>
      <c r="B45" s="54" t="s">
        <v>145</v>
      </c>
      <c r="C45" s="7">
        <v>0</v>
      </c>
      <c r="D45" s="7"/>
      <c r="E45" s="7">
        <f>SUM(C45:D45)</f>
        <v>0</v>
      </c>
      <c r="F45" s="7">
        <v>0</v>
      </c>
      <c r="G45" s="7"/>
      <c r="H45" s="7">
        <f>SUM(F45:G45)</f>
        <v>0</v>
      </c>
      <c r="I45" s="7">
        <v>0</v>
      </c>
      <c r="J45" s="7"/>
      <c r="K45" s="7">
        <f>SUM(I45:J45)</f>
        <v>0</v>
      </c>
      <c r="L45" s="7">
        <v>0</v>
      </c>
      <c r="M45" s="7"/>
      <c r="N45" s="7">
        <f>SUM(L45:M45)</f>
        <v>0</v>
      </c>
    </row>
    <row r="46" spans="1:14" ht="13.5" thickBot="1">
      <c r="A46" s="41" t="s">
        <v>20</v>
      </c>
      <c r="B46" s="55" t="s">
        <v>30</v>
      </c>
      <c r="C46" s="28">
        <v>0</v>
      </c>
      <c r="D46" s="28">
        <f aca="true" t="shared" si="10" ref="D46:M46">SUM(D44:D45)</f>
        <v>0</v>
      </c>
      <c r="E46" s="28">
        <f t="shared" si="10"/>
        <v>0</v>
      </c>
      <c r="F46" s="28">
        <v>0</v>
      </c>
      <c r="G46" s="28">
        <f t="shared" si="10"/>
        <v>0</v>
      </c>
      <c r="H46" s="28">
        <f>SUM(H44:H45)</f>
        <v>0</v>
      </c>
      <c r="I46" s="28">
        <v>0</v>
      </c>
      <c r="J46" s="28">
        <f t="shared" si="10"/>
        <v>0</v>
      </c>
      <c r="K46" s="28">
        <f>SUM(K44:K45)</f>
        <v>0</v>
      </c>
      <c r="L46" s="28">
        <v>0</v>
      </c>
      <c r="M46" s="28">
        <f t="shared" si="10"/>
        <v>0</v>
      </c>
      <c r="N46" s="28">
        <f>SUM(N44:N45)</f>
        <v>0</v>
      </c>
    </row>
    <row r="47" spans="1:14" ht="13.5" thickBot="1">
      <c r="A47" s="40" t="s">
        <v>179</v>
      </c>
      <c r="B47" s="54" t="s">
        <v>152</v>
      </c>
      <c r="C47" s="7">
        <v>0</v>
      </c>
      <c r="D47" s="7"/>
      <c r="E47" s="7">
        <f>SUM(C47:D47)</f>
        <v>0</v>
      </c>
      <c r="F47" s="7">
        <v>0</v>
      </c>
      <c r="G47" s="7"/>
      <c r="H47" s="7">
        <f>SUM(F47:G47)</f>
        <v>0</v>
      </c>
      <c r="I47" s="7">
        <v>0</v>
      </c>
      <c r="J47" s="7"/>
      <c r="K47" s="7">
        <f>SUM(I47:J47)</f>
        <v>0</v>
      </c>
      <c r="L47" s="7">
        <v>0</v>
      </c>
      <c r="M47" s="7"/>
      <c r="N47" s="7">
        <f>SUM(L47:M47)</f>
        <v>0</v>
      </c>
    </row>
    <row r="48" spans="1:14" ht="13.5" thickBot="1">
      <c r="A48" s="41" t="s">
        <v>149</v>
      </c>
      <c r="B48" s="55" t="s">
        <v>151</v>
      </c>
      <c r="C48" s="28">
        <v>0</v>
      </c>
      <c r="D48" s="28">
        <f aca="true" t="shared" si="11" ref="D48:M48">SUM(D46,D43,D47)</f>
        <v>0</v>
      </c>
      <c r="E48" s="28">
        <f t="shared" si="11"/>
        <v>0</v>
      </c>
      <c r="F48" s="28">
        <v>0</v>
      </c>
      <c r="G48" s="28">
        <f t="shared" si="11"/>
        <v>0</v>
      </c>
      <c r="H48" s="28">
        <f>SUM(H46,H43,H47)</f>
        <v>0</v>
      </c>
      <c r="I48" s="28">
        <v>0</v>
      </c>
      <c r="J48" s="28">
        <f t="shared" si="11"/>
        <v>0</v>
      </c>
      <c r="K48" s="28">
        <f>SUM(K46,K43,K47)</f>
        <v>0</v>
      </c>
      <c r="L48" s="28">
        <v>0</v>
      </c>
      <c r="M48" s="28">
        <f t="shared" si="11"/>
        <v>0</v>
      </c>
      <c r="N48" s="28">
        <f>SUM(N46,N43,N47)</f>
        <v>0</v>
      </c>
    </row>
    <row r="49" spans="1:29" s="51" customFormat="1" ht="13.5" thickBot="1">
      <c r="A49" s="23"/>
      <c r="B49" s="29" t="s">
        <v>155</v>
      </c>
      <c r="C49" s="6">
        <v>0</v>
      </c>
      <c r="D49" s="6">
        <f aca="true" t="shared" si="12" ref="D49:M49">SUM(D48,D40,D36)</f>
        <v>0</v>
      </c>
      <c r="E49" s="6">
        <f t="shared" si="12"/>
        <v>0</v>
      </c>
      <c r="F49" s="6">
        <v>0</v>
      </c>
      <c r="G49" s="6">
        <f t="shared" si="12"/>
        <v>0</v>
      </c>
      <c r="H49" s="6">
        <f>SUM(H48,H40,H36)</f>
        <v>0</v>
      </c>
      <c r="I49" s="6">
        <v>0</v>
      </c>
      <c r="J49" s="6">
        <f t="shared" si="12"/>
        <v>0</v>
      </c>
      <c r="K49" s="6">
        <f>SUM(K48,K40,K36)</f>
        <v>0</v>
      </c>
      <c r="L49" s="6">
        <v>0</v>
      </c>
      <c r="M49" s="6">
        <f t="shared" si="12"/>
        <v>0</v>
      </c>
      <c r="N49" s="6">
        <f>SUM(N48,N40,N36)</f>
        <v>0</v>
      </c>
      <c r="AA49" s="29"/>
      <c r="AB49" s="29"/>
      <c r="AC49" s="29"/>
    </row>
    <row r="50" spans="1:14" ht="12.75">
      <c r="A50" s="57"/>
      <c r="B50" s="58" t="s">
        <v>31</v>
      </c>
      <c r="C50" s="10"/>
      <c r="D50" s="10"/>
      <c r="E50" s="10"/>
      <c r="F50" s="10"/>
      <c r="G50" s="10"/>
      <c r="H50" s="10"/>
      <c r="I50" s="10"/>
      <c r="J50" s="10"/>
      <c r="K50" s="10"/>
      <c r="L50" s="9"/>
      <c r="M50" s="8"/>
      <c r="N50" s="9"/>
    </row>
    <row r="51" spans="1:14" ht="12.75">
      <c r="A51" s="59"/>
      <c r="B51" s="58" t="s">
        <v>32</v>
      </c>
      <c r="C51" s="27"/>
      <c r="D51" s="27"/>
      <c r="E51" s="27"/>
      <c r="F51" s="60"/>
      <c r="G51" s="27"/>
      <c r="H51" s="60"/>
      <c r="I51" s="60"/>
      <c r="J51" s="27"/>
      <c r="K51" s="60"/>
      <c r="L51" s="71"/>
      <c r="M51" s="27"/>
      <c r="N51" s="71"/>
    </row>
    <row r="52" spans="8:11" ht="12.75">
      <c r="H52" s="30"/>
      <c r="K52" s="30"/>
    </row>
    <row r="53" spans="8:11" ht="12.75">
      <c r="H53" s="30"/>
      <c r="K53" s="30"/>
    </row>
    <row r="54" spans="8:11" ht="12.75">
      <c r="H54" s="30"/>
      <c r="K54" s="30"/>
    </row>
    <row r="55" ht="12.75">
      <c r="K55" s="30"/>
    </row>
    <row r="56" ht="12.75">
      <c r="K56" s="30"/>
    </row>
    <row r="57" ht="12.75">
      <c r="K57" s="30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6"/>
      <c r="AB62" s="6"/>
      <c r="AC62" s="6"/>
    </row>
    <row r="63" spans="27:29" ht="12.75">
      <c r="AA63" s="6"/>
      <c r="AB63" s="6"/>
      <c r="AC63" s="6"/>
    </row>
    <row r="64" spans="27:29" ht="12.75">
      <c r="AA64" s="1"/>
      <c r="AB64" s="1"/>
      <c r="AC64" s="1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N75"/>
  <sheetViews>
    <sheetView zoomScale="92" zoomScaleNormal="92" zoomScalePageLayoutView="0" workbookViewId="0" topLeftCell="A1">
      <pane ySplit="7" topLeftCell="A20" activePane="bottomLeft" state="frozen"/>
      <selection pane="topLeft" activeCell="M24" sqref="M24"/>
      <selection pane="bottomLeft" activeCell="M24" sqref="M24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10.875" style="13" customWidth="1"/>
    <col min="4" max="4" width="10.625" style="13" customWidth="1"/>
    <col min="5" max="5" width="11.00390625" style="13" customWidth="1"/>
    <col min="6" max="6" width="9.00390625" style="13" customWidth="1"/>
    <col min="7" max="8" width="9.375" style="13" customWidth="1"/>
    <col min="9" max="9" width="9.625" style="13" customWidth="1"/>
    <col min="10" max="14" width="9.375" style="13" customWidth="1"/>
    <col min="15" max="15" width="9.25390625" style="13" customWidth="1"/>
    <col min="16" max="16" width="0" style="13" hidden="1" customWidth="1"/>
    <col min="17" max="17" width="9.25390625" style="13" customWidth="1"/>
    <col min="18" max="20" width="0" style="13" hidden="1" customWidth="1"/>
    <col min="21" max="16384" width="9.125" style="13" customWidth="1"/>
  </cols>
  <sheetData>
    <row r="1" spans="2:17" ht="11.25" customHeight="1">
      <c r="B1" s="111" t="s">
        <v>181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23"/>
      <c r="P1" s="23"/>
      <c r="Q1" s="23"/>
    </row>
    <row r="2" spans="8:20" ht="8.25" customHeight="1">
      <c r="H2" s="16"/>
      <c r="M2" s="16" t="s">
        <v>0</v>
      </c>
      <c r="T2" s="16"/>
    </row>
    <row r="3" spans="1:14" ht="9" customHeight="1">
      <c r="A3" s="112" t="s">
        <v>1</v>
      </c>
      <c r="B3" s="112"/>
      <c r="C3" s="114">
        <v>1309</v>
      </c>
      <c r="D3" s="114"/>
      <c r="E3" s="114"/>
      <c r="F3" s="114">
        <v>1310</v>
      </c>
      <c r="G3" s="114"/>
      <c r="H3" s="114"/>
      <c r="I3" s="114">
        <v>1311</v>
      </c>
      <c r="J3" s="114"/>
      <c r="K3" s="114"/>
      <c r="L3" s="114">
        <v>1312</v>
      </c>
      <c r="M3" s="114"/>
      <c r="N3" s="114"/>
    </row>
    <row r="4" spans="1:14" s="86" customFormat="1" ht="24" customHeight="1" thickBot="1">
      <c r="A4" s="112"/>
      <c r="B4" s="112"/>
      <c r="C4" s="108" t="s">
        <v>84</v>
      </c>
      <c r="D4" s="108"/>
      <c r="E4" s="108"/>
      <c r="F4" s="147" t="s">
        <v>85</v>
      </c>
      <c r="G4" s="147"/>
      <c r="H4" s="147"/>
      <c r="I4" s="108" t="s">
        <v>86</v>
      </c>
      <c r="J4" s="108"/>
      <c r="K4" s="108"/>
      <c r="L4" s="108" t="s">
        <v>87</v>
      </c>
      <c r="M4" s="108"/>
      <c r="N4" s="108"/>
    </row>
    <row r="5" spans="1:14" ht="11.25" customHeight="1" thickBot="1">
      <c r="A5" s="112"/>
      <c r="B5" s="112"/>
      <c r="C5" s="109" t="s">
        <v>204</v>
      </c>
      <c r="D5" s="109" t="s">
        <v>198</v>
      </c>
      <c r="E5" s="109" t="s">
        <v>199</v>
      </c>
      <c r="F5" s="109" t="s">
        <v>204</v>
      </c>
      <c r="G5" s="109" t="s">
        <v>198</v>
      </c>
      <c r="H5" s="109" t="s">
        <v>199</v>
      </c>
      <c r="I5" s="109" t="s">
        <v>204</v>
      </c>
      <c r="J5" s="109" t="s">
        <v>198</v>
      </c>
      <c r="K5" s="109" t="s">
        <v>199</v>
      </c>
      <c r="L5" s="109" t="s">
        <v>204</v>
      </c>
      <c r="M5" s="109" t="s">
        <v>197</v>
      </c>
      <c r="N5" s="109" t="s">
        <v>199</v>
      </c>
    </row>
    <row r="6" spans="1:14" ht="17.25" customHeight="1" thickBot="1">
      <c r="A6" s="112"/>
      <c r="B6" s="112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9" customHeight="1" thickBot="1">
      <c r="A7" s="118">
        <v>1</v>
      </c>
      <c r="B7" s="118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6" t="s">
        <v>6</v>
      </c>
      <c r="B8" s="116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>
        <v>0</v>
      </c>
      <c r="D9" s="1"/>
      <c r="E9" s="1">
        <f>SUM(C9:D9)</f>
        <v>0</v>
      </c>
      <c r="F9" s="1">
        <v>0</v>
      </c>
      <c r="G9" s="1"/>
      <c r="H9" s="1">
        <f>SUM(F9:G9)</f>
        <v>0</v>
      </c>
      <c r="I9" s="1">
        <v>0</v>
      </c>
      <c r="J9" s="1"/>
      <c r="K9" s="1">
        <f>SUM(I9:J9)</f>
        <v>0</v>
      </c>
      <c r="L9" s="1">
        <v>0</v>
      </c>
      <c r="M9" s="1"/>
      <c r="N9" s="1">
        <f>SUM(L9:M9)</f>
        <v>0</v>
      </c>
    </row>
    <row r="10" spans="1:14" ht="10.5" customHeight="1">
      <c r="A10" s="17" t="s">
        <v>159</v>
      </c>
      <c r="B10" s="16" t="s">
        <v>129</v>
      </c>
      <c r="C10" s="1">
        <v>0</v>
      </c>
      <c r="D10" s="1"/>
      <c r="E10" s="1">
        <f>SUM(C10:D10)</f>
        <v>0</v>
      </c>
      <c r="F10" s="1">
        <v>0</v>
      </c>
      <c r="G10" s="1"/>
      <c r="H10" s="1">
        <f>SUM(F10:G10)</f>
        <v>0</v>
      </c>
      <c r="I10" s="1">
        <v>0</v>
      </c>
      <c r="J10" s="1"/>
      <c r="K10" s="1">
        <f>SUM(I10:J10)</f>
        <v>0</v>
      </c>
      <c r="L10" s="1">
        <v>0</v>
      </c>
      <c r="M10" s="1"/>
      <c r="N10" s="1">
        <f>SUM(L10:M10)</f>
        <v>0</v>
      </c>
    </row>
    <row r="11" spans="1:14" ht="10.5" customHeight="1">
      <c r="A11" s="17" t="s">
        <v>160</v>
      </c>
      <c r="B11" s="16" t="s">
        <v>9</v>
      </c>
      <c r="C11" s="1">
        <v>0</v>
      </c>
      <c r="D11" s="1"/>
      <c r="E11" s="1">
        <f>SUM(C11:D11)</f>
        <v>0</v>
      </c>
      <c r="F11" s="1">
        <v>0</v>
      </c>
      <c r="G11" s="1"/>
      <c r="H11" s="1">
        <f>SUM(F11:G11)</f>
        <v>0</v>
      </c>
      <c r="I11" s="1">
        <v>0</v>
      </c>
      <c r="J11" s="1"/>
      <c r="K11" s="1">
        <f>SUM(I11:J11)</f>
        <v>0</v>
      </c>
      <c r="L11" s="1">
        <v>0</v>
      </c>
      <c r="M11" s="1"/>
      <c r="N11" s="1">
        <f>SUM(L11:M11)</f>
        <v>0</v>
      </c>
    </row>
    <row r="12" spans="1:14" ht="10.5" customHeight="1">
      <c r="A12" s="17" t="s">
        <v>161</v>
      </c>
      <c r="B12" s="16" t="s">
        <v>10</v>
      </c>
      <c r="C12" s="1">
        <v>0</v>
      </c>
      <c r="D12" s="1"/>
      <c r="E12" s="1">
        <f>SUM(C12:D12)</f>
        <v>0</v>
      </c>
      <c r="F12" s="1">
        <v>0</v>
      </c>
      <c r="G12" s="1"/>
      <c r="H12" s="1">
        <f>SUM(F12:G12)</f>
        <v>0</v>
      </c>
      <c r="I12" s="1">
        <v>0</v>
      </c>
      <c r="J12" s="1"/>
      <c r="K12" s="1">
        <f>SUM(I12:J12)</f>
        <v>0</v>
      </c>
      <c r="L12" s="1">
        <v>0</v>
      </c>
      <c r="M12" s="1"/>
      <c r="N12" s="1">
        <f>SUM(L12:M12)</f>
        <v>0</v>
      </c>
    </row>
    <row r="13" spans="1:16" ht="10.5" customHeight="1">
      <c r="A13" s="17" t="s">
        <v>162</v>
      </c>
      <c r="B13" s="16" t="s">
        <v>11</v>
      </c>
      <c r="C13" s="1">
        <v>45000</v>
      </c>
      <c r="D13" s="3">
        <v>-45000</v>
      </c>
      <c r="E13" s="1">
        <f>SUM(C13:D13)</f>
        <v>0</v>
      </c>
      <c r="F13" s="1">
        <v>5448</v>
      </c>
      <c r="G13" s="1">
        <v>-1971</v>
      </c>
      <c r="H13" s="1">
        <f>SUM(F13:G13)</f>
        <v>3477</v>
      </c>
      <c r="I13" s="1">
        <v>7060</v>
      </c>
      <c r="J13" s="1">
        <v>-1772</v>
      </c>
      <c r="K13" s="1">
        <f>SUM(I13:J13)</f>
        <v>5288</v>
      </c>
      <c r="L13" s="1">
        <v>2037</v>
      </c>
      <c r="M13" s="1">
        <v>-1470</v>
      </c>
      <c r="N13" s="1">
        <f>SUM(L13:M13)</f>
        <v>567</v>
      </c>
      <c r="P13" s="36"/>
    </row>
    <row r="14" spans="1:14" ht="10.5" customHeight="1">
      <c r="A14" s="18" t="s">
        <v>12</v>
      </c>
      <c r="B14" s="19" t="s">
        <v>131</v>
      </c>
      <c r="C14" s="15">
        <v>45000</v>
      </c>
      <c r="D14" s="15">
        <f aca="true" t="shared" si="0" ref="D14:M14">SUM(D9:D13)</f>
        <v>-45000</v>
      </c>
      <c r="E14" s="15">
        <f t="shared" si="0"/>
        <v>0</v>
      </c>
      <c r="F14" s="15">
        <v>5448</v>
      </c>
      <c r="G14" s="15">
        <f t="shared" si="0"/>
        <v>-1971</v>
      </c>
      <c r="H14" s="15">
        <f>SUM(H9:H13)</f>
        <v>3477</v>
      </c>
      <c r="I14" s="15">
        <v>7060</v>
      </c>
      <c r="J14" s="15">
        <f t="shared" si="0"/>
        <v>-1772</v>
      </c>
      <c r="K14" s="15">
        <f>SUM(K9:K13)</f>
        <v>5288</v>
      </c>
      <c r="L14" s="15">
        <v>2037</v>
      </c>
      <c r="M14" s="15">
        <f t="shared" si="0"/>
        <v>-1470</v>
      </c>
      <c r="N14" s="15">
        <f>SUM(N9:N13)</f>
        <v>567</v>
      </c>
    </row>
    <row r="15" spans="1:14" ht="10.5" customHeight="1">
      <c r="A15" s="17" t="s">
        <v>163</v>
      </c>
      <c r="B15" s="16" t="s">
        <v>130</v>
      </c>
      <c r="C15" s="1">
        <v>0</v>
      </c>
      <c r="D15" s="49"/>
      <c r="E15" s="1">
        <f>SUM(C15:D15)</f>
        <v>0</v>
      </c>
      <c r="F15" s="1">
        <v>0</v>
      </c>
      <c r="G15" s="1"/>
      <c r="H15" s="1">
        <f>SUM(F15:G15)</f>
        <v>0</v>
      </c>
      <c r="I15" s="1">
        <v>0</v>
      </c>
      <c r="J15" s="1"/>
      <c r="K15" s="1">
        <f>SUM(I15:J15)</f>
        <v>0</v>
      </c>
      <c r="L15" s="7">
        <v>0</v>
      </c>
      <c r="M15" s="6"/>
      <c r="N15" s="1">
        <f>SUM(L15:M15)</f>
        <v>0</v>
      </c>
    </row>
    <row r="16" spans="1:14" ht="10.5" customHeight="1">
      <c r="A16" s="17" t="s">
        <v>164</v>
      </c>
      <c r="B16" s="16" t="s">
        <v>13</v>
      </c>
      <c r="C16" s="1">
        <v>0</v>
      </c>
      <c r="D16" s="1"/>
      <c r="E16" s="1">
        <f>SUM(C16:D16)</f>
        <v>0</v>
      </c>
      <c r="F16" s="1">
        <v>0</v>
      </c>
      <c r="G16" s="1"/>
      <c r="H16" s="1">
        <f>SUM(F16:G16)</f>
        <v>0</v>
      </c>
      <c r="I16" s="1">
        <v>0</v>
      </c>
      <c r="J16" s="1"/>
      <c r="K16" s="1">
        <f>SUM(I16:J16)</f>
        <v>0</v>
      </c>
      <c r="L16" s="7">
        <v>0</v>
      </c>
      <c r="M16" s="6"/>
      <c r="N16" s="1">
        <f>SUM(L16:M16)</f>
        <v>0</v>
      </c>
    </row>
    <row r="17" spans="1:14" s="29" customFormat="1" ht="10.5" customHeight="1">
      <c r="A17" s="17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0</v>
      </c>
      <c r="G17" s="1"/>
      <c r="H17" s="1">
        <f>SUM(F17:G17)</f>
        <v>0</v>
      </c>
      <c r="I17" s="1">
        <v>0</v>
      </c>
      <c r="J17" s="1"/>
      <c r="K17" s="1">
        <f>SUM(I17:J17)</f>
        <v>0</v>
      </c>
      <c r="L17" s="4">
        <v>0</v>
      </c>
      <c r="M17" s="1"/>
      <c r="N17" s="1">
        <f>SUM(L17:M17)</f>
        <v>0</v>
      </c>
    </row>
    <row r="18" spans="1:14" ht="10.5" customHeight="1">
      <c r="A18" s="18" t="s">
        <v>15</v>
      </c>
      <c r="B18" s="19" t="s">
        <v>132</v>
      </c>
      <c r="C18" s="15">
        <v>0</v>
      </c>
      <c r="D18" s="15">
        <f aca="true" t="shared" si="1" ref="D18:M18">SUM(D15:D17)</f>
        <v>0</v>
      </c>
      <c r="E18" s="15">
        <f t="shared" si="1"/>
        <v>0</v>
      </c>
      <c r="F18" s="15">
        <v>0</v>
      </c>
      <c r="G18" s="15">
        <f t="shared" si="1"/>
        <v>0</v>
      </c>
      <c r="H18" s="15">
        <f>SUM(H15:H17)</f>
        <v>0</v>
      </c>
      <c r="I18" s="15">
        <v>0</v>
      </c>
      <c r="J18" s="15">
        <f t="shared" si="1"/>
        <v>0</v>
      </c>
      <c r="K18" s="15">
        <f>SUM(K15:K17)</f>
        <v>0</v>
      </c>
      <c r="L18" s="15">
        <v>0</v>
      </c>
      <c r="M18" s="15">
        <f t="shared" si="1"/>
        <v>0</v>
      </c>
      <c r="N18" s="15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15">
        <v>0</v>
      </c>
      <c r="D19" s="15"/>
      <c r="E19" s="15">
        <f>SUM(C19:D19)</f>
        <v>0</v>
      </c>
      <c r="F19" s="15">
        <v>0</v>
      </c>
      <c r="G19" s="15"/>
      <c r="H19" s="15">
        <f>SUM(F19:G19)</f>
        <v>0</v>
      </c>
      <c r="I19" s="15">
        <v>0</v>
      </c>
      <c r="J19" s="15"/>
      <c r="K19" s="15">
        <f>SUM(I19:J19)</f>
        <v>0</v>
      </c>
      <c r="L19" s="15">
        <v>0</v>
      </c>
      <c r="M19" s="15"/>
      <c r="N19" s="15">
        <f>SUM(L19:M19)</f>
        <v>0</v>
      </c>
    </row>
    <row r="20" spans="1:14" ht="10.5" customHeight="1" thickBot="1">
      <c r="A20" s="20" t="s">
        <v>17</v>
      </c>
      <c r="B20" s="19" t="s">
        <v>134</v>
      </c>
      <c r="C20" s="15">
        <v>0</v>
      </c>
      <c r="D20" s="15">
        <f aca="true" t="shared" si="2" ref="D20:M20">SUM(D19)</f>
        <v>0</v>
      </c>
      <c r="E20" s="15">
        <f t="shared" si="2"/>
        <v>0</v>
      </c>
      <c r="F20" s="15">
        <v>0</v>
      </c>
      <c r="G20" s="15">
        <f t="shared" si="2"/>
        <v>0</v>
      </c>
      <c r="H20" s="15">
        <f>SUM(H19)</f>
        <v>0</v>
      </c>
      <c r="I20" s="15">
        <v>0</v>
      </c>
      <c r="J20" s="15">
        <f t="shared" si="2"/>
        <v>0</v>
      </c>
      <c r="K20" s="15">
        <f>SUM(K19)</f>
        <v>0</v>
      </c>
      <c r="L20" s="15">
        <v>0</v>
      </c>
      <c r="M20" s="15">
        <f t="shared" si="2"/>
        <v>0</v>
      </c>
      <c r="N20" s="15">
        <f>SUM(N19)</f>
        <v>0</v>
      </c>
    </row>
    <row r="21" spans="1:14" ht="10.5" customHeight="1">
      <c r="A21" s="21" t="s">
        <v>168</v>
      </c>
      <c r="B21" s="16" t="s">
        <v>21</v>
      </c>
      <c r="C21" s="7">
        <v>0</v>
      </c>
      <c r="D21" s="7"/>
      <c r="E21" s="7">
        <f>SUM(C21:D21)</f>
        <v>0</v>
      </c>
      <c r="F21" s="7">
        <v>0</v>
      </c>
      <c r="G21" s="7"/>
      <c r="H21" s="7">
        <f>SUM(F21:G21)</f>
        <v>0</v>
      </c>
      <c r="I21" s="7">
        <v>0</v>
      </c>
      <c r="J21" s="7"/>
      <c r="K21" s="7">
        <f>SUM(I21:J21)</f>
        <v>0</v>
      </c>
      <c r="L21" s="7">
        <v>0</v>
      </c>
      <c r="M21" s="7"/>
      <c r="N21" s="7">
        <f>SUM(L21:M21)</f>
        <v>0</v>
      </c>
    </row>
    <row r="22" spans="1:14" ht="10.5" customHeight="1">
      <c r="A22" s="50" t="s">
        <v>169</v>
      </c>
      <c r="B22" s="16" t="s">
        <v>146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7">
        <v>0</v>
      </c>
      <c r="J22" s="7"/>
      <c r="K22" s="7">
        <f>SUM(I22:J22)</f>
        <v>0</v>
      </c>
      <c r="L22" s="7">
        <v>0</v>
      </c>
      <c r="M22" s="7"/>
      <c r="N22" s="7">
        <f>SUM(L22:M22)</f>
        <v>0</v>
      </c>
    </row>
    <row r="23" spans="1:14" s="29" customFormat="1" ht="10.5" customHeight="1" thickBot="1">
      <c r="A23" s="17" t="s">
        <v>166</v>
      </c>
      <c r="B23" s="16" t="s">
        <v>22</v>
      </c>
      <c r="C23" s="1">
        <v>0</v>
      </c>
      <c r="D23" s="1"/>
      <c r="E23" s="7">
        <f>SUM(C23:D23)</f>
        <v>0</v>
      </c>
      <c r="F23" s="1">
        <v>0</v>
      </c>
      <c r="G23" s="1"/>
      <c r="H23" s="7">
        <f>SUM(F23:G23)</f>
        <v>0</v>
      </c>
      <c r="I23" s="1">
        <v>0</v>
      </c>
      <c r="J23" s="1"/>
      <c r="K23" s="7">
        <f>SUM(I23:J23)</f>
        <v>0</v>
      </c>
      <c r="L23" s="7">
        <v>0</v>
      </c>
      <c r="M23" s="6"/>
      <c r="N23" s="7">
        <f>SUM(L23:M23)</f>
        <v>0</v>
      </c>
    </row>
    <row r="24" spans="1:14" ht="10.5" customHeight="1" thickBot="1">
      <c r="A24" s="18" t="s">
        <v>20</v>
      </c>
      <c r="B24" s="22" t="s">
        <v>135</v>
      </c>
      <c r="C24" s="15">
        <v>0</v>
      </c>
      <c r="D24" s="15">
        <f aca="true" t="shared" si="3" ref="D24:M24">SUM(D21:D23)</f>
        <v>0</v>
      </c>
      <c r="E24" s="15">
        <f t="shared" si="3"/>
        <v>0</v>
      </c>
      <c r="F24" s="15">
        <v>0</v>
      </c>
      <c r="G24" s="15">
        <f t="shared" si="3"/>
        <v>0</v>
      </c>
      <c r="H24" s="15">
        <f>SUM(H21:H23)</f>
        <v>0</v>
      </c>
      <c r="I24" s="15">
        <v>0</v>
      </c>
      <c r="J24" s="15">
        <f t="shared" si="3"/>
        <v>0</v>
      </c>
      <c r="K24" s="15">
        <f>SUM(K21:K23)</f>
        <v>0</v>
      </c>
      <c r="L24" s="15">
        <v>0</v>
      </c>
      <c r="M24" s="15">
        <f t="shared" si="3"/>
        <v>0</v>
      </c>
      <c r="N24" s="15">
        <f>SUM(N21:N23)</f>
        <v>0</v>
      </c>
    </row>
    <row r="25" spans="1:14" ht="10.5" customHeight="1" thickBot="1">
      <c r="A25" s="40" t="s">
        <v>167</v>
      </c>
      <c r="B25" s="39" t="s">
        <v>153</v>
      </c>
      <c r="C25" s="7">
        <v>0</v>
      </c>
      <c r="D25" s="7"/>
      <c r="E25" s="7">
        <f>SUM(C25:D25)</f>
        <v>0</v>
      </c>
      <c r="F25" s="7">
        <v>0</v>
      </c>
      <c r="G25" s="7"/>
      <c r="H25" s="7">
        <f>SUM(F25:G25)</f>
        <v>0</v>
      </c>
      <c r="I25" s="7">
        <v>0</v>
      </c>
      <c r="J25" s="7"/>
      <c r="K25" s="7">
        <f>SUM(I25:J25)</f>
        <v>0</v>
      </c>
      <c r="L25" s="7">
        <v>0</v>
      </c>
      <c r="M25" s="7"/>
      <c r="N25" s="7">
        <f>SUM(L25:M25)</f>
        <v>0</v>
      </c>
    </row>
    <row r="26" spans="1:14" ht="10.5" customHeight="1" thickBot="1">
      <c r="A26" s="41" t="s">
        <v>149</v>
      </c>
      <c r="B26" s="42" t="s">
        <v>150</v>
      </c>
      <c r="C26" s="28">
        <v>0</v>
      </c>
      <c r="D26" s="28">
        <f aca="true" t="shared" si="4" ref="D26:M26">SUM(D20,D24,D25)</f>
        <v>0</v>
      </c>
      <c r="E26" s="28">
        <f t="shared" si="4"/>
        <v>0</v>
      </c>
      <c r="F26" s="28">
        <v>0</v>
      </c>
      <c r="G26" s="28">
        <f t="shared" si="4"/>
        <v>0</v>
      </c>
      <c r="H26" s="28">
        <f>SUM(H20,H24,H25)</f>
        <v>0</v>
      </c>
      <c r="I26" s="28">
        <v>0</v>
      </c>
      <c r="J26" s="28">
        <f t="shared" si="4"/>
        <v>0</v>
      </c>
      <c r="K26" s="28">
        <f>SUM(K20,K24,K25)</f>
        <v>0</v>
      </c>
      <c r="L26" s="28">
        <v>0</v>
      </c>
      <c r="M26" s="28">
        <f t="shared" si="4"/>
        <v>0</v>
      </c>
      <c r="N26" s="28">
        <f>SUM(N20,N24,N25)</f>
        <v>0</v>
      </c>
    </row>
    <row r="27" spans="1:14" s="29" customFormat="1" ht="10.5" customHeight="1">
      <c r="A27" s="23"/>
      <c r="B27" s="29" t="s">
        <v>154</v>
      </c>
      <c r="C27" s="6">
        <v>45000</v>
      </c>
      <c r="D27" s="6">
        <f aca="true" t="shared" si="5" ref="D27:M27">SUM(D26,D18,D14)</f>
        <v>-45000</v>
      </c>
      <c r="E27" s="6">
        <f t="shared" si="5"/>
        <v>0</v>
      </c>
      <c r="F27" s="6">
        <v>5448</v>
      </c>
      <c r="G27" s="6">
        <f t="shared" si="5"/>
        <v>-1971</v>
      </c>
      <c r="H27" s="6">
        <f>SUM(H26,H18,H14)</f>
        <v>3477</v>
      </c>
      <c r="I27" s="6">
        <v>7060</v>
      </c>
      <c r="J27" s="6">
        <f t="shared" si="5"/>
        <v>-1772</v>
      </c>
      <c r="K27" s="6">
        <f>SUM(K26,K18,K14)</f>
        <v>5288</v>
      </c>
      <c r="L27" s="6">
        <v>2037</v>
      </c>
      <c r="M27" s="6">
        <f t="shared" si="5"/>
        <v>-1470</v>
      </c>
      <c r="N27" s="6">
        <f>SUM(N26,N18,N14)</f>
        <v>567</v>
      </c>
    </row>
    <row r="28" spans="1:21" ht="10.5" customHeight="1">
      <c r="A28" s="117" t="s">
        <v>23</v>
      </c>
      <c r="B28" s="117"/>
      <c r="C28" s="1"/>
      <c r="D28" s="1"/>
      <c r="E28" s="1"/>
      <c r="F28" s="1"/>
      <c r="G28" s="1"/>
      <c r="H28" s="1"/>
      <c r="I28" s="1"/>
      <c r="J28" s="1"/>
      <c r="K28" s="1"/>
      <c r="L28" s="7"/>
      <c r="M28" s="6"/>
      <c r="N28" s="1"/>
      <c r="U28" s="67"/>
    </row>
    <row r="29" spans="1:14" ht="10.5" customHeight="1">
      <c r="A29" s="17" t="s">
        <v>170</v>
      </c>
      <c r="B29" s="16" t="s">
        <v>136</v>
      </c>
      <c r="C29" s="1">
        <v>0</v>
      </c>
      <c r="D29" s="1"/>
      <c r="E29" s="1">
        <f>SUM(C29:D29)</f>
        <v>0</v>
      </c>
      <c r="F29" s="1">
        <v>0</v>
      </c>
      <c r="G29" s="1"/>
      <c r="H29" s="1">
        <f>SUM(F29:G29)</f>
        <v>0</v>
      </c>
      <c r="I29" s="1">
        <v>0</v>
      </c>
      <c r="J29" s="1"/>
      <c r="K29" s="1">
        <f>SUM(I29:J29)</f>
        <v>0</v>
      </c>
      <c r="L29" s="7">
        <v>0</v>
      </c>
      <c r="M29" s="6"/>
      <c r="N29" s="1">
        <f>SUM(L29:M29)</f>
        <v>0</v>
      </c>
    </row>
    <row r="30" spans="1:14" ht="10.5" customHeight="1">
      <c r="A30" s="17" t="s">
        <v>171</v>
      </c>
      <c r="B30" s="16" t="s">
        <v>137</v>
      </c>
      <c r="C30" s="1">
        <v>0</v>
      </c>
      <c r="D30" s="1"/>
      <c r="E30" s="1">
        <f>SUM(C30:D30)</f>
        <v>0</v>
      </c>
      <c r="F30" s="1">
        <v>0</v>
      </c>
      <c r="G30" s="1"/>
      <c r="H30" s="1">
        <f>SUM(F30:G30)</f>
        <v>0</v>
      </c>
      <c r="I30" s="1">
        <v>0</v>
      </c>
      <c r="J30" s="1"/>
      <c r="K30" s="1">
        <f>SUM(I30:J30)</f>
        <v>0</v>
      </c>
      <c r="L30" s="7">
        <v>0</v>
      </c>
      <c r="M30" s="6"/>
      <c r="N30" s="1">
        <f>SUM(L30:M30)</f>
        <v>0</v>
      </c>
    </row>
    <row r="31" spans="1:14" ht="10.5" customHeight="1">
      <c r="A31" s="17" t="s">
        <v>173</v>
      </c>
      <c r="B31" s="16" t="s">
        <v>138</v>
      </c>
      <c r="C31" s="1">
        <v>0</v>
      </c>
      <c r="D31" s="1"/>
      <c r="E31" s="1">
        <f>SUM(C31:D31)</f>
        <v>0</v>
      </c>
      <c r="F31" s="1">
        <v>0</v>
      </c>
      <c r="G31" s="1"/>
      <c r="H31" s="1">
        <f>SUM(F31:G31)</f>
        <v>0</v>
      </c>
      <c r="I31" s="1">
        <v>0</v>
      </c>
      <c r="J31" s="1"/>
      <c r="K31" s="1">
        <f>SUM(I31:J31)</f>
        <v>0</v>
      </c>
      <c r="L31" s="7">
        <v>0</v>
      </c>
      <c r="M31" s="6"/>
      <c r="N31" s="1">
        <f>SUM(L31:M31)</f>
        <v>0</v>
      </c>
    </row>
    <row r="32" spans="1:14" ht="10.5" customHeight="1">
      <c r="A32" s="24" t="s">
        <v>7</v>
      </c>
      <c r="B32" s="25" t="s">
        <v>139</v>
      </c>
      <c r="C32" s="5">
        <v>0</v>
      </c>
      <c r="D32" s="5">
        <f aca="true" t="shared" si="6" ref="D32:M32">SUM(D29:D31)</f>
        <v>0</v>
      </c>
      <c r="E32" s="5">
        <f t="shared" si="6"/>
        <v>0</v>
      </c>
      <c r="F32" s="5">
        <v>0</v>
      </c>
      <c r="G32" s="5">
        <f t="shared" si="6"/>
        <v>0</v>
      </c>
      <c r="H32" s="5">
        <f>SUM(H29:H31)</f>
        <v>0</v>
      </c>
      <c r="I32" s="5">
        <v>0</v>
      </c>
      <c r="J32" s="5">
        <f t="shared" si="6"/>
        <v>0</v>
      </c>
      <c r="K32" s="5">
        <f>SUM(K29:K31)</f>
        <v>0</v>
      </c>
      <c r="L32" s="5">
        <v>0</v>
      </c>
      <c r="M32" s="5">
        <f t="shared" si="6"/>
        <v>0</v>
      </c>
      <c r="N32" s="5">
        <f>SUM(N29:N31)</f>
        <v>0</v>
      </c>
    </row>
    <row r="33" spans="1:14" ht="10.5" customHeight="1">
      <c r="A33" s="17" t="s">
        <v>174</v>
      </c>
      <c r="B33" s="16" t="s">
        <v>24</v>
      </c>
      <c r="C33" s="1">
        <v>0</v>
      </c>
      <c r="D33" s="1"/>
      <c r="E33" s="1">
        <f>SUM(C33:D33)</f>
        <v>0</v>
      </c>
      <c r="F33" s="1">
        <v>0</v>
      </c>
      <c r="G33" s="1"/>
      <c r="H33" s="1">
        <f>SUM(F33:G33)</f>
        <v>0</v>
      </c>
      <c r="I33" s="1">
        <v>0</v>
      </c>
      <c r="J33" s="1"/>
      <c r="K33" s="1">
        <f>SUM(I33:J33)</f>
        <v>0</v>
      </c>
      <c r="L33" s="7">
        <v>0</v>
      </c>
      <c r="M33" s="6"/>
      <c r="N33" s="1">
        <f>SUM(L33:M33)</f>
        <v>0</v>
      </c>
    </row>
    <row r="34" spans="1:14" ht="10.5" customHeight="1">
      <c r="A34" s="17" t="s">
        <v>175</v>
      </c>
      <c r="B34" s="16" t="s">
        <v>140</v>
      </c>
      <c r="C34" s="1">
        <v>0</v>
      </c>
      <c r="D34" s="1"/>
      <c r="E34" s="1">
        <f>SUM(C34:D34)</f>
        <v>0</v>
      </c>
      <c r="F34" s="1">
        <v>0</v>
      </c>
      <c r="G34" s="1"/>
      <c r="H34" s="1">
        <f>SUM(F34:G34)</f>
        <v>0</v>
      </c>
      <c r="I34" s="1">
        <v>0</v>
      </c>
      <c r="J34" s="1"/>
      <c r="K34" s="1">
        <f>SUM(I34:J34)</f>
        <v>0</v>
      </c>
      <c r="L34" s="7">
        <v>0</v>
      </c>
      <c r="M34" s="6"/>
      <c r="N34" s="1">
        <f>SUM(L34:M34)</f>
        <v>0</v>
      </c>
    </row>
    <row r="35" spans="1:14" ht="10.5" customHeight="1">
      <c r="A35" s="17" t="s">
        <v>177</v>
      </c>
      <c r="B35" s="16" t="s">
        <v>25</v>
      </c>
      <c r="C35" s="1">
        <v>0</v>
      </c>
      <c r="D35" s="1"/>
      <c r="E35" s="1">
        <f>SUM(C35:D35)</f>
        <v>0</v>
      </c>
      <c r="F35" s="1">
        <v>0</v>
      </c>
      <c r="G35" s="1"/>
      <c r="H35" s="1">
        <f>SUM(F35:G35)</f>
        <v>0</v>
      </c>
      <c r="I35" s="1">
        <v>0</v>
      </c>
      <c r="J35" s="1"/>
      <c r="K35" s="1">
        <f>SUM(I35:J35)</f>
        <v>0</v>
      </c>
      <c r="L35" s="7">
        <v>0</v>
      </c>
      <c r="M35" s="6"/>
      <c r="N35" s="1">
        <f>SUM(L35:M35)</f>
        <v>0</v>
      </c>
    </row>
    <row r="36" spans="1:40" ht="10.5" customHeight="1">
      <c r="A36" s="18" t="s">
        <v>12</v>
      </c>
      <c r="B36" s="19" t="s">
        <v>142</v>
      </c>
      <c r="C36" s="15">
        <v>0</v>
      </c>
      <c r="D36" s="15">
        <f aca="true" t="shared" si="7" ref="D36:M36">SUM(D32:D35)</f>
        <v>0</v>
      </c>
      <c r="E36" s="15">
        <f t="shared" si="7"/>
        <v>0</v>
      </c>
      <c r="F36" s="15">
        <v>0</v>
      </c>
      <c r="G36" s="15">
        <f t="shared" si="7"/>
        <v>0</v>
      </c>
      <c r="H36" s="15">
        <f>SUM(H32:H35)</f>
        <v>0</v>
      </c>
      <c r="I36" s="15">
        <v>0</v>
      </c>
      <c r="J36" s="15">
        <f t="shared" si="7"/>
        <v>0</v>
      </c>
      <c r="K36" s="15">
        <f>SUM(K32:K35)</f>
        <v>0</v>
      </c>
      <c r="L36" s="15">
        <v>0</v>
      </c>
      <c r="M36" s="15">
        <f t="shared" si="7"/>
        <v>0</v>
      </c>
      <c r="N36" s="15">
        <f>SUM(N32:N35)</f>
        <v>0</v>
      </c>
      <c r="AD36" s="1"/>
      <c r="AE36" s="1"/>
      <c r="AF36" s="1"/>
      <c r="AJ36" s="1"/>
      <c r="AK36" s="1"/>
      <c r="AL36" s="1"/>
      <c r="AM36" s="1"/>
      <c r="AN36" s="1"/>
    </row>
    <row r="37" spans="1:40" ht="10.5" customHeight="1">
      <c r="A37" s="17" t="s">
        <v>172</v>
      </c>
      <c r="B37" s="16" t="s">
        <v>27</v>
      </c>
      <c r="C37" s="1">
        <v>0</v>
      </c>
      <c r="D37" s="1"/>
      <c r="E37" s="1">
        <f>SUM(C37:D37)</f>
        <v>0</v>
      </c>
      <c r="F37" s="1">
        <v>0</v>
      </c>
      <c r="G37" s="1"/>
      <c r="H37" s="1">
        <f>SUM(F37:G37)</f>
        <v>0</v>
      </c>
      <c r="I37" s="1">
        <v>0</v>
      </c>
      <c r="J37" s="1"/>
      <c r="K37" s="1">
        <f>SUM(I37:J37)</f>
        <v>0</v>
      </c>
      <c r="L37" s="7">
        <v>0</v>
      </c>
      <c r="M37" s="6"/>
      <c r="N37" s="1">
        <f>SUM(L37:M37)</f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7" t="s">
        <v>176</v>
      </c>
      <c r="B38" s="16" t="s">
        <v>141</v>
      </c>
      <c r="C38" s="1">
        <v>0</v>
      </c>
      <c r="D38" s="1"/>
      <c r="E38" s="1">
        <f>SUM(C38:D38)</f>
        <v>0</v>
      </c>
      <c r="F38" s="1">
        <v>0</v>
      </c>
      <c r="G38" s="1"/>
      <c r="H38" s="1">
        <f>SUM(F38:G38)</f>
        <v>0</v>
      </c>
      <c r="I38" s="1">
        <v>0</v>
      </c>
      <c r="J38" s="1"/>
      <c r="K38" s="1">
        <f>SUM(I38:J38)</f>
        <v>0</v>
      </c>
      <c r="L38" s="7">
        <v>0</v>
      </c>
      <c r="M38" s="6"/>
      <c r="N38" s="1">
        <f>SUM(L38:M38)</f>
        <v>0</v>
      </c>
      <c r="AD38" s="1"/>
      <c r="AE38" s="1"/>
      <c r="AF38" s="1"/>
      <c r="AJ38" s="1"/>
      <c r="AK38" s="1"/>
      <c r="AL38" s="1"/>
      <c r="AM38" s="1"/>
      <c r="AN38" s="1"/>
    </row>
    <row r="39" spans="1:40" s="29" customFormat="1" ht="10.5" customHeight="1">
      <c r="A39" s="17" t="s">
        <v>178</v>
      </c>
      <c r="B39" s="16" t="s">
        <v>28</v>
      </c>
      <c r="C39" s="1">
        <v>0</v>
      </c>
      <c r="D39" s="1"/>
      <c r="E39" s="1">
        <f>SUM(C39:D39)</f>
        <v>0</v>
      </c>
      <c r="F39" s="1">
        <v>0</v>
      </c>
      <c r="G39" s="1"/>
      <c r="H39" s="1">
        <f>SUM(F39:G39)</f>
        <v>0</v>
      </c>
      <c r="I39" s="1">
        <v>0</v>
      </c>
      <c r="J39" s="1"/>
      <c r="K39" s="1">
        <f>SUM(I39:J39)</f>
        <v>0</v>
      </c>
      <c r="L39" s="7">
        <v>0</v>
      </c>
      <c r="M39" s="6"/>
      <c r="N39" s="1">
        <f>SUM(L39:M39)</f>
        <v>0</v>
      </c>
      <c r="AD39" s="6"/>
      <c r="AE39" s="6"/>
      <c r="AF39" s="6"/>
      <c r="AJ39" s="6"/>
      <c r="AK39" s="6"/>
      <c r="AL39" s="6"/>
      <c r="AM39" s="6"/>
      <c r="AN39" s="6"/>
    </row>
    <row r="40" spans="1:31" ht="10.5" customHeight="1">
      <c r="A40" s="18" t="s">
        <v>15</v>
      </c>
      <c r="B40" s="19" t="s">
        <v>143</v>
      </c>
      <c r="C40" s="15">
        <v>0</v>
      </c>
      <c r="D40" s="15">
        <f aca="true" t="shared" si="8" ref="D40:M40">SUM(D37:D39)</f>
        <v>0</v>
      </c>
      <c r="E40" s="15">
        <f t="shared" si="8"/>
        <v>0</v>
      </c>
      <c r="F40" s="15">
        <v>0</v>
      </c>
      <c r="G40" s="15">
        <f t="shared" si="8"/>
        <v>0</v>
      </c>
      <c r="H40" s="15">
        <f>SUM(H37:H39)</f>
        <v>0</v>
      </c>
      <c r="I40" s="15">
        <v>0</v>
      </c>
      <c r="J40" s="15">
        <f t="shared" si="8"/>
        <v>0</v>
      </c>
      <c r="K40" s="15">
        <f>SUM(K37:K39)</f>
        <v>0</v>
      </c>
      <c r="L40" s="15">
        <v>0</v>
      </c>
      <c r="M40" s="15">
        <f t="shared" si="8"/>
        <v>0</v>
      </c>
      <c r="N40" s="15">
        <f>SUM(N37:N39)</f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D40" s="1"/>
      <c r="AE40" s="1"/>
    </row>
    <row r="41" spans="1:31" ht="10.5" customHeight="1">
      <c r="A41" s="53" t="s">
        <v>191</v>
      </c>
      <c r="B41" s="19" t="s">
        <v>19</v>
      </c>
      <c r="C41" s="15">
        <v>0</v>
      </c>
      <c r="D41" s="15"/>
      <c r="E41" s="15">
        <f>SUM(C41:D41)</f>
        <v>0</v>
      </c>
      <c r="F41" s="15">
        <v>0</v>
      </c>
      <c r="G41" s="15"/>
      <c r="H41" s="15">
        <f>SUM(F41:G41)</f>
        <v>0</v>
      </c>
      <c r="I41" s="15">
        <v>0</v>
      </c>
      <c r="J41" s="15"/>
      <c r="K41" s="15">
        <f>SUM(I41:J41)</f>
        <v>0</v>
      </c>
      <c r="L41" s="15">
        <v>0</v>
      </c>
      <c r="M41" s="15"/>
      <c r="N41" s="15">
        <f>SUM(L41:M41)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53" t="s">
        <v>192</v>
      </c>
      <c r="B42" s="19" t="s">
        <v>144</v>
      </c>
      <c r="C42" s="15">
        <v>0</v>
      </c>
      <c r="D42" s="15"/>
      <c r="E42" s="15">
        <f>SUM(C42:D42)</f>
        <v>0</v>
      </c>
      <c r="F42" s="15">
        <v>0</v>
      </c>
      <c r="G42" s="15"/>
      <c r="H42" s="15">
        <f>SUM(F42:G42)</f>
        <v>0</v>
      </c>
      <c r="I42" s="15">
        <v>0</v>
      </c>
      <c r="J42" s="15"/>
      <c r="K42" s="15">
        <f>SUM(I42:J42)</f>
        <v>0</v>
      </c>
      <c r="L42" s="15">
        <v>0</v>
      </c>
      <c r="M42" s="15"/>
      <c r="N42" s="15">
        <f>SUM(L42:M42)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14" ht="12.75">
      <c r="A43" s="18" t="s">
        <v>17</v>
      </c>
      <c r="B43" s="19" t="s">
        <v>29</v>
      </c>
      <c r="C43" s="15">
        <v>0</v>
      </c>
      <c r="D43" s="15">
        <f aca="true" t="shared" si="9" ref="D43:M43">SUM(D41:D42)</f>
        <v>0</v>
      </c>
      <c r="E43" s="15">
        <f t="shared" si="9"/>
        <v>0</v>
      </c>
      <c r="F43" s="15">
        <v>0</v>
      </c>
      <c r="G43" s="15">
        <f t="shared" si="9"/>
        <v>0</v>
      </c>
      <c r="H43" s="15">
        <f>SUM(H41:H42)</f>
        <v>0</v>
      </c>
      <c r="I43" s="15">
        <v>0</v>
      </c>
      <c r="J43" s="15">
        <f t="shared" si="9"/>
        <v>0</v>
      </c>
      <c r="K43" s="15">
        <f>SUM(K41:K42)</f>
        <v>0</v>
      </c>
      <c r="L43" s="15">
        <v>0</v>
      </c>
      <c r="M43" s="15">
        <f t="shared" si="9"/>
        <v>0</v>
      </c>
      <c r="N43" s="15">
        <f>SUM(N41:N42)</f>
        <v>0</v>
      </c>
    </row>
    <row r="44" spans="1:14" ht="12.75">
      <c r="A44" s="40" t="s">
        <v>191</v>
      </c>
      <c r="B44" s="54" t="s">
        <v>22</v>
      </c>
      <c r="C44" s="7">
        <v>0</v>
      </c>
      <c r="D44" s="7"/>
      <c r="E44" s="7">
        <f>SUM(C44:D44)</f>
        <v>0</v>
      </c>
      <c r="F44" s="7">
        <v>0</v>
      </c>
      <c r="G44" s="7"/>
      <c r="H44" s="7">
        <f>SUM(F44:G44)</f>
        <v>0</v>
      </c>
      <c r="I44" s="7">
        <v>0</v>
      </c>
      <c r="J44" s="7"/>
      <c r="K44" s="7">
        <f>SUM(I44:J44)</f>
        <v>0</v>
      </c>
      <c r="L44" s="7">
        <v>0</v>
      </c>
      <c r="M44" s="7"/>
      <c r="N44" s="7">
        <f>SUM(L44:M44)</f>
        <v>0</v>
      </c>
    </row>
    <row r="45" spans="1:14" ht="13.5" thickBot="1">
      <c r="A45" s="40" t="s">
        <v>192</v>
      </c>
      <c r="B45" s="54" t="s">
        <v>145</v>
      </c>
      <c r="C45" s="7">
        <v>0</v>
      </c>
      <c r="D45" s="7"/>
      <c r="E45" s="7">
        <f>SUM(C45:D45)</f>
        <v>0</v>
      </c>
      <c r="F45" s="7">
        <v>0</v>
      </c>
      <c r="G45" s="7"/>
      <c r="H45" s="7">
        <f>SUM(F45:G45)</f>
        <v>0</v>
      </c>
      <c r="I45" s="7">
        <v>0</v>
      </c>
      <c r="J45" s="7"/>
      <c r="K45" s="7">
        <f>SUM(I45:J45)</f>
        <v>0</v>
      </c>
      <c r="L45" s="7">
        <v>0</v>
      </c>
      <c r="M45" s="7"/>
      <c r="N45" s="7">
        <f>SUM(L45:M45)</f>
        <v>0</v>
      </c>
    </row>
    <row r="46" spans="1:14" ht="13.5" thickBot="1">
      <c r="A46" s="41" t="s">
        <v>20</v>
      </c>
      <c r="B46" s="55" t="s">
        <v>30</v>
      </c>
      <c r="C46" s="28">
        <v>0</v>
      </c>
      <c r="D46" s="28">
        <f aca="true" t="shared" si="10" ref="D46:M46">SUM(D44:D45)</f>
        <v>0</v>
      </c>
      <c r="E46" s="28">
        <f t="shared" si="10"/>
        <v>0</v>
      </c>
      <c r="F46" s="28">
        <v>0</v>
      </c>
      <c r="G46" s="28">
        <f t="shared" si="10"/>
        <v>0</v>
      </c>
      <c r="H46" s="28">
        <f>SUM(H44:H45)</f>
        <v>0</v>
      </c>
      <c r="I46" s="28">
        <v>0</v>
      </c>
      <c r="J46" s="28">
        <f t="shared" si="10"/>
        <v>0</v>
      </c>
      <c r="K46" s="28">
        <f>SUM(K44:K45)</f>
        <v>0</v>
      </c>
      <c r="L46" s="28">
        <v>0</v>
      </c>
      <c r="M46" s="28">
        <f t="shared" si="10"/>
        <v>0</v>
      </c>
      <c r="N46" s="28">
        <f>SUM(N44:N45)</f>
        <v>0</v>
      </c>
    </row>
    <row r="47" spans="1:14" ht="13.5" thickBot="1">
      <c r="A47" s="40" t="s">
        <v>179</v>
      </c>
      <c r="B47" s="54" t="s">
        <v>152</v>
      </c>
      <c r="C47" s="7">
        <v>0</v>
      </c>
      <c r="D47" s="7"/>
      <c r="E47" s="7">
        <f>SUM(C47:D47)</f>
        <v>0</v>
      </c>
      <c r="F47" s="7">
        <v>0</v>
      </c>
      <c r="G47" s="7"/>
      <c r="H47" s="7">
        <f>SUM(F47:G47)</f>
        <v>0</v>
      </c>
      <c r="I47" s="7">
        <v>0</v>
      </c>
      <c r="J47" s="7"/>
      <c r="K47" s="7">
        <f>SUM(I47:J47)</f>
        <v>0</v>
      </c>
      <c r="L47" s="7">
        <v>0</v>
      </c>
      <c r="M47" s="7"/>
      <c r="N47" s="7">
        <f>SUM(L47:M47)</f>
        <v>0</v>
      </c>
    </row>
    <row r="48" spans="1:14" ht="13.5" thickBot="1">
      <c r="A48" s="41" t="s">
        <v>149</v>
      </c>
      <c r="B48" s="55" t="s">
        <v>151</v>
      </c>
      <c r="C48" s="28">
        <v>0</v>
      </c>
      <c r="D48" s="28">
        <f aca="true" t="shared" si="11" ref="D48:M48">SUM(D46,D43,D47)</f>
        <v>0</v>
      </c>
      <c r="E48" s="28">
        <f t="shared" si="11"/>
        <v>0</v>
      </c>
      <c r="F48" s="28">
        <v>0</v>
      </c>
      <c r="G48" s="28">
        <f t="shared" si="11"/>
        <v>0</v>
      </c>
      <c r="H48" s="28">
        <f>SUM(H46,H43,H47)</f>
        <v>0</v>
      </c>
      <c r="I48" s="28">
        <v>0</v>
      </c>
      <c r="J48" s="28">
        <f t="shared" si="11"/>
        <v>0</v>
      </c>
      <c r="K48" s="28">
        <f>SUM(K46,K43,K47)</f>
        <v>0</v>
      </c>
      <c r="L48" s="28">
        <v>0</v>
      </c>
      <c r="M48" s="28">
        <f t="shared" si="11"/>
        <v>0</v>
      </c>
      <c r="N48" s="28">
        <f>SUM(N46,N43,N47)</f>
        <v>0</v>
      </c>
    </row>
    <row r="49" spans="1:29" s="51" customFormat="1" ht="13.5" thickBot="1">
      <c r="A49" s="23"/>
      <c r="B49" s="29" t="s">
        <v>155</v>
      </c>
      <c r="C49" s="6">
        <v>0</v>
      </c>
      <c r="D49" s="6">
        <f aca="true" t="shared" si="12" ref="D49:M49">SUM(D48,D40,D36)</f>
        <v>0</v>
      </c>
      <c r="E49" s="6">
        <f t="shared" si="12"/>
        <v>0</v>
      </c>
      <c r="F49" s="6">
        <v>0</v>
      </c>
      <c r="G49" s="6">
        <f t="shared" si="12"/>
        <v>0</v>
      </c>
      <c r="H49" s="6">
        <f>SUM(H48,H40,H36)</f>
        <v>0</v>
      </c>
      <c r="I49" s="6">
        <v>0</v>
      </c>
      <c r="J49" s="6">
        <f t="shared" si="12"/>
        <v>0</v>
      </c>
      <c r="K49" s="6">
        <f>SUM(K48,K40,K36)</f>
        <v>0</v>
      </c>
      <c r="L49" s="6">
        <v>0</v>
      </c>
      <c r="M49" s="6">
        <f t="shared" si="12"/>
        <v>0</v>
      </c>
      <c r="N49" s="6">
        <f>SUM(N48,N40,N36)</f>
        <v>0</v>
      </c>
      <c r="AA49" s="29"/>
      <c r="AB49" s="29"/>
      <c r="AC49" s="29"/>
    </row>
    <row r="50" spans="1:14" ht="12.75">
      <c r="A50" s="57"/>
      <c r="B50" s="58" t="s">
        <v>31</v>
      </c>
      <c r="C50" s="10"/>
      <c r="D50" s="10"/>
      <c r="E50" s="10"/>
      <c r="F50" s="10"/>
      <c r="G50" s="10"/>
      <c r="H50" s="10"/>
      <c r="I50" s="10"/>
      <c r="J50" s="10"/>
      <c r="K50" s="10"/>
      <c r="L50" s="9"/>
      <c r="M50" s="8"/>
      <c r="N50" s="9"/>
    </row>
    <row r="51" spans="1:14" ht="12.75">
      <c r="A51" s="59"/>
      <c r="B51" s="58" t="s">
        <v>32</v>
      </c>
      <c r="C51" s="27"/>
      <c r="D51" s="27"/>
      <c r="E51" s="27"/>
      <c r="F51" s="60"/>
      <c r="G51" s="27"/>
      <c r="H51" s="60"/>
      <c r="I51" s="60"/>
      <c r="J51" s="27"/>
      <c r="K51" s="60"/>
      <c r="L51" s="71"/>
      <c r="M51" s="27"/>
      <c r="N51" s="71"/>
    </row>
    <row r="52" spans="8:11" ht="12.75">
      <c r="H52" s="30"/>
      <c r="K52" s="30"/>
    </row>
    <row r="53" spans="8:11" ht="12.75">
      <c r="H53" s="30"/>
      <c r="K53" s="30"/>
    </row>
    <row r="54" spans="8:11" ht="12.75">
      <c r="H54" s="30"/>
      <c r="K54" s="30"/>
    </row>
    <row r="55" ht="12.75">
      <c r="K55" s="30"/>
    </row>
    <row r="56" ht="12.75">
      <c r="K56" s="30"/>
    </row>
    <row r="57" ht="12.75">
      <c r="K57" s="30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6"/>
      <c r="AB62" s="6"/>
      <c r="AC62" s="6"/>
    </row>
    <row r="63" spans="27:29" ht="12.75">
      <c r="AA63" s="6"/>
      <c r="AB63" s="6"/>
      <c r="AC63" s="6"/>
    </row>
    <row r="64" spans="27:29" ht="12.75">
      <c r="AA64" s="1"/>
      <c r="AB64" s="1"/>
      <c r="AC64" s="1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N75"/>
  <sheetViews>
    <sheetView zoomScale="92" zoomScaleNormal="92" zoomScalePageLayoutView="0" workbookViewId="0" topLeftCell="A1">
      <pane ySplit="7" topLeftCell="A17" activePane="bottomLeft" state="frozen"/>
      <selection pane="topLeft" activeCell="M24" sqref="M24"/>
      <selection pane="bottomLeft" activeCell="M24" sqref="M24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10.875" style="13" customWidth="1"/>
    <col min="4" max="4" width="10.625" style="13" customWidth="1"/>
    <col min="5" max="5" width="11.00390625" style="13" customWidth="1"/>
    <col min="6" max="6" width="9.00390625" style="13" customWidth="1"/>
    <col min="7" max="8" width="9.375" style="13" customWidth="1"/>
    <col min="9" max="9" width="9.625" style="13" customWidth="1"/>
    <col min="10" max="14" width="9.375" style="13" customWidth="1"/>
    <col min="15" max="15" width="9.25390625" style="13" customWidth="1"/>
    <col min="16" max="16" width="0" style="13" hidden="1" customWidth="1"/>
    <col min="17" max="17" width="9.25390625" style="13" customWidth="1"/>
    <col min="18" max="20" width="0" style="13" hidden="1" customWidth="1"/>
    <col min="21" max="16384" width="9.125" style="13" customWidth="1"/>
  </cols>
  <sheetData>
    <row r="1" spans="2:17" ht="11.25" customHeight="1">
      <c r="B1" s="111" t="s">
        <v>181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23"/>
      <c r="P1" s="23"/>
      <c r="Q1" s="23"/>
    </row>
    <row r="2" spans="8:20" ht="8.25" customHeight="1">
      <c r="H2" s="16"/>
      <c r="M2" s="16" t="s">
        <v>0</v>
      </c>
      <c r="T2" s="16"/>
    </row>
    <row r="3" spans="1:14" ht="9" customHeight="1">
      <c r="A3" s="112" t="s">
        <v>1</v>
      </c>
      <c r="B3" s="112"/>
      <c r="C3" s="114">
        <v>1313</v>
      </c>
      <c r="D3" s="114"/>
      <c r="E3" s="114"/>
      <c r="F3" s="114">
        <v>1314</v>
      </c>
      <c r="G3" s="114"/>
      <c r="H3" s="114"/>
      <c r="I3" s="114">
        <v>1315</v>
      </c>
      <c r="J3" s="114"/>
      <c r="K3" s="114"/>
      <c r="L3" s="114">
        <v>1316</v>
      </c>
      <c r="M3" s="114"/>
      <c r="N3" s="114"/>
    </row>
    <row r="4" spans="1:14" s="86" customFormat="1" ht="24" customHeight="1" thickBot="1">
      <c r="A4" s="112"/>
      <c r="B4" s="112"/>
      <c r="C4" s="147" t="s">
        <v>88</v>
      </c>
      <c r="D4" s="147"/>
      <c r="E4" s="147"/>
      <c r="F4" s="147" t="s">
        <v>89</v>
      </c>
      <c r="G4" s="147"/>
      <c r="H4" s="147"/>
      <c r="I4" s="147"/>
      <c r="J4" s="147"/>
      <c r="K4" s="147"/>
      <c r="L4" s="147" t="s">
        <v>90</v>
      </c>
      <c r="M4" s="147"/>
      <c r="N4" s="147"/>
    </row>
    <row r="5" spans="1:14" ht="11.25" customHeight="1" thickBot="1">
      <c r="A5" s="112"/>
      <c r="B5" s="112"/>
      <c r="C5" s="109" t="s">
        <v>204</v>
      </c>
      <c r="D5" s="109" t="s">
        <v>198</v>
      </c>
      <c r="E5" s="109" t="s">
        <v>199</v>
      </c>
      <c r="F5" s="109" t="s">
        <v>204</v>
      </c>
      <c r="G5" s="109" t="s">
        <v>198</v>
      </c>
      <c r="H5" s="109" t="s">
        <v>199</v>
      </c>
      <c r="I5" s="109" t="s">
        <v>204</v>
      </c>
      <c r="J5" s="109" t="s">
        <v>198</v>
      </c>
      <c r="K5" s="109" t="s">
        <v>199</v>
      </c>
      <c r="L5" s="109" t="s">
        <v>204</v>
      </c>
      <c r="M5" s="109" t="s">
        <v>197</v>
      </c>
      <c r="N5" s="109" t="s">
        <v>199</v>
      </c>
    </row>
    <row r="6" spans="1:14" ht="17.25" customHeight="1" thickBot="1">
      <c r="A6" s="112"/>
      <c r="B6" s="112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9" customHeight="1" thickBot="1">
      <c r="A7" s="118">
        <v>1</v>
      </c>
      <c r="B7" s="118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6" t="s">
        <v>6</v>
      </c>
      <c r="B8" s="116"/>
      <c r="C8" s="1"/>
      <c r="D8" s="1"/>
      <c r="E8" s="1"/>
      <c r="F8" s="1"/>
      <c r="G8" s="1"/>
      <c r="H8" s="1"/>
      <c r="I8" s="6"/>
      <c r="J8" s="6"/>
      <c r="K8" s="6"/>
      <c r="L8" s="34"/>
      <c r="M8" s="34"/>
      <c r="N8" s="34"/>
    </row>
    <row r="9" spans="1:14" ht="10.5" customHeight="1">
      <c r="A9" s="17" t="s">
        <v>158</v>
      </c>
      <c r="B9" s="16" t="s">
        <v>8</v>
      </c>
      <c r="C9" s="1">
        <v>0</v>
      </c>
      <c r="D9" s="1"/>
      <c r="E9" s="1">
        <f>SUM(C9:D9)</f>
        <v>0</v>
      </c>
      <c r="F9" s="1">
        <v>0</v>
      </c>
      <c r="G9" s="1"/>
      <c r="H9" s="1">
        <f>SUM(F9:G9)</f>
        <v>0</v>
      </c>
      <c r="I9" s="1">
        <v>0</v>
      </c>
      <c r="J9" s="1"/>
      <c r="K9" s="1">
        <f>SUM(I9:J9)</f>
        <v>0</v>
      </c>
      <c r="L9" s="34">
        <v>0</v>
      </c>
      <c r="M9" s="34"/>
      <c r="N9" s="1">
        <f>SUM(L9:M9)</f>
        <v>0</v>
      </c>
    </row>
    <row r="10" spans="1:14" ht="10.5" customHeight="1">
      <c r="A10" s="17" t="s">
        <v>159</v>
      </c>
      <c r="B10" s="16" t="s">
        <v>129</v>
      </c>
      <c r="C10" s="1">
        <v>0</v>
      </c>
      <c r="D10" s="1"/>
      <c r="E10" s="1">
        <f>SUM(C10:D10)</f>
        <v>0</v>
      </c>
      <c r="F10" s="1">
        <v>0</v>
      </c>
      <c r="G10" s="1"/>
      <c r="H10" s="1">
        <f>SUM(F10:G10)</f>
        <v>0</v>
      </c>
      <c r="I10" s="1">
        <v>0</v>
      </c>
      <c r="J10" s="1"/>
      <c r="K10" s="1">
        <f>SUM(I10:J10)</f>
        <v>0</v>
      </c>
      <c r="L10" s="34">
        <v>0</v>
      </c>
      <c r="M10" s="34"/>
      <c r="N10" s="1">
        <f>SUM(L10:M10)</f>
        <v>0</v>
      </c>
    </row>
    <row r="11" spans="1:14" ht="10.5" customHeight="1">
      <c r="A11" s="17" t="s">
        <v>160</v>
      </c>
      <c r="B11" s="16" t="s">
        <v>9</v>
      </c>
      <c r="C11" s="1">
        <v>0</v>
      </c>
      <c r="D11" s="1"/>
      <c r="E11" s="1">
        <f>SUM(C11:D11)</f>
        <v>0</v>
      </c>
      <c r="F11" s="1">
        <v>0</v>
      </c>
      <c r="G11" s="1"/>
      <c r="H11" s="1">
        <f>SUM(F11:G11)</f>
        <v>0</v>
      </c>
      <c r="I11" s="1">
        <v>0</v>
      </c>
      <c r="J11" s="1"/>
      <c r="K11" s="1">
        <f>SUM(I11:J11)</f>
        <v>0</v>
      </c>
      <c r="L11" s="34">
        <v>0</v>
      </c>
      <c r="M11" s="34"/>
      <c r="N11" s="1">
        <f>SUM(L11:M11)</f>
        <v>0</v>
      </c>
    </row>
    <row r="12" spans="1:14" ht="10.5" customHeight="1">
      <c r="A12" s="17" t="s">
        <v>161</v>
      </c>
      <c r="B12" s="16" t="s">
        <v>10</v>
      </c>
      <c r="C12" s="1">
        <v>0</v>
      </c>
      <c r="D12" s="1"/>
      <c r="E12" s="1">
        <f>SUM(C12:D12)</f>
        <v>0</v>
      </c>
      <c r="F12" s="1">
        <v>0</v>
      </c>
      <c r="G12" s="1"/>
      <c r="H12" s="1">
        <f>SUM(F12:G12)</f>
        <v>0</v>
      </c>
      <c r="I12" s="1">
        <v>0</v>
      </c>
      <c r="J12" s="1"/>
      <c r="K12" s="1">
        <f>SUM(I12:J12)</f>
        <v>0</v>
      </c>
      <c r="L12" s="34">
        <v>0</v>
      </c>
      <c r="M12" s="34"/>
      <c r="N12" s="1">
        <f>SUM(L12:M12)</f>
        <v>0</v>
      </c>
    </row>
    <row r="13" spans="1:16" ht="10.5" customHeight="1">
      <c r="A13" s="17" t="s">
        <v>162</v>
      </c>
      <c r="B13" s="16" t="s">
        <v>11</v>
      </c>
      <c r="C13" s="1">
        <v>0</v>
      </c>
      <c r="D13" s="3"/>
      <c r="E13" s="1">
        <f>SUM(C13:D13)</f>
        <v>0</v>
      </c>
      <c r="F13" s="1">
        <v>378051</v>
      </c>
      <c r="G13" s="1">
        <f>-174407</f>
        <v>-174407</v>
      </c>
      <c r="H13" s="1">
        <f>SUM(F13:G13)</f>
        <v>203644</v>
      </c>
      <c r="I13" s="1">
        <v>0</v>
      </c>
      <c r="J13" s="1"/>
      <c r="K13" s="1">
        <f>SUM(I13:J13)</f>
        <v>0</v>
      </c>
      <c r="L13" s="34">
        <v>0</v>
      </c>
      <c r="M13" s="34"/>
      <c r="N13" s="1">
        <f>SUM(L13:M13)</f>
        <v>0</v>
      </c>
      <c r="P13" s="36"/>
    </row>
    <row r="14" spans="1:22" ht="10.5" customHeight="1">
      <c r="A14" s="18" t="s">
        <v>12</v>
      </c>
      <c r="B14" s="19" t="s">
        <v>131</v>
      </c>
      <c r="C14" s="15">
        <v>0</v>
      </c>
      <c r="D14" s="15">
        <f aca="true" t="shared" si="0" ref="D14:M14">SUM(D9:D13)</f>
        <v>0</v>
      </c>
      <c r="E14" s="15">
        <f t="shared" si="0"/>
        <v>0</v>
      </c>
      <c r="F14" s="15">
        <v>378051</v>
      </c>
      <c r="G14" s="15">
        <f t="shared" si="0"/>
        <v>-174407</v>
      </c>
      <c r="H14" s="15">
        <f>SUM(H9:H13)</f>
        <v>203644</v>
      </c>
      <c r="I14" s="15">
        <v>0</v>
      </c>
      <c r="J14" s="15">
        <f t="shared" si="0"/>
        <v>0</v>
      </c>
      <c r="K14" s="15">
        <f>SUM(K9:K13)</f>
        <v>0</v>
      </c>
      <c r="L14" s="15">
        <v>0</v>
      </c>
      <c r="M14" s="15">
        <f t="shared" si="0"/>
        <v>0</v>
      </c>
      <c r="N14" s="15">
        <f>SUM(N9:N13)</f>
        <v>0</v>
      </c>
      <c r="V14" s="1"/>
    </row>
    <row r="15" spans="1:14" ht="10.5" customHeight="1">
      <c r="A15" s="17" t="s">
        <v>163</v>
      </c>
      <c r="B15" s="16" t="s">
        <v>130</v>
      </c>
      <c r="C15" s="1">
        <v>0</v>
      </c>
      <c r="D15" s="49"/>
      <c r="E15" s="1">
        <f>SUM(C15:D15)</f>
        <v>0</v>
      </c>
      <c r="F15" s="1">
        <v>0</v>
      </c>
      <c r="G15" s="1"/>
      <c r="H15" s="1">
        <f>SUM(F15:G15)</f>
        <v>0</v>
      </c>
      <c r="I15" s="1">
        <v>0</v>
      </c>
      <c r="J15" s="1"/>
      <c r="K15" s="1">
        <f>SUM(I15:J15)</f>
        <v>0</v>
      </c>
      <c r="L15" s="7">
        <v>0</v>
      </c>
      <c r="M15" s="6"/>
      <c r="N15" s="1">
        <f>SUM(L15:M15)</f>
        <v>0</v>
      </c>
    </row>
    <row r="16" spans="1:14" ht="10.5" customHeight="1">
      <c r="A16" s="17" t="s">
        <v>164</v>
      </c>
      <c r="B16" s="16" t="s">
        <v>13</v>
      </c>
      <c r="C16" s="1">
        <v>0</v>
      </c>
      <c r="D16" s="1"/>
      <c r="E16" s="1">
        <f>SUM(C16:D16)</f>
        <v>0</v>
      </c>
      <c r="F16" s="1">
        <v>0</v>
      </c>
      <c r="G16" s="1"/>
      <c r="H16" s="1">
        <f>SUM(F16:G16)</f>
        <v>0</v>
      </c>
      <c r="I16" s="1">
        <v>0</v>
      </c>
      <c r="J16" s="1"/>
      <c r="K16" s="1">
        <f>SUM(I16:J16)</f>
        <v>0</v>
      </c>
      <c r="L16" s="7">
        <v>0</v>
      </c>
      <c r="M16" s="6"/>
      <c r="N16" s="1">
        <f>SUM(L16:M16)</f>
        <v>0</v>
      </c>
    </row>
    <row r="17" spans="1:14" s="29" customFormat="1" ht="10.5" customHeight="1">
      <c r="A17" s="17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0</v>
      </c>
      <c r="G17" s="1"/>
      <c r="H17" s="1">
        <f>SUM(F17:G17)</f>
        <v>0</v>
      </c>
      <c r="I17" s="1">
        <v>0</v>
      </c>
      <c r="J17" s="1"/>
      <c r="K17" s="1">
        <f>SUM(I17:J17)</f>
        <v>0</v>
      </c>
      <c r="L17" s="4">
        <v>0</v>
      </c>
      <c r="M17" s="1"/>
      <c r="N17" s="1">
        <f>SUM(L17:M17)</f>
        <v>0</v>
      </c>
    </row>
    <row r="18" spans="1:14" ht="10.5" customHeight="1">
      <c r="A18" s="18" t="s">
        <v>15</v>
      </c>
      <c r="B18" s="19" t="s">
        <v>132</v>
      </c>
      <c r="C18" s="15">
        <v>0</v>
      </c>
      <c r="D18" s="15">
        <f aca="true" t="shared" si="1" ref="D18:M18">SUM(D15:D17)</f>
        <v>0</v>
      </c>
      <c r="E18" s="15">
        <f t="shared" si="1"/>
        <v>0</v>
      </c>
      <c r="F18" s="15">
        <v>0</v>
      </c>
      <c r="G18" s="15">
        <f t="shared" si="1"/>
        <v>0</v>
      </c>
      <c r="H18" s="15">
        <f>SUM(H15:H17)</f>
        <v>0</v>
      </c>
      <c r="I18" s="15">
        <v>0</v>
      </c>
      <c r="J18" s="15">
        <f t="shared" si="1"/>
        <v>0</v>
      </c>
      <c r="K18" s="15">
        <f>SUM(K15:K17)</f>
        <v>0</v>
      </c>
      <c r="L18" s="15">
        <v>0</v>
      </c>
      <c r="M18" s="15">
        <f t="shared" si="1"/>
        <v>0</v>
      </c>
      <c r="N18" s="15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15">
        <v>0</v>
      </c>
      <c r="D19" s="15"/>
      <c r="E19" s="15">
        <f>SUM(C19:D19)</f>
        <v>0</v>
      </c>
      <c r="F19" s="15">
        <v>0</v>
      </c>
      <c r="G19" s="15"/>
      <c r="H19" s="15">
        <f>SUM(F19:G19)</f>
        <v>0</v>
      </c>
      <c r="I19" s="15">
        <v>0</v>
      </c>
      <c r="J19" s="15"/>
      <c r="K19" s="15">
        <f>SUM(I19:J19)</f>
        <v>0</v>
      </c>
      <c r="L19" s="15">
        <v>0</v>
      </c>
      <c r="M19" s="15"/>
      <c r="N19" s="15">
        <f>SUM(L19:M19)</f>
        <v>0</v>
      </c>
    </row>
    <row r="20" spans="1:14" ht="10.5" customHeight="1" thickBot="1">
      <c r="A20" s="20" t="s">
        <v>17</v>
      </c>
      <c r="B20" s="19" t="s">
        <v>134</v>
      </c>
      <c r="C20" s="15">
        <v>0</v>
      </c>
      <c r="D20" s="15">
        <f aca="true" t="shared" si="2" ref="D20:M20">SUM(D19)</f>
        <v>0</v>
      </c>
      <c r="E20" s="15">
        <f t="shared" si="2"/>
        <v>0</v>
      </c>
      <c r="F20" s="15">
        <v>0</v>
      </c>
      <c r="G20" s="15">
        <f t="shared" si="2"/>
        <v>0</v>
      </c>
      <c r="H20" s="15">
        <f>SUM(H19)</f>
        <v>0</v>
      </c>
      <c r="I20" s="15">
        <v>0</v>
      </c>
      <c r="J20" s="15">
        <f t="shared" si="2"/>
        <v>0</v>
      </c>
      <c r="K20" s="15">
        <f>SUM(K19)</f>
        <v>0</v>
      </c>
      <c r="L20" s="15">
        <v>0</v>
      </c>
      <c r="M20" s="15">
        <f t="shared" si="2"/>
        <v>0</v>
      </c>
      <c r="N20" s="15">
        <f>SUM(N19)</f>
        <v>0</v>
      </c>
    </row>
    <row r="21" spans="1:14" ht="10.5" customHeight="1">
      <c r="A21" s="21" t="s">
        <v>168</v>
      </c>
      <c r="B21" s="16" t="s">
        <v>21</v>
      </c>
      <c r="C21" s="7">
        <v>0</v>
      </c>
      <c r="D21" s="7"/>
      <c r="E21" s="7">
        <f>SUM(C21:D21)</f>
        <v>0</v>
      </c>
      <c r="F21" s="7">
        <v>0</v>
      </c>
      <c r="G21" s="7"/>
      <c r="H21" s="7">
        <f>SUM(F21:G21)</f>
        <v>0</v>
      </c>
      <c r="I21" s="7">
        <v>0</v>
      </c>
      <c r="J21" s="7"/>
      <c r="K21" s="7">
        <f>SUM(I21:J21)</f>
        <v>0</v>
      </c>
      <c r="L21" s="7">
        <v>0</v>
      </c>
      <c r="M21" s="7"/>
      <c r="N21" s="7">
        <f>SUM(L21:M21)</f>
        <v>0</v>
      </c>
    </row>
    <row r="22" spans="1:14" ht="10.5" customHeight="1">
      <c r="A22" s="50" t="s">
        <v>169</v>
      </c>
      <c r="B22" s="16" t="s">
        <v>146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7">
        <v>0</v>
      </c>
      <c r="J22" s="7"/>
      <c r="K22" s="7">
        <f>SUM(I22:J22)</f>
        <v>0</v>
      </c>
      <c r="L22" s="7">
        <v>0</v>
      </c>
      <c r="M22" s="7"/>
      <c r="N22" s="7">
        <f>SUM(L22:M22)</f>
        <v>0</v>
      </c>
    </row>
    <row r="23" spans="1:14" s="29" customFormat="1" ht="10.5" customHeight="1" thickBot="1">
      <c r="A23" s="17" t="s">
        <v>166</v>
      </c>
      <c r="B23" s="16" t="s">
        <v>22</v>
      </c>
      <c r="C23" s="1">
        <v>0</v>
      </c>
      <c r="D23" s="1"/>
      <c r="E23" s="7">
        <f>SUM(C23:D23)</f>
        <v>0</v>
      </c>
      <c r="F23" s="1">
        <v>0</v>
      </c>
      <c r="G23" s="1"/>
      <c r="H23" s="7">
        <f>SUM(F23:G23)</f>
        <v>0</v>
      </c>
      <c r="I23" s="1">
        <v>0</v>
      </c>
      <c r="J23" s="1"/>
      <c r="K23" s="7">
        <f>SUM(I23:J23)</f>
        <v>0</v>
      </c>
      <c r="L23" s="7">
        <v>0</v>
      </c>
      <c r="M23" s="6"/>
      <c r="N23" s="7">
        <f>SUM(L23:M23)</f>
        <v>0</v>
      </c>
    </row>
    <row r="24" spans="1:14" ht="10.5" customHeight="1" thickBot="1">
      <c r="A24" s="18" t="s">
        <v>20</v>
      </c>
      <c r="B24" s="22" t="s">
        <v>135</v>
      </c>
      <c r="C24" s="15">
        <v>0</v>
      </c>
      <c r="D24" s="15">
        <f aca="true" t="shared" si="3" ref="D24:M24">SUM(D21:D23)</f>
        <v>0</v>
      </c>
      <c r="E24" s="15">
        <f t="shared" si="3"/>
        <v>0</v>
      </c>
      <c r="F24" s="15">
        <v>0</v>
      </c>
      <c r="G24" s="15">
        <f t="shared" si="3"/>
        <v>0</v>
      </c>
      <c r="H24" s="15">
        <f>SUM(H21:H23)</f>
        <v>0</v>
      </c>
      <c r="I24" s="15">
        <v>0</v>
      </c>
      <c r="J24" s="15">
        <f t="shared" si="3"/>
        <v>0</v>
      </c>
      <c r="K24" s="15">
        <f>SUM(K21:K23)</f>
        <v>0</v>
      </c>
      <c r="L24" s="15">
        <v>0</v>
      </c>
      <c r="M24" s="15">
        <f t="shared" si="3"/>
        <v>0</v>
      </c>
      <c r="N24" s="15">
        <f>SUM(N21:N23)</f>
        <v>0</v>
      </c>
    </row>
    <row r="25" spans="1:14" ht="10.5" customHeight="1" thickBot="1">
      <c r="A25" s="40" t="s">
        <v>167</v>
      </c>
      <c r="B25" s="39" t="s">
        <v>153</v>
      </c>
      <c r="C25" s="7">
        <v>0</v>
      </c>
      <c r="D25" s="7"/>
      <c r="E25" s="7">
        <f>SUM(C25:D25)</f>
        <v>0</v>
      </c>
      <c r="F25" s="7">
        <v>0</v>
      </c>
      <c r="G25" s="7"/>
      <c r="H25" s="7">
        <f>SUM(F25:G25)</f>
        <v>0</v>
      </c>
      <c r="I25" s="7">
        <v>0</v>
      </c>
      <c r="J25" s="7"/>
      <c r="K25" s="7">
        <f>SUM(I25:J25)</f>
        <v>0</v>
      </c>
      <c r="L25" s="7">
        <v>0</v>
      </c>
      <c r="M25" s="7"/>
      <c r="N25" s="7">
        <f>SUM(L25:M25)</f>
        <v>0</v>
      </c>
    </row>
    <row r="26" spans="1:14" ht="10.5" customHeight="1" thickBot="1">
      <c r="A26" s="41" t="s">
        <v>149</v>
      </c>
      <c r="B26" s="42" t="s">
        <v>150</v>
      </c>
      <c r="C26" s="28">
        <v>0</v>
      </c>
      <c r="D26" s="28">
        <f aca="true" t="shared" si="4" ref="D26:M26">SUM(D20,D24,D25)</f>
        <v>0</v>
      </c>
      <c r="E26" s="28">
        <f t="shared" si="4"/>
        <v>0</v>
      </c>
      <c r="F26" s="28">
        <v>0</v>
      </c>
      <c r="G26" s="28">
        <f t="shared" si="4"/>
        <v>0</v>
      </c>
      <c r="H26" s="28">
        <f>SUM(H20,H24,H25)</f>
        <v>0</v>
      </c>
      <c r="I26" s="28">
        <v>0</v>
      </c>
      <c r="J26" s="28">
        <f t="shared" si="4"/>
        <v>0</v>
      </c>
      <c r="K26" s="28">
        <f>SUM(K20,K24,K25)</f>
        <v>0</v>
      </c>
      <c r="L26" s="28">
        <v>0</v>
      </c>
      <c r="M26" s="28">
        <f t="shared" si="4"/>
        <v>0</v>
      </c>
      <c r="N26" s="28">
        <f>SUM(N20,N24,N25)</f>
        <v>0</v>
      </c>
    </row>
    <row r="27" spans="1:14" s="29" customFormat="1" ht="10.5" customHeight="1">
      <c r="A27" s="23"/>
      <c r="B27" s="29" t="s">
        <v>154</v>
      </c>
      <c r="C27" s="6">
        <v>0</v>
      </c>
      <c r="D27" s="6">
        <f aca="true" t="shared" si="5" ref="D27:M27">SUM(D26,D18,D14)</f>
        <v>0</v>
      </c>
      <c r="E27" s="6">
        <f t="shared" si="5"/>
        <v>0</v>
      </c>
      <c r="F27" s="6">
        <v>378051</v>
      </c>
      <c r="G27" s="6">
        <f t="shared" si="5"/>
        <v>-174407</v>
      </c>
      <c r="H27" s="6">
        <f>SUM(H26,H18,H14)</f>
        <v>203644</v>
      </c>
      <c r="I27" s="6">
        <v>0</v>
      </c>
      <c r="J27" s="6">
        <f t="shared" si="5"/>
        <v>0</v>
      </c>
      <c r="K27" s="6">
        <f>SUM(K26,K18,K14)</f>
        <v>0</v>
      </c>
      <c r="L27" s="6">
        <v>0</v>
      </c>
      <c r="M27" s="6">
        <f t="shared" si="5"/>
        <v>0</v>
      </c>
      <c r="N27" s="6">
        <f>SUM(N26,N18,N14)</f>
        <v>0</v>
      </c>
    </row>
    <row r="28" spans="1:21" ht="10.5" customHeight="1">
      <c r="A28" s="117" t="s">
        <v>23</v>
      </c>
      <c r="B28" s="117"/>
      <c r="C28" s="1"/>
      <c r="D28" s="1"/>
      <c r="E28" s="1"/>
      <c r="F28" s="1"/>
      <c r="G28" s="1"/>
      <c r="H28" s="1"/>
      <c r="I28" s="1"/>
      <c r="J28" s="1"/>
      <c r="K28" s="1"/>
      <c r="L28" s="7"/>
      <c r="M28" s="6"/>
      <c r="N28" s="1"/>
      <c r="U28" s="67"/>
    </row>
    <row r="29" spans="1:14" ht="10.5" customHeight="1">
      <c r="A29" s="17" t="s">
        <v>170</v>
      </c>
      <c r="B29" s="16" t="s">
        <v>136</v>
      </c>
      <c r="C29" s="1">
        <v>0</v>
      </c>
      <c r="D29" s="1"/>
      <c r="E29" s="1">
        <f>SUM(C29:D29)</f>
        <v>0</v>
      </c>
      <c r="F29" s="1">
        <v>0</v>
      </c>
      <c r="G29" s="1"/>
      <c r="H29" s="1">
        <f>SUM(F29:G29)</f>
        <v>0</v>
      </c>
      <c r="I29" s="1">
        <v>0</v>
      </c>
      <c r="J29" s="1"/>
      <c r="K29" s="1">
        <f>SUM(I29:J29)</f>
        <v>0</v>
      </c>
      <c r="L29" s="7">
        <v>0</v>
      </c>
      <c r="M29" s="6"/>
      <c r="N29" s="1">
        <f>SUM(L29:M29)</f>
        <v>0</v>
      </c>
    </row>
    <row r="30" spans="1:14" ht="10.5" customHeight="1">
      <c r="A30" s="17" t="s">
        <v>171</v>
      </c>
      <c r="B30" s="16" t="s">
        <v>137</v>
      </c>
      <c r="C30" s="1">
        <v>0</v>
      </c>
      <c r="D30" s="1"/>
      <c r="E30" s="1">
        <f>SUM(C30:D30)</f>
        <v>0</v>
      </c>
      <c r="F30" s="1">
        <v>0</v>
      </c>
      <c r="G30" s="1"/>
      <c r="H30" s="1">
        <f>SUM(F30:G30)</f>
        <v>0</v>
      </c>
      <c r="I30" s="1">
        <v>0</v>
      </c>
      <c r="J30" s="1"/>
      <c r="K30" s="1">
        <f>SUM(I30:J30)</f>
        <v>0</v>
      </c>
      <c r="L30" s="7">
        <v>0</v>
      </c>
      <c r="M30" s="6"/>
      <c r="N30" s="1">
        <f>SUM(L30:M30)</f>
        <v>0</v>
      </c>
    </row>
    <row r="31" spans="1:14" ht="10.5" customHeight="1">
      <c r="A31" s="17" t="s">
        <v>173</v>
      </c>
      <c r="B31" s="16" t="s">
        <v>138</v>
      </c>
      <c r="C31" s="1">
        <v>0</v>
      </c>
      <c r="D31" s="1"/>
      <c r="E31" s="1">
        <f>SUM(C31:D31)</f>
        <v>0</v>
      </c>
      <c r="F31" s="1">
        <v>0</v>
      </c>
      <c r="G31" s="1"/>
      <c r="H31" s="1">
        <f>SUM(F31:G31)</f>
        <v>0</v>
      </c>
      <c r="I31" s="1">
        <v>0</v>
      </c>
      <c r="J31" s="1"/>
      <c r="K31" s="1">
        <f>SUM(I31:J31)</f>
        <v>0</v>
      </c>
      <c r="L31" s="7">
        <v>0</v>
      </c>
      <c r="M31" s="6"/>
      <c r="N31" s="1">
        <f>SUM(L31:M31)</f>
        <v>0</v>
      </c>
    </row>
    <row r="32" spans="1:14" ht="10.5" customHeight="1">
      <c r="A32" s="24" t="s">
        <v>7</v>
      </c>
      <c r="B32" s="25" t="s">
        <v>139</v>
      </c>
      <c r="C32" s="5">
        <v>0</v>
      </c>
      <c r="D32" s="5">
        <f aca="true" t="shared" si="6" ref="D32:M32">SUM(D29:D31)</f>
        <v>0</v>
      </c>
      <c r="E32" s="5">
        <f t="shared" si="6"/>
        <v>0</v>
      </c>
      <c r="F32" s="5">
        <v>0</v>
      </c>
      <c r="G32" s="5">
        <f t="shared" si="6"/>
        <v>0</v>
      </c>
      <c r="H32" s="5">
        <f>SUM(H29:H31)</f>
        <v>0</v>
      </c>
      <c r="I32" s="5">
        <v>0</v>
      </c>
      <c r="J32" s="5">
        <f t="shared" si="6"/>
        <v>0</v>
      </c>
      <c r="K32" s="5">
        <f>SUM(K29:K31)</f>
        <v>0</v>
      </c>
      <c r="L32" s="5">
        <v>0</v>
      </c>
      <c r="M32" s="5">
        <f t="shared" si="6"/>
        <v>0</v>
      </c>
      <c r="N32" s="5">
        <f>SUM(N29:N31)</f>
        <v>0</v>
      </c>
    </row>
    <row r="33" spans="1:14" ht="10.5" customHeight="1">
      <c r="A33" s="17" t="s">
        <v>174</v>
      </c>
      <c r="B33" s="16" t="s">
        <v>24</v>
      </c>
      <c r="C33" s="1">
        <v>0</v>
      </c>
      <c r="D33" s="1"/>
      <c r="E33" s="1">
        <f>SUM(C33:D33)</f>
        <v>0</v>
      </c>
      <c r="F33" s="1">
        <v>0</v>
      </c>
      <c r="G33" s="1"/>
      <c r="H33" s="1">
        <f>SUM(F33:G33)</f>
        <v>0</v>
      </c>
      <c r="I33" s="1">
        <v>0</v>
      </c>
      <c r="J33" s="1"/>
      <c r="K33" s="1">
        <f>SUM(I33:J33)</f>
        <v>0</v>
      </c>
      <c r="L33" s="7">
        <v>0</v>
      </c>
      <c r="M33" s="6"/>
      <c r="N33" s="1">
        <f>SUM(L33:M33)</f>
        <v>0</v>
      </c>
    </row>
    <row r="34" spans="1:14" ht="10.5" customHeight="1">
      <c r="A34" s="17" t="s">
        <v>175</v>
      </c>
      <c r="B34" s="16" t="s">
        <v>140</v>
      </c>
      <c r="C34" s="1">
        <v>0</v>
      </c>
      <c r="D34" s="1"/>
      <c r="E34" s="1">
        <f>SUM(C34:D34)</f>
        <v>0</v>
      </c>
      <c r="F34" s="1">
        <v>0</v>
      </c>
      <c r="G34" s="1"/>
      <c r="H34" s="1">
        <f>SUM(F34:G34)</f>
        <v>0</v>
      </c>
      <c r="I34" s="1">
        <v>0</v>
      </c>
      <c r="J34" s="1"/>
      <c r="K34" s="1">
        <f>SUM(I34:J34)</f>
        <v>0</v>
      </c>
      <c r="L34" s="7">
        <v>0</v>
      </c>
      <c r="M34" s="6"/>
      <c r="N34" s="1">
        <f>SUM(L34:M34)</f>
        <v>0</v>
      </c>
    </row>
    <row r="35" spans="1:14" ht="10.5" customHeight="1">
      <c r="A35" s="17" t="s">
        <v>177</v>
      </c>
      <c r="B35" s="16" t="s">
        <v>25</v>
      </c>
      <c r="C35" s="1">
        <v>0</v>
      </c>
      <c r="D35" s="1"/>
      <c r="E35" s="1">
        <f>SUM(C35:D35)</f>
        <v>0</v>
      </c>
      <c r="F35" s="1">
        <v>0</v>
      </c>
      <c r="G35" s="1"/>
      <c r="H35" s="1">
        <f>SUM(F35:G35)</f>
        <v>0</v>
      </c>
      <c r="I35" s="1">
        <v>0</v>
      </c>
      <c r="J35" s="1"/>
      <c r="K35" s="1">
        <f>SUM(I35:J35)</f>
        <v>0</v>
      </c>
      <c r="L35" s="7">
        <v>0</v>
      </c>
      <c r="M35" s="6"/>
      <c r="N35" s="1">
        <f>SUM(L35:M35)</f>
        <v>0</v>
      </c>
    </row>
    <row r="36" spans="1:40" ht="10.5" customHeight="1">
      <c r="A36" s="18" t="s">
        <v>12</v>
      </c>
      <c r="B36" s="19" t="s">
        <v>142</v>
      </c>
      <c r="C36" s="15">
        <v>0</v>
      </c>
      <c r="D36" s="15">
        <f aca="true" t="shared" si="7" ref="D36:M36">SUM(D32:D35)</f>
        <v>0</v>
      </c>
      <c r="E36" s="15">
        <f t="shared" si="7"/>
        <v>0</v>
      </c>
      <c r="F36" s="15">
        <v>0</v>
      </c>
      <c r="G36" s="15">
        <f t="shared" si="7"/>
        <v>0</v>
      </c>
      <c r="H36" s="15">
        <f>SUM(H32:H35)</f>
        <v>0</v>
      </c>
      <c r="I36" s="15">
        <v>0</v>
      </c>
      <c r="J36" s="15">
        <f t="shared" si="7"/>
        <v>0</v>
      </c>
      <c r="K36" s="15">
        <f>SUM(K32:K35)</f>
        <v>0</v>
      </c>
      <c r="L36" s="15">
        <v>0</v>
      </c>
      <c r="M36" s="15">
        <f t="shared" si="7"/>
        <v>0</v>
      </c>
      <c r="N36" s="15">
        <f>SUM(N32:N35)</f>
        <v>0</v>
      </c>
      <c r="AD36" s="1"/>
      <c r="AE36" s="1"/>
      <c r="AF36" s="1"/>
      <c r="AJ36" s="1"/>
      <c r="AK36" s="1"/>
      <c r="AL36" s="1"/>
      <c r="AM36" s="1"/>
      <c r="AN36" s="1"/>
    </row>
    <row r="37" spans="1:40" ht="10.5" customHeight="1">
      <c r="A37" s="17" t="s">
        <v>172</v>
      </c>
      <c r="B37" s="16" t="s">
        <v>27</v>
      </c>
      <c r="C37" s="1">
        <v>0</v>
      </c>
      <c r="D37" s="1"/>
      <c r="E37" s="1">
        <f>SUM(C37:D37)</f>
        <v>0</v>
      </c>
      <c r="F37" s="1">
        <v>0</v>
      </c>
      <c r="G37" s="1"/>
      <c r="H37" s="1">
        <f>SUM(F37:G37)</f>
        <v>0</v>
      </c>
      <c r="I37" s="1">
        <v>0</v>
      </c>
      <c r="J37" s="1"/>
      <c r="K37" s="1">
        <f>SUM(I37:J37)</f>
        <v>0</v>
      </c>
      <c r="L37" s="7">
        <v>0</v>
      </c>
      <c r="M37" s="6"/>
      <c r="N37" s="1">
        <f>SUM(L37:M37)</f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7" t="s">
        <v>176</v>
      </c>
      <c r="B38" s="16" t="s">
        <v>141</v>
      </c>
      <c r="C38" s="1">
        <v>0</v>
      </c>
      <c r="D38" s="1"/>
      <c r="E38" s="1">
        <f>SUM(C38:D38)</f>
        <v>0</v>
      </c>
      <c r="F38" s="1">
        <v>0</v>
      </c>
      <c r="G38" s="1"/>
      <c r="H38" s="1">
        <f>SUM(F38:G38)</f>
        <v>0</v>
      </c>
      <c r="I38" s="1">
        <v>0</v>
      </c>
      <c r="J38" s="1"/>
      <c r="K38" s="1">
        <f>SUM(I38:J38)</f>
        <v>0</v>
      </c>
      <c r="L38" s="7">
        <v>0</v>
      </c>
      <c r="M38" s="6"/>
      <c r="N38" s="1">
        <f>SUM(L38:M38)</f>
        <v>0</v>
      </c>
      <c r="AD38" s="1"/>
      <c r="AE38" s="1"/>
      <c r="AF38" s="1"/>
      <c r="AJ38" s="1"/>
      <c r="AK38" s="1"/>
      <c r="AL38" s="1"/>
      <c r="AM38" s="1"/>
      <c r="AN38" s="1"/>
    </row>
    <row r="39" spans="1:40" s="29" customFormat="1" ht="10.5" customHeight="1">
      <c r="A39" s="17" t="s">
        <v>178</v>
      </c>
      <c r="B39" s="16" t="s">
        <v>28</v>
      </c>
      <c r="C39" s="1">
        <v>0</v>
      </c>
      <c r="D39" s="1"/>
      <c r="E39" s="1">
        <f>SUM(C39:D39)</f>
        <v>0</v>
      </c>
      <c r="F39" s="1">
        <v>0</v>
      </c>
      <c r="G39" s="1"/>
      <c r="H39" s="1">
        <f>SUM(F39:G39)</f>
        <v>0</v>
      </c>
      <c r="I39" s="1">
        <v>0</v>
      </c>
      <c r="J39" s="1"/>
      <c r="K39" s="1">
        <f>SUM(I39:J39)</f>
        <v>0</v>
      </c>
      <c r="L39" s="7">
        <v>0</v>
      </c>
      <c r="M39" s="6"/>
      <c r="N39" s="1">
        <f>SUM(L39:M39)</f>
        <v>0</v>
      </c>
      <c r="AD39" s="6"/>
      <c r="AE39" s="6"/>
      <c r="AF39" s="6"/>
      <c r="AJ39" s="6"/>
      <c r="AK39" s="6"/>
      <c r="AL39" s="6"/>
      <c r="AM39" s="6"/>
      <c r="AN39" s="6"/>
    </row>
    <row r="40" spans="1:31" ht="10.5" customHeight="1">
      <c r="A40" s="18" t="s">
        <v>15</v>
      </c>
      <c r="B40" s="19" t="s">
        <v>143</v>
      </c>
      <c r="C40" s="15">
        <v>0</v>
      </c>
      <c r="D40" s="15">
        <f aca="true" t="shared" si="8" ref="D40:M40">SUM(D37:D39)</f>
        <v>0</v>
      </c>
      <c r="E40" s="15">
        <f t="shared" si="8"/>
        <v>0</v>
      </c>
      <c r="F40" s="15">
        <v>0</v>
      </c>
      <c r="G40" s="15">
        <f t="shared" si="8"/>
        <v>0</v>
      </c>
      <c r="H40" s="15">
        <f>SUM(H37:H39)</f>
        <v>0</v>
      </c>
      <c r="I40" s="15">
        <v>0</v>
      </c>
      <c r="J40" s="15">
        <f t="shared" si="8"/>
        <v>0</v>
      </c>
      <c r="K40" s="15">
        <f>SUM(K37:K39)</f>
        <v>0</v>
      </c>
      <c r="L40" s="15">
        <v>0</v>
      </c>
      <c r="M40" s="15">
        <f t="shared" si="8"/>
        <v>0</v>
      </c>
      <c r="N40" s="15">
        <f>SUM(N37:N39)</f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D40" s="1"/>
      <c r="AE40" s="1"/>
    </row>
    <row r="41" spans="1:31" ht="10.5" customHeight="1">
      <c r="A41" s="53" t="s">
        <v>191</v>
      </c>
      <c r="B41" s="19" t="s">
        <v>19</v>
      </c>
      <c r="C41" s="15">
        <v>0</v>
      </c>
      <c r="D41" s="15"/>
      <c r="E41" s="15">
        <f>SUM(C41:D41)</f>
        <v>0</v>
      </c>
      <c r="F41" s="15">
        <v>0</v>
      </c>
      <c r="G41" s="15"/>
      <c r="H41" s="15">
        <f>SUM(F41:G41)</f>
        <v>0</v>
      </c>
      <c r="I41" s="15">
        <v>0</v>
      </c>
      <c r="J41" s="15"/>
      <c r="K41" s="15">
        <f>SUM(I41:J41)</f>
        <v>0</v>
      </c>
      <c r="L41" s="15">
        <v>0</v>
      </c>
      <c r="M41" s="15"/>
      <c r="N41" s="15">
        <f>SUM(L41:M41)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53" t="s">
        <v>192</v>
      </c>
      <c r="B42" s="19" t="s">
        <v>144</v>
      </c>
      <c r="C42" s="15">
        <v>0</v>
      </c>
      <c r="D42" s="15"/>
      <c r="E42" s="15">
        <f>SUM(C42:D42)</f>
        <v>0</v>
      </c>
      <c r="F42" s="15">
        <v>0</v>
      </c>
      <c r="G42" s="15"/>
      <c r="H42" s="15">
        <f>SUM(F42:G42)</f>
        <v>0</v>
      </c>
      <c r="I42" s="15">
        <v>0</v>
      </c>
      <c r="J42" s="15"/>
      <c r="K42" s="15">
        <f>SUM(I42:J42)</f>
        <v>0</v>
      </c>
      <c r="L42" s="15">
        <v>0</v>
      </c>
      <c r="M42" s="15"/>
      <c r="N42" s="15">
        <f>SUM(L42:M42)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14" ht="12.75">
      <c r="A43" s="18" t="s">
        <v>17</v>
      </c>
      <c r="B43" s="19" t="s">
        <v>29</v>
      </c>
      <c r="C43" s="15">
        <v>0</v>
      </c>
      <c r="D43" s="15">
        <f aca="true" t="shared" si="9" ref="D43:M43">SUM(D41:D42)</f>
        <v>0</v>
      </c>
      <c r="E43" s="15">
        <f t="shared" si="9"/>
        <v>0</v>
      </c>
      <c r="F43" s="15">
        <v>0</v>
      </c>
      <c r="G43" s="15">
        <f t="shared" si="9"/>
        <v>0</v>
      </c>
      <c r="H43" s="15">
        <f>SUM(H41:H42)</f>
        <v>0</v>
      </c>
      <c r="I43" s="15">
        <v>0</v>
      </c>
      <c r="J43" s="15">
        <f t="shared" si="9"/>
        <v>0</v>
      </c>
      <c r="K43" s="15">
        <f>SUM(K41:K42)</f>
        <v>0</v>
      </c>
      <c r="L43" s="15">
        <v>0</v>
      </c>
      <c r="M43" s="15">
        <f t="shared" si="9"/>
        <v>0</v>
      </c>
      <c r="N43" s="15">
        <f>SUM(N41:N42)</f>
        <v>0</v>
      </c>
    </row>
    <row r="44" spans="1:14" ht="12.75">
      <c r="A44" s="40" t="s">
        <v>191</v>
      </c>
      <c r="B44" s="54" t="s">
        <v>22</v>
      </c>
      <c r="C44" s="7">
        <v>0</v>
      </c>
      <c r="D44" s="7"/>
      <c r="E44" s="7">
        <f>SUM(C44:D44)</f>
        <v>0</v>
      </c>
      <c r="F44" s="7">
        <v>0</v>
      </c>
      <c r="G44" s="7"/>
      <c r="H44" s="7">
        <f>SUM(F44:G44)</f>
        <v>0</v>
      </c>
      <c r="I44" s="7">
        <v>0</v>
      </c>
      <c r="J44" s="7"/>
      <c r="K44" s="7">
        <f>SUM(I44:J44)</f>
        <v>0</v>
      </c>
      <c r="L44" s="7">
        <v>0</v>
      </c>
      <c r="M44" s="7"/>
      <c r="N44" s="7">
        <f>SUM(L44:M44)</f>
        <v>0</v>
      </c>
    </row>
    <row r="45" spans="1:14" ht="13.5" thickBot="1">
      <c r="A45" s="40" t="s">
        <v>192</v>
      </c>
      <c r="B45" s="54" t="s">
        <v>145</v>
      </c>
      <c r="C45" s="7">
        <v>0</v>
      </c>
      <c r="D45" s="7"/>
      <c r="E45" s="7">
        <f>SUM(C45:D45)</f>
        <v>0</v>
      </c>
      <c r="F45" s="7">
        <v>0</v>
      </c>
      <c r="G45" s="7"/>
      <c r="H45" s="7">
        <f>SUM(F45:G45)</f>
        <v>0</v>
      </c>
      <c r="I45" s="7">
        <v>0</v>
      </c>
      <c r="J45" s="7"/>
      <c r="K45" s="7">
        <f>SUM(I45:J45)</f>
        <v>0</v>
      </c>
      <c r="L45" s="7">
        <v>0</v>
      </c>
      <c r="M45" s="7"/>
      <c r="N45" s="7">
        <f>SUM(L45:M45)</f>
        <v>0</v>
      </c>
    </row>
    <row r="46" spans="1:14" ht="13.5" thickBot="1">
      <c r="A46" s="41" t="s">
        <v>20</v>
      </c>
      <c r="B46" s="55" t="s">
        <v>30</v>
      </c>
      <c r="C46" s="28">
        <v>0</v>
      </c>
      <c r="D46" s="28">
        <f aca="true" t="shared" si="10" ref="D46:M46">SUM(D44:D45)</f>
        <v>0</v>
      </c>
      <c r="E46" s="28">
        <f t="shared" si="10"/>
        <v>0</v>
      </c>
      <c r="F46" s="28">
        <v>0</v>
      </c>
      <c r="G46" s="28">
        <f t="shared" si="10"/>
        <v>0</v>
      </c>
      <c r="H46" s="28">
        <f>SUM(H44:H45)</f>
        <v>0</v>
      </c>
      <c r="I46" s="28">
        <v>0</v>
      </c>
      <c r="J46" s="28">
        <f t="shared" si="10"/>
        <v>0</v>
      </c>
      <c r="K46" s="28">
        <f>SUM(K44:K45)</f>
        <v>0</v>
      </c>
      <c r="L46" s="28">
        <v>0</v>
      </c>
      <c r="M46" s="28">
        <f t="shared" si="10"/>
        <v>0</v>
      </c>
      <c r="N46" s="28">
        <f>SUM(N44:N45)</f>
        <v>0</v>
      </c>
    </row>
    <row r="47" spans="1:14" ht="13.5" thickBot="1">
      <c r="A47" s="40" t="s">
        <v>179</v>
      </c>
      <c r="B47" s="54" t="s">
        <v>152</v>
      </c>
      <c r="C47" s="7">
        <v>0</v>
      </c>
      <c r="D47" s="7"/>
      <c r="E47" s="7">
        <f>SUM(C47:D47)</f>
        <v>0</v>
      </c>
      <c r="F47" s="7">
        <v>0</v>
      </c>
      <c r="G47" s="7"/>
      <c r="H47" s="7">
        <f>SUM(F47:G47)</f>
        <v>0</v>
      </c>
      <c r="I47" s="7">
        <v>0</v>
      </c>
      <c r="J47" s="7"/>
      <c r="K47" s="7">
        <f>SUM(I47:J47)</f>
        <v>0</v>
      </c>
      <c r="L47" s="7">
        <v>0</v>
      </c>
      <c r="M47" s="7"/>
      <c r="N47" s="7">
        <f>SUM(L47:M47)</f>
        <v>0</v>
      </c>
    </row>
    <row r="48" spans="1:14" ht="13.5" thickBot="1">
      <c r="A48" s="41" t="s">
        <v>149</v>
      </c>
      <c r="B48" s="55" t="s">
        <v>151</v>
      </c>
      <c r="C48" s="28">
        <v>0</v>
      </c>
      <c r="D48" s="28">
        <f aca="true" t="shared" si="11" ref="D48:M48">SUM(D46,D43,D47)</f>
        <v>0</v>
      </c>
      <c r="E48" s="28">
        <f t="shared" si="11"/>
        <v>0</v>
      </c>
      <c r="F48" s="28">
        <v>0</v>
      </c>
      <c r="G48" s="28">
        <f t="shared" si="11"/>
        <v>0</v>
      </c>
      <c r="H48" s="28">
        <f>SUM(H46,H43,H47)</f>
        <v>0</v>
      </c>
      <c r="I48" s="28">
        <v>0</v>
      </c>
      <c r="J48" s="28">
        <f t="shared" si="11"/>
        <v>0</v>
      </c>
      <c r="K48" s="28">
        <f>SUM(K46,K43,K47)</f>
        <v>0</v>
      </c>
      <c r="L48" s="28">
        <v>0</v>
      </c>
      <c r="M48" s="28">
        <f t="shared" si="11"/>
        <v>0</v>
      </c>
      <c r="N48" s="28">
        <f>SUM(N46,N43,N47)</f>
        <v>0</v>
      </c>
    </row>
    <row r="49" spans="1:29" s="51" customFormat="1" ht="13.5" thickBot="1">
      <c r="A49" s="23"/>
      <c r="B49" s="29" t="s">
        <v>155</v>
      </c>
      <c r="C49" s="6">
        <v>0</v>
      </c>
      <c r="D49" s="6">
        <f aca="true" t="shared" si="12" ref="D49:M49">SUM(D48,D40,D36)</f>
        <v>0</v>
      </c>
      <c r="E49" s="6">
        <f t="shared" si="12"/>
        <v>0</v>
      </c>
      <c r="F49" s="6">
        <v>0</v>
      </c>
      <c r="G49" s="6">
        <f t="shared" si="12"/>
        <v>0</v>
      </c>
      <c r="H49" s="6">
        <f>SUM(H48,H40,H36)</f>
        <v>0</v>
      </c>
      <c r="I49" s="6">
        <v>0</v>
      </c>
      <c r="J49" s="6">
        <f t="shared" si="12"/>
        <v>0</v>
      </c>
      <c r="K49" s="6">
        <f>SUM(K48,K40,K36)</f>
        <v>0</v>
      </c>
      <c r="L49" s="6">
        <v>0</v>
      </c>
      <c r="M49" s="6">
        <f t="shared" si="12"/>
        <v>0</v>
      </c>
      <c r="N49" s="6">
        <f>SUM(N48,N40,N36)</f>
        <v>0</v>
      </c>
      <c r="AA49" s="29"/>
      <c r="AB49" s="29"/>
      <c r="AC49" s="29"/>
    </row>
    <row r="50" spans="1:14" ht="12.75">
      <c r="A50" s="57"/>
      <c r="B50" s="58" t="s">
        <v>31</v>
      </c>
      <c r="C50" s="10"/>
      <c r="D50" s="10"/>
      <c r="E50" s="10"/>
      <c r="F50" s="10"/>
      <c r="G50" s="10"/>
      <c r="H50" s="10"/>
      <c r="I50" s="10"/>
      <c r="J50" s="10"/>
      <c r="K50" s="10"/>
      <c r="L50" s="9"/>
      <c r="M50" s="8"/>
      <c r="N50" s="9"/>
    </row>
    <row r="51" spans="1:14" ht="12.75">
      <c r="A51" s="59"/>
      <c r="B51" s="58" t="s">
        <v>32</v>
      </c>
      <c r="C51" s="27"/>
      <c r="D51" s="27"/>
      <c r="E51" s="27"/>
      <c r="F51" s="60"/>
      <c r="G51" s="27"/>
      <c r="H51" s="60"/>
      <c r="I51" s="60"/>
      <c r="J51" s="27"/>
      <c r="K51" s="60"/>
      <c r="L51" s="71"/>
      <c r="M51" s="27"/>
      <c r="N51" s="71"/>
    </row>
    <row r="52" spans="8:11" ht="12.75">
      <c r="H52" s="30"/>
      <c r="K52" s="30"/>
    </row>
    <row r="53" spans="8:11" ht="12.75">
      <c r="H53" s="30"/>
      <c r="I53" s="36"/>
      <c r="K53" s="30"/>
    </row>
    <row r="54" spans="8:11" ht="12.75">
      <c r="H54" s="30"/>
      <c r="K54" s="30"/>
    </row>
    <row r="55" ht="12.75">
      <c r="K55" s="30"/>
    </row>
    <row r="56" ht="12.75">
      <c r="K56" s="30"/>
    </row>
    <row r="57" ht="12.75">
      <c r="K57" s="30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6"/>
      <c r="AB62" s="6"/>
      <c r="AC62" s="6"/>
    </row>
    <row r="63" spans="27:29" ht="12.75">
      <c r="AA63" s="6"/>
      <c r="AB63" s="6"/>
      <c r="AC63" s="6"/>
    </row>
    <row r="64" spans="27:29" ht="12.75">
      <c r="AA64" s="1"/>
      <c r="AB64" s="1"/>
      <c r="AC64" s="1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AN75"/>
  <sheetViews>
    <sheetView zoomScale="92" zoomScaleNormal="92" zoomScalePageLayoutView="0" workbookViewId="0" topLeftCell="A1">
      <pane ySplit="7" topLeftCell="A8" activePane="bottomLeft" state="frozen"/>
      <selection pane="topLeft" activeCell="M24" sqref="M24"/>
      <selection pane="bottomLeft" activeCell="M24" sqref="M24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10.875" style="13" customWidth="1"/>
    <col min="4" max="4" width="10.625" style="13" customWidth="1"/>
    <col min="5" max="5" width="11.00390625" style="13" customWidth="1"/>
    <col min="6" max="6" width="9.00390625" style="13" customWidth="1"/>
    <col min="7" max="8" width="9.375" style="13" customWidth="1"/>
    <col min="9" max="9" width="9.625" style="13" customWidth="1"/>
    <col min="10" max="12" width="9.375" style="13" customWidth="1"/>
    <col min="13" max="13" width="10.00390625" style="13" customWidth="1"/>
    <col min="14" max="14" width="9.375" style="13" customWidth="1"/>
    <col min="15" max="15" width="9.25390625" style="13" customWidth="1"/>
    <col min="16" max="16" width="0" style="13" hidden="1" customWidth="1"/>
    <col min="17" max="17" width="9.25390625" style="13" customWidth="1"/>
    <col min="18" max="20" width="0" style="13" hidden="1" customWidth="1"/>
    <col min="21" max="16384" width="9.125" style="13" customWidth="1"/>
  </cols>
  <sheetData>
    <row r="1" spans="2:17" ht="11.25" customHeight="1">
      <c r="B1" s="111" t="s">
        <v>181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23"/>
      <c r="P1" s="23"/>
      <c r="Q1" s="23"/>
    </row>
    <row r="2" spans="8:20" ht="8.25" customHeight="1">
      <c r="H2" s="16"/>
      <c r="M2" s="16" t="s">
        <v>0</v>
      </c>
      <c r="T2" s="16"/>
    </row>
    <row r="3" spans="1:14" ht="9" customHeight="1">
      <c r="A3" s="112" t="s">
        <v>1</v>
      </c>
      <c r="B3" s="112"/>
      <c r="C3" s="114">
        <v>1317</v>
      </c>
      <c r="D3" s="114"/>
      <c r="E3" s="114"/>
      <c r="F3" s="114">
        <v>1318</v>
      </c>
      <c r="G3" s="114"/>
      <c r="H3" s="114"/>
      <c r="I3" s="126">
        <v>1320</v>
      </c>
      <c r="J3" s="126"/>
      <c r="K3" s="126"/>
      <c r="L3" s="132">
        <v>1300</v>
      </c>
      <c r="M3" s="132"/>
      <c r="N3" s="132"/>
    </row>
    <row r="4" spans="1:14" s="86" customFormat="1" ht="24" customHeight="1" thickBot="1">
      <c r="A4" s="112"/>
      <c r="B4" s="112"/>
      <c r="C4" s="147" t="s">
        <v>91</v>
      </c>
      <c r="D4" s="147"/>
      <c r="E4" s="147"/>
      <c r="F4" s="147"/>
      <c r="G4" s="147"/>
      <c r="H4" s="147"/>
      <c r="I4" s="147" t="s">
        <v>186</v>
      </c>
      <c r="J4" s="147"/>
      <c r="K4" s="147"/>
      <c r="L4" s="132" t="s">
        <v>18</v>
      </c>
      <c r="M4" s="132"/>
      <c r="N4" s="132"/>
    </row>
    <row r="5" spans="1:14" ht="11.25" customHeight="1" thickBot="1">
      <c r="A5" s="112"/>
      <c r="B5" s="112"/>
      <c r="C5" s="109" t="s">
        <v>204</v>
      </c>
      <c r="D5" s="109" t="s">
        <v>198</v>
      </c>
      <c r="E5" s="109" t="s">
        <v>199</v>
      </c>
      <c r="F5" s="109" t="s">
        <v>204</v>
      </c>
      <c r="G5" s="109" t="s">
        <v>198</v>
      </c>
      <c r="H5" s="109" t="s">
        <v>199</v>
      </c>
      <c r="I5" s="109" t="s">
        <v>204</v>
      </c>
      <c r="J5" s="109" t="s">
        <v>198</v>
      </c>
      <c r="K5" s="109" t="s">
        <v>199</v>
      </c>
      <c r="L5" s="109" t="s">
        <v>204</v>
      </c>
      <c r="M5" s="109" t="s">
        <v>197</v>
      </c>
      <c r="N5" s="109" t="s">
        <v>199</v>
      </c>
    </row>
    <row r="6" spans="1:14" ht="17.25" customHeight="1" thickBot="1">
      <c r="A6" s="112"/>
      <c r="B6" s="112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9" customHeight="1" thickBot="1">
      <c r="A7" s="118">
        <v>1</v>
      </c>
      <c r="B7" s="118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6" t="s">
        <v>6</v>
      </c>
      <c r="B8" s="116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/>
      <c r="D9" s="1"/>
      <c r="E9" s="1">
        <f>SUM(C9:D9)</f>
        <v>0</v>
      </c>
      <c r="F9" s="1"/>
      <c r="G9" s="1"/>
      <c r="H9" s="1">
        <f>SUM(F9:G9)</f>
        <v>0</v>
      </c>
      <c r="I9" s="1"/>
      <c r="J9" s="1"/>
      <c r="K9" s="1">
        <f>SUM(I9:J9)</f>
        <v>0</v>
      </c>
      <c r="L9" s="43">
        <f>'19'!C9+'19'!F9+'19'!I9+'19'!L9+'20'!C9+'20'!F9+'20'!I9+'20'!L9+'21'!C9+'21'!F9+'21'!I9+'21'!L9+'22'!C9+'22'!F9+'22'!I9+'22'!L9+'23'!C9+'23'!F9+'23'!I9</f>
        <v>0</v>
      </c>
      <c r="M9" s="43">
        <f>'19'!D9+'19'!G9+'19'!J9+'19'!M9+'20'!D9+'20'!G9+'20'!J9+'20'!M9+'21'!D9+'21'!G9+'21'!J9+'21'!M9+'22'!D9+'22'!G9+'22'!J9+'22'!M9+'23'!D9+'23'!G9+'23'!J9</f>
        <v>0</v>
      </c>
      <c r="N9" s="43">
        <f>SUM(L9:M9)</f>
        <v>0</v>
      </c>
    </row>
    <row r="10" spans="1:14" ht="10.5" customHeight="1">
      <c r="A10" s="17" t="s">
        <v>159</v>
      </c>
      <c r="B10" s="16" t="s">
        <v>129</v>
      </c>
      <c r="C10" s="1"/>
      <c r="D10" s="1"/>
      <c r="E10" s="1">
        <f>SUM(C10:D10)</f>
        <v>0</v>
      </c>
      <c r="F10" s="1"/>
      <c r="G10" s="1"/>
      <c r="H10" s="1">
        <f>SUM(F10:G10)</f>
        <v>0</v>
      </c>
      <c r="I10" s="1"/>
      <c r="J10" s="1"/>
      <c r="K10" s="1">
        <f>SUM(I10:J10)</f>
        <v>0</v>
      </c>
      <c r="L10" s="43">
        <f>'19'!C10+'19'!F10+'19'!I10+'19'!L10+'20'!C10+'20'!F10+'20'!I10+'20'!L10+'21'!C10+'21'!F10+'21'!I10+'21'!L10+'22'!C10+'22'!F10+'22'!I10+'22'!L10+'23'!C10+'23'!F10+'23'!I10</f>
        <v>0</v>
      </c>
      <c r="M10" s="43">
        <f>'19'!D10+'19'!G10+'19'!J10+'19'!M10+'20'!D10+'20'!G10+'20'!J10+'20'!M10+'21'!D10+'21'!G10+'21'!J10+'21'!M10+'22'!D10+'22'!G10+'22'!J10+'22'!M10+'23'!D10+'23'!G10+'23'!J10</f>
        <v>0</v>
      </c>
      <c r="N10" s="43">
        <f>SUM(L10:M10)</f>
        <v>0</v>
      </c>
    </row>
    <row r="11" spans="1:14" ht="10.5" customHeight="1">
      <c r="A11" s="17" t="s">
        <v>160</v>
      </c>
      <c r="B11" s="16" t="s">
        <v>9</v>
      </c>
      <c r="C11" s="1"/>
      <c r="D11" s="1"/>
      <c r="E11" s="1">
        <f>SUM(C11:D11)</f>
        <v>0</v>
      </c>
      <c r="F11" s="1"/>
      <c r="G11" s="1"/>
      <c r="H11" s="1">
        <f>SUM(F11:G11)</f>
        <v>0</v>
      </c>
      <c r="I11" s="1"/>
      <c r="J11" s="1"/>
      <c r="K11" s="1">
        <f>SUM(I11:J11)</f>
        <v>0</v>
      </c>
      <c r="L11" s="43">
        <f>'19'!C11+'19'!F11+'19'!I11+'19'!L11+'20'!C11+'20'!F11+'20'!I11+'20'!L11+'21'!C11+'21'!F11+'21'!I11+'21'!L11+'22'!C11+'22'!F11+'22'!I11+'22'!L11+'23'!C11+'23'!F11+'23'!I11</f>
        <v>0</v>
      </c>
      <c r="M11" s="43">
        <f>'19'!D11+'19'!G11+'19'!J11+'19'!M11+'20'!D11+'20'!G11+'20'!J11+'20'!M11+'21'!D11+'21'!G11+'21'!J11+'21'!M11+'22'!D11+'22'!G11+'22'!J11+'22'!M11+'23'!D11+'23'!G11+'23'!J11</f>
        <v>0</v>
      </c>
      <c r="N11" s="43">
        <f>SUM(L11:M11)</f>
        <v>0</v>
      </c>
    </row>
    <row r="12" spans="1:14" ht="10.5" customHeight="1">
      <c r="A12" s="17" t="s">
        <v>161</v>
      </c>
      <c r="B12" s="16" t="s">
        <v>10</v>
      </c>
      <c r="C12" s="1"/>
      <c r="D12" s="1"/>
      <c r="E12" s="1">
        <f>SUM(C12:D12)</f>
        <v>0</v>
      </c>
      <c r="F12" s="1"/>
      <c r="G12" s="1"/>
      <c r="H12" s="1">
        <f>SUM(F12:G12)</f>
        <v>0</v>
      </c>
      <c r="I12" s="1"/>
      <c r="J12" s="1"/>
      <c r="K12" s="1">
        <f>SUM(I12:J12)</f>
        <v>0</v>
      </c>
      <c r="L12" s="43">
        <f>'19'!C12+'19'!F12+'19'!I12+'19'!L12+'20'!C12+'20'!F12+'20'!I12+'20'!L12+'21'!C12+'21'!F12+'21'!I12+'21'!L12+'22'!C12+'22'!F12+'22'!I12+'22'!L12+'23'!C12+'23'!F12+'23'!I12</f>
        <v>0</v>
      </c>
      <c r="M12" s="43">
        <f>'19'!D12+'19'!G12+'19'!J12+'19'!M12+'20'!D12+'20'!G12+'20'!J12+'20'!M12+'21'!D12+'21'!G12+'21'!J12+'21'!M12+'22'!D12+'22'!G12+'22'!J12+'22'!M12+'23'!D12+'23'!G12+'23'!J12</f>
        <v>0</v>
      </c>
      <c r="N12" s="43">
        <f>SUM(L12:M12)</f>
        <v>0</v>
      </c>
    </row>
    <row r="13" spans="1:16" ht="10.5" customHeight="1" thickBot="1">
      <c r="A13" s="17" t="s">
        <v>162</v>
      </c>
      <c r="B13" s="16" t="s">
        <v>11</v>
      </c>
      <c r="C13" s="1">
        <v>30000</v>
      </c>
      <c r="D13" s="3"/>
      <c r="E13" s="1">
        <f>SUM(C13:D13)</f>
        <v>30000</v>
      </c>
      <c r="F13" s="1"/>
      <c r="G13" s="1"/>
      <c r="H13" s="1">
        <f>SUM(F13:G13)</f>
        <v>0</v>
      </c>
      <c r="I13" s="1">
        <v>32752</v>
      </c>
      <c r="J13" s="1">
        <v>-15849</v>
      </c>
      <c r="K13" s="1">
        <f>SUM(I13:J13)</f>
        <v>16903</v>
      </c>
      <c r="L13" s="43">
        <f>'19'!C13+'19'!F13+'19'!I13+'19'!L13+'20'!C13+'20'!F13+'20'!I13+'20'!L13+'21'!C13+'21'!F13+'21'!I13+'21'!L13+'22'!C13+'22'!F13+'22'!I13+'22'!L13+'23'!C13+'23'!F13+'23'!I13</f>
        <v>799315</v>
      </c>
      <c r="M13" s="43">
        <f>'19'!D13+'19'!G13+'19'!J13+'19'!M13+'20'!D13+'20'!G13+'20'!J13+'20'!M13+'21'!D13+'21'!G13+'21'!J13+'21'!M13+'22'!D13+'22'!G13+'22'!J13+'22'!M13+'23'!D13+'23'!G13+'23'!J13</f>
        <v>-454044</v>
      </c>
      <c r="N13" s="43">
        <f>SUM(L13:M13)</f>
        <v>345271</v>
      </c>
      <c r="P13" s="36"/>
    </row>
    <row r="14" spans="1:14" ht="10.5" customHeight="1" thickBot="1">
      <c r="A14" s="18" t="s">
        <v>12</v>
      </c>
      <c r="B14" s="19" t="s">
        <v>131</v>
      </c>
      <c r="C14" s="15">
        <f>SUM(C9:C13)</f>
        <v>30000</v>
      </c>
      <c r="D14" s="15">
        <f aca="true" t="shared" si="0" ref="D14:J14">SUM(D9:D13)</f>
        <v>0</v>
      </c>
      <c r="E14" s="15">
        <f t="shared" si="0"/>
        <v>30000</v>
      </c>
      <c r="F14" s="15">
        <f>SUM(F9:F13)</f>
        <v>0</v>
      </c>
      <c r="G14" s="15">
        <f t="shared" si="0"/>
        <v>0</v>
      </c>
      <c r="H14" s="15">
        <f>SUM(H9:H13)</f>
        <v>0</v>
      </c>
      <c r="I14" s="15">
        <f>SUM(I9:I13)</f>
        <v>32752</v>
      </c>
      <c r="J14" s="15">
        <f t="shared" si="0"/>
        <v>-15849</v>
      </c>
      <c r="K14" s="15">
        <f>SUM(K9:K13)</f>
        <v>16903</v>
      </c>
      <c r="L14" s="38">
        <f>SUM(L9:L13)</f>
        <v>799315</v>
      </c>
      <c r="M14" s="38">
        <f>SUM(M9:M13)</f>
        <v>-454044</v>
      </c>
      <c r="N14" s="38">
        <f>SUM(N9:N13)</f>
        <v>345271</v>
      </c>
    </row>
    <row r="15" spans="1:14" ht="10.5" customHeight="1">
      <c r="A15" s="17" t="s">
        <v>163</v>
      </c>
      <c r="B15" s="16" t="s">
        <v>130</v>
      </c>
      <c r="C15" s="1"/>
      <c r="D15" s="49"/>
      <c r="E15" s="1">
        <f>SUM(C15:D15)</f>
        <v>0</v>
      </c>
      <c r="F15" s="1"/>
      <c r="G15" s="1"/>
      <c r="H15" s="1">
        <f>SUM(F15:G15)</f>
        <v>0</v>
      </c>
      <c r="I15" s="1"/>
      <c r="J15" s="1"/>
      <c r="K15" s="1">
        <f>SUM(I15:J15)</f>
        <v>0</v>
      </c>
      <c r="L15" s="43">
        <f>'19'!C15+'19'!F15+'19'!I15+'19'!L15+'20'!C15+'20'!F15+'20'!I15+'20'!L15+'21'!C15+'21'!F15+'21'!I15+'21'!L15+'22'!C15+'22'!F15+'22'!I15+'22'!L15+'23'!C15+'23'!F15+'23'!I15</f>
        <v>0</v>
      </c>
      <c r="M15" s="43">
        <f>'19'!D15+'19'!G15+'19'!J15+'19'!M15+'20'!D15+'20'!G15+'20'!J15+'20'!M15+'21'!D15+'21'!G15+'21'!J15+'21'!M15+'22'!D15+'22'!G15+'22'!J15+'22'!M15+'23'!D15+'23'!G15+'23'!J15</f>
        <v>0</v>
      </c>
      <c r="N15" s="43">
        <f>SUM(L15:M15)</f>
        <v>0</v>
      </c>
    </row>
    <row r="16" spans="1:14" ht="10.5" customHeight="1">
      <c r="A16" s="17" t="s">
        <v>164</v>
      </c>
      <c r="B16" s="16" t="s">
        <v>13</v>
      </c>
      <c r="C16" s="1"/>
      <c r="D16" s="1"/>
      <c r="E16" s="1">
        <f>SUM(C16:D16)</f>
        <v>0</v>
      </c>
      <c r="F16" s="1"/>
      <c r="G16" s="1"/>
      <c r="H16" s="1">
        <f>SUM(F16:G16)</f>
        <v>0</v>
      </c>
      <c r="I16" s="1"/>
      <c r="J16" s="1"/>
      <c r="K16" s="1">
        <f>SUM(I16:J16)</f>
        <v>0</v>
      </c>
      <c r="L16" s="43">
        <f>'19'!C16+'19'!F16+'19'!I16+'19'!L16+'20'!C16+'20'!F16+'20'!I16+'20'!L16+'21'!C16+'21'!F16+'21'!I16+'21'!L16+'22'!C16+'22'!F16+'22'!I16+'22'!L16+'23'!C16+'23'!F16+'23'!I16</f>
        <v>0</v>
      </c>
      <c r="M16" s="43">
        <f>'19'!D16+'19'!G16+'19'!J16+'19'!M16+'20'!D16+'20'!G16+'20'!J16+'20'!M16+'21'!D16+'21'!G16+'21'!J16+'21'!M16+'22'!D16+'22'!G16+'22'!J16+'22'!M16+'23'!D16+'23'!G16+'23'!J16</f>
        <v>0</v>
      </c>
      <c r="N16" s="43">
        <f>SUM(L16:M16)</f>
        <v>0</v>
      </c>
    </row>
    <row r="17" spans="1:14" s="29" customFormat="1" ht="10.5" customHeight="1" thickBot="1">
      <c r="A17" s="17" t="s">
        <v>165</v>
      </c>
      <c r="B17" s="16" t="s">
        <v>14</v>
      </c>
      <c r="C17" s="1"/>
      <c r="D17" s="1"/>
      <c r="E17" s="1">
        <f>SUM(C17:D17)</f>
        <v>0</v>
      </c>
      <c r="F17" s="1"/>
      <c r="G17" s="1"/>
      <c r="H17" s="1">
        <f>SUM(F17:G17)</f>
        <v>0</v>
      </c>
      <c r="I17" s="1"/>
      <c r="J17" s="1"/>
      <c r="K17" s="1">
        <f>SUM(I17:J17)</f>
        <v>0</v>
      </c>
      <c r="L17" s="43">
        <f>'19'!C17+'19'!F17+'19'!I17+'19'!L17+'20'!C17+'20'!F17+'20'!I17+'20'!L17+'21'!C17+'21'!F17+'21'!I17+'21'!L17+'22'!C17+'22'!F17+'22'!I17+'22'!L17+'23'!C17+'23'!F17+'23'!I17</f>
        <v>2769314</v>
      </c>
      <c r="M17" s="43">
        <f>'19'!D17+'19'!G17+'19'!J17+'19'!M17+'20'!D17+'20'!G17+'20'!J17+'20'!M17+'21'!D17+'21'!G17+'21'!J17+'21'!M17+'22'!D17+'22'!G17+'22'!J17+'22'!M17+'23'!D17+'23'!G17+'23'!J17</f>
        <v>-632612</v>
      </c>
      <c r="N17" s="43">
        <f>SUM(L17:M17)</f>
        <v>2136702</v>
      </c>
    </row>
    <row r="18" spans="1:14" ht="10.5" customHeight="1" thickBot="1">
      <c r="A18" s="18" t="s">
        <v>15</v>
      </c>
      <c r="B18" s="19" t="s">
        <v>132</v>
      </c>
      <c r="C18" s="15">
        <f>SUM(C15:C17)</f>
        <v>0</v>
      </c>
      <c r="D18" s="15">
        <f aca="true" t="shared" si="1" ref="D18:J18">SUM(D15:D17)</f>
        <v>0</v>
      </c>
      <c r="E18" s="15">
        <f t="shared" si="1"/>
        <v>0</v>
      </c>
      <c r="F18" s="15">
        <f>SUM(F15:F17)</f>
        <v>0</v>
      </c>
      <c r="G18" s="15">
        <f t="shared" si="1"/>
        <v>0</v>
      </c>
      <c r="H18" s="15">
        <f>SUM(H15:H17)</f>
        <v>0</v>
      </c>
      <c r="I18" s="15">
        <f>SUM(I15:I17)</f>
        <v>0</v>
      </c>
      <c r="J18" s="15">
        <f t="shared" si="1"/>
        <v>0</v>
      </c>
      <c r="K18" s="15">
        <f>SUM(K15:K17)</f>
        <v>0</v>
      </c>
      <c r="L18" s="38">
        <f>SUM(L15:L17)</f>
        <v>2769314</v>
      </c>
      <c r="M18" s="38">
        <f>SUM(M15:M17)</f>
        <v>-632612</v>
      </c>
      <c r="N18" s="38">
        <f>SUM(N15:N17)</f>
        <v>2136702</v>
      </c>
    </row>
    <row r="19" spans="1:14" ht="10.5" customHeight="1" thickBot="1">
      <c r="A19" s="31" t="s">
        <v>166</v>
      </c>
      <c r="B19" s="19" t="s">
        <v>133</v>
      </c>
      <c r="C19" s="15"/>
      <c r="D19" s="15"/>
      <c r="E19" s="15">
        <f>SUM(C19:D19)</f>
        <v>0</v>
      </c>
      <c r="F19" s="15"/>
      <c r="G19" s="15"/>
      <c r="H19" s="15">
        <f>SUM(F19:G19)</f>
        <v>0</v>
      </c>
      <c r="I19" s="15"/>
      <c r="J19" s="15"/>
      <c r="K19" s="15">
        <f>SUM(I19:J19)</f>
        <v>0</v>
      </c>
      <c r="L19" s="38"/>
      <c r="M19" s="38"/>
      <c r="N19" s="38">
        <f>SUM(L19:M19)</f>
        <v>0</v>
      </c>
    </row>
    <row r="20" spans="1:14" ht="10.5" customHeight="1" thickBot="1">
      <c r="A20" s="20" t="s">
        <v>17</v>
      </c>
      <c r="B20" s="19" t="s">
        <v>134</v>
      </c>
      <c r="C20" s="15">
        <f>SUM(C19)</f>
        <v>0</v>
      </c>
      <c r="D20" s="15">
        <f aca="true" t="shared" si="2" ref="D20:J20">SUM(D19)</f>
        <v>0</v>
      </c>
      <c r="E20" s="15">
        <f t="shared" si="2"/>
        <v>0</v>
      </c>
      <c r="F20" s="15">
        <f>SUM(F19)</f>
        <v>0</v>
      </c>
      <c r="G20" s="15">
        <f t="shared" si="2"/>
        <v>0</v>
      </c>
      <c r="H20" s="15">
        <f>SUM(H19)</f>
        <v>0</v>
      </c>
      <c r="I20" s="15">
        <f>SUM(I19)</f>
        <v>0</v>
      </c>
      <c r="J20" s="15">
        <f t="shared" si="2"/>
        <v>0</v>
      </c>
      <c r="K20" s="15">
        <f>SUM(K19)</f>
        <v>0</v>
      </c>
      <c r="L20" s="38">
        <f>SUM(L19)</f>
        <v>0</v>
      </c>
      <c r="M20" s="38">
        <f>SUM(M19)</f>
        <v>0</v>
      </c>
      <c r="N20" s="38">
        <f>SUM(N19)</f>
        <v>0</v>
      </c>
    </row>
    <row r="21" spans="1:14" ht="10.5" customHeight="1">
      <c r="A21" s="21" t="s">
        <v>168</v>
      </c>
      <c r="B21" s="16" t="s">
        <v>21</v>
      </c>
      <c r="C21" s="7"/>
      <c r="D21" s="7"/>
      <c r="E21" s="7">
        <f>SUM(C21:D21)</f>
        <v>0</v>
      </c>
      <c r="F21" s="7"/>
      <c r="G21" s="7"/>
      <c r="H21" s="7">
        <f>SUM(F21:G21)</f>
        <v>0</v>
      </c>
      <c r="I21" s="7"/>
      <c r="J21" s="7"/>
      <c r="K21" s="7">
        <f>SUM(I21:J21)</f>
        <v>0</v>
      </c>
      <c r="L21" s="43">
        <f>'19'!C21+'19'!F21+'19'!I21+'19'!L21+'20'!C21+'20'!F21+'20'!I21+'20'!L21+'21'!C21+'21'!F21+'21'!I21+'21'!L21+'22'!C21+'22'!F21+'22'!I21+'22'!L21+'23'!C21+'23'!F21+'23'!I21</f>
        <v>0</v>
      </c>
      <c r="M21" s="43">
        <f>'19'!D21+'19'!G21+'19'!J21+'19'!M21+'20'!D21+'20'!G21+'20'!J21+'20'!M21+'21'!D21+'21'!G21+'21'!J21+'21'!M21+'22'!D21+'22'!G21+'22'!J21+'22'!M21+'23'!D21+'23'!G21+'23'!J21</f>
        <v>0</v>
      </c>
      <c r="N21" s="84">
        <f>SUM(L21:M21)</f>
        <v>0</v>
      </c>
    </row>
    <row r="22" spans="1:14" ht="10.5" customHeight="1">
      <c r="A22" s="50" t="s">
        <v>169</v>
      </c>
      <c r="B22" s="16" t="s">
        <v>146</v>
      </c>
      <c r="C22" s="7"/>
      <c r="D22" s="7"/>
      <c r="E22" s="7">
        <f>SUM(C22:D22)</f>
        <v>0</v>
      </c>
      <c r="F22" s="7"/>
      <c r="G22" s="7"/>
      <c r="H22" s="7">
        <f>SUM(F22:G22)</f>
        <v>0</v>
      </c>
      <c r="I22" s="7"/>
      <c r="J22" s="7"/>
      <c r="K22" s="7">
        <f>SUM(I22:J22)</f>
        <v>0</v>
      </c>
      <c r="L22" s="43">
        <f>'19'!C22+'19'!F22+'19'!I22+'19'!L22+'20'!C22+'20'!F22+'20'!I22+'20'!L22+'21'!C22+'21'!F22+'21'!I22+'21'!L22+'22'!C22+'22'!F22+'22'!I22+'22'!L22+'23'!C22+'23'!F22+'23'!I22</f>
        <v>0</v>
      </c>
      <c r="M22" s="43">
        <f>'19'!D22+'19'!G22+'19'!J22+'19'!M22+'20'!D22+'20'!G22+'20'!J22+'20'!M22+'21'!D22+'21'!G22+'21'!J22+'21'!M22+'22'!D22+'22'!G22+'22'!J22+'22'!M22+'23'!D22+'23'!G22+'23'!J22</f>
        <v>0</v>
      </c>
      <c r="N22" s="84">
        <f>SUM(L22:M22)</f>
        <v>0</v>
      </c>
    </row>
    <row r="23" spans="1:14" s="29" customFormat="1" ht="10.5" customHeight="1" thickBot="1">
      <c r="A23" s="17" t="s">
        <v>166</v>
      </c>
      <c r="B23" s="16" t="s">
        <v>22</v>
      </c>
      <c r="C23" s="1"/>
      <c r="D23" s="1"/>
      <c r="E23" s="7">
        <f>SUM(C23:D23)</f>
        <v>0</v>
      </c>
      <c r="F23" s="1"/>
      <c r="G23" s="1"/>
      <c r="H23" s="7">
        <f>SUM(F23:G23)</f>
        <v>0</v>
      </c>
      <c r="I23" s="1"/>
      <c r="J23" s="1"/>
      <c r="K23" s="7">
        <f>SUM(I23:J23)</f>
        <v>0</v>
      </c>
      <c r="L23" s="43">
        <f>'19'!C23+'19'!F23+'19'!I23+'19'!L23+'20'!C23+'20'!F23+'20'!I23+'20'!L23+'21'!C23+'21'!F23+'21'!I23+'21'!L23+'22'!C23+'22'!F23+'22'!I23+'22'!L23+'23'!C23+'23'!F23+'23'!I23</f>
        <v>0</v>
      </c>
      <c r="M23" s="43">
        <f>'19'!D23+'19'!G23+'19'!J23+'19'!M23+'20'!D23+'20'!G23+'20'!J23+'20'!M23+'21'!D23+'21'!G23+'21'!J23+'21'!M23+'22'!D23+'22'!G23+'22'!J23+'22'!M23+'23'!D23+'23'!G23+'23'!J23</f>
        <v>0</v>
      </c>
      <c r="N23" s="84">
        <f>SUM(L23:M23)</f>
        <v>0</v>
      </c>
    </row>
    <row r="24" spans="1:14" ht="10.5" customHeight="1" thickBot="1">
      <c r="A24" s="18" t="s">
        <v>20</v>
      </c>
      <c r="B24" s="22" t="s">
        <v>135</v>
      </c>
      <c r="C24" s="15">
        <f>SUM(C21:C23)</f>
        <v>0</v>
      </c>
      <c r="D24" s="15">
        <f aca="true" t="shared" si="3" ref="D24:J24">SUM(D21:D23)</f>
        <v>0</v>
      </c>
      <c r="E24" s="15">
        <f t="shared" si="3"/>
        <v>0</v>
      </c>
      <c r="F24" s="15">
        <f>SUM(F21:F23)</f>
        <v>0</v>
      </c>
      <c r="G24" s="15">
        <f t="shared" si="3"/>
        <v>0</v>
      </c>
      <c r="H24" s="15">
        <f>SUM(H21:H23)</f>
        <v>0</v>
      </c>
      <c r="I24" s="15">
        <f>SUM(I21:I23)</f>
        <v>0</v>
      </c>
      <c r="J24" s="15">
        <f t="shared" si="3"/>
        <v>0</v>
      </c>
      <c r="K24" s="15">
        <f>SUM(K21:K23)</f>
        <v>0</v>
      </c>
      <c r="L24" s="38">
        <f>SUM(L21:L23)</f>
        <v>0</v>
      </c>
      <c r="M24" s="38">
        <f>SUM(M21:M23)</f>
        <v>0</v>
      </c>
      <c r="N24" s="38">
        <f>SUM(N21:N23)</f>
        <v>0</v>
      </c>
    </row>
    <row r="25" spans="1:14" ht="10.5" customHeight="1" thickBot="1">
      <c r="A25" s="40" t="s">
        <v>167</v>
      </c>
      <c r="B25" s="39" t="s">
        <v>153</v>
      </c>
      <c r="C25" s="7"/>
      <c r="D25" s="7"/>
      <c r="E25" s="7">
        <f>SUM(C25:D25)</f>
        <v>0</v>
      </c>
      <c r="F25" s="7"/>
      <c r="G25" s="7"/>
      <c r="H25" s="7">
        <f>SUM(F25:G25)</f>
        <v>0</v>
      </c>
      <c r="I25" s="7"/>
      <c r="J25" s="7"/>
      <c r="K25" s="7">
        <f>SUM(I25:J25)</f>
        <v>0</v>
      </c>
      <c r="L25" s="84"/>
      <c r="M25" s="84"/>
      <c r="N25" s="84">
        <f>SUM(L25:M25)</f>
        <v>0</v>
      </c>
    </row>
    <row r="26" spans="1:14" ht="10.5" customHeight="1" thickBot="1">
      <c r="A26" s="41" t="s">
        <v>149</v>
      </c>
      <c r="B26" s="42" t="s">
        <v>150</v>
      </c>
      <c r="C26" s="28">
        <f>SUM(C20,C24,C25)</f>
        <v>0</v>
      </c>
      <c r="D26" s="28">
        <f aca="true" t="shared" si="4" ref="D26:J26">SUM(D20,D24,D25)</f>
        <v>0</v>
      </c>
      <c r="E26" s="28">
        <f t="shared" si="4"/>
        <v>0</v>
      </c>
      <c r="F26" s="28">
        <f>SUM(F20,F24,F25)</f>
        <v>0</v>
      </c>
      <c r="G26" s="28">
        <f t="shared" si="4"/>
        <v>0</v>
      </c>
      <c r="H26" s="28">
        <f>SUM(H20,H24,H25)</f>
        <v>0</v>
      </c>
      <c r="I26" s="28">
        <f>SUM(I20,I24,I25)</f>
        <v>0</v>
      </c>
      <c r="J26" s="28">
        <f t="shared" si="4"/>
        <v>0</v>
      </c>
      <c r="K26" s="28">
        <f>SUM(K20,K24,K25)</f>
        <v>0</v>
      </c>
      <c r="L26" s="88">
        <f>SUM(L20,L24,L25)</f>
        <v>0</v>
      </c>
      <c r="M26" s="88">
        <f>SUM(M20,M24,M25)</f>
        <v>0</v>
      </c>
      <c r="N26" s="88">
        <f>SUM(N20,N24,N25)</f>
        <v>0</v>
      </c>
    </row>
    <row r="27" spans="1:14" s="29" customFormat="1" ht="10.5" customHeight="1">
      <c r="A27" s="23"/>
      <c r="B27" s="29" t="s">
        <v>154</v>
      </c>
      <c r="C27" s="6">
        <f>SUM(C26,C18,C14)</f>
        <v>30000</v>
      </c>
      <c r="D27" s="6">
        <f aca="true" t="shared" si="5" ref="D27:J27">SUM(D26,D18,D14)</f>
        <v>0</v>
      </c>
      <c r="E27" s="6">
        <f t="shared" si="5"/>
        <v>30000</v>
      </c>
      <c r="F27" s="6">
        <f>SUM(F26,F18,F14)</f>
        <v>0</v>
      </c>
      <c r="G27" s="6">
        <f t="shared" si="5"/>
        <v>0</v>
      </c>
      <c r="H27" s="6">
        <f>SUM(H26,H18,H14)</f>
        <v>0</v>
      </c>
      <c r="I27" s="6">
        <f>SUM(I26,I18,I14)</f>
        <v>32752</v>
      </c>
      <c r="J27" s="6">
        <f t="shared" si="5"/>
        <v>-15849</v>
      </c>
      <c r="K27" s="6">
        <f>SUM(K26,K18,K14)</f>
        <v>16903</v>
      </c>
      <c r="L27" s="43">
        <f>SUM(L26,L18,L14)</f>
        <v>3568629</v>
      </c>
      <c r="M27" s="43">
        <f>SUM(M26,M18,M14)</f>
        <v>-1086656</v>
      </c>
      <c r="N27" s="43">
        <f>SUM(N26,N18,N14)</f>
        <v>2481973</v>
      </c>
    </row>
    <row r="28" spans="1:21" ht="10.5" customHeight="1">
      <c r="A28" s="117" t="s">
        <v>23</v>
      </c>
      <c r="B28" s="117"/>
      <c r="C28" s="1"/>
      <c r="D28" s="1"/>
      <c r="E28" s="1"/>
      <c r="F28" s="1"/>
      <c r="G28" s="1"/>
      <c r="H28" s="1"/>
      <c r="I28" s="1"/>
      <c r="J28" s="1"/>
      <c r="K28" s="1"/>
      <c r="L28" s="43"/>
      <c r="M28" s="43"/>
      <c r="N28" s="43"/>
      <c r="U28" s="67"/>
    </row>
    <row r="29" spans="1:14" ht="10.5" customHeight="1">
      <c r="A29" s="17" t="s">
        <v>170</v>
      </c>
      <c r="B29" s="16" t="s">
        <v>136</v>
      </c>
      <c r="C29" s="1"/>
      <c r="D29" s="1"/>
      <c r="E29" s="1">
        <f>SUM(C29:D29)</f>
        <v>0</v>
      </c>
      <c r="F29" s="1"/>
      <c r="G29" s="1"/>
      <c r="H29" s="1">
        <f>SUM(F29:G29)</f>
        <v>0</v>
      </c>
      <c r="I29" s="1"/>
      <c r="J29" s="1"/>
      <c r="K29" s="1">
        <f>SUM(I29:J29)</f>
        <v>0</v>
      </c>
      <c r="L29" s="43">
        <f>'19'!C29+'19'!F29+'19'!I29+'19'!L29+'20'!C29+'20'!F29+'20'!I29+'20'!L29+'21'!C29+'21'!F29+'21'!I29+'21'!L29+'22'!C29+'22'!F29+'22'!I29+'22'!L29+'23'!C29+'23'!F29+'23'!I29</f>
        <v>0</v>
      </c>
      <c r="M29" s="43">
        <f>'19'!D29+'19'!G29+'19'!J29+'19'!M29+'20'!D29+'20'!G29+'20'!J29+'20'!M29+'21'!D29+'21'!G29+'21'!J29+'21'!M29+'22'!D29+'22'!G29+'22'!J29+'22'!M29+'23'!D29+'23'!G29+'23'!J29</f>
        <v>0</v>
      </c>
      <c r="N29" s="43">
        <f>SUM(L29:M29)</f>
        <v>0</v>
      </c>
    </row>
    <row r="30" spans="1:14" ht="10.5" customHeight="1">
      <c r="A30" s="17" t="s">
        <v>171</v>
      </c>
      <c r="B30" s="16" t="s">
        <v>137</v>
      </c>
      <c r="C30" s="1"/>
      <c r="D30" s="1"/>
      <c r="E30" s="1">
        <f>SUM(C30:D30)</f>
        <v>0</v>
      </c>
      <c r="F30" s="1"/>
      <c r="G30" s="1"/>
      <c r="H30" s="1">
        <f>SUM(F30:G30)</f>
        <v>0</v>
      </c>
      <c r="I30" s="1"/>
      <c r="J30" s="1"/>
      <c r="K30" s="1">
        <f>SUM(I30:J30)</f>
        <v>0</v>
      </c>
      <c r="L30" s="43">
        <f>'19'!C30+'19'!F30+'19'!I30+'19'!L30+'20'!C30+'20'!F30+'20'!I30+'20'!L30+'21'!C30+'21'!F30+'21'!I30+'21'!L30+'22'!C30+'22'!F30+'22'!I30+'22'!L30+'23'!C30+'23'!F30+'23'!I30</f>
        <v>0</v>
      </c>
      <c r="M30" s="43">
        <f>'19'!D30+'19'!G30+'19'!J30+'19'!M30+'20'!D30+'20'!G30+'20'!J30+'20'!M30+'21'!D30+'21'!G30+'21'!J30+'21'!M30+'22'!D30+'22'!G30+'22'!J30+'22'!M30+'23'!D30+'23'!G30+'23'!J30</f>
        <v>0</v>
      </c>
      <c r="N30" s="43">
        <f>SUM(L30:M30)</f>
        <v>0</v>
      </c>
    </row>
    <row r="31" spans="1:14" ht="10.5" customHeight="1">
      <c r="A31" s="17" t="s">
        <v>173</v>
      </c>
      <c r="B31" s="16" t="s">
        <v>138</v>
      </c>
      <c r="C31" s="1"/>
      <c r="D31" s="1"/>
      <c r="E31" s="1">
        <f>SUM(C31:D31)</f>
        <v>0</v>
      </c>
      <c r="F31" s="1"/>
      <c r="G31" s="1"/>
      <c r="H31" s="1">
        <f>SUM(F31:G31)</f>
        <v>0</v>
      </c>
      <c r="I31" s="1"/>
      <c r="J31" s="1"/>
      <c r="K31" s="1">
        <f>SUM(I31:J31)</f>
        <v>0</v>
      </c>
      <c r="L31" s="43">
        <f>'19'!C31+'19'!F31+'19'!I31+'19'!L31+'20'!C31+'20'!F31+'20'!I31+'20'!L31+'21'!C31+'21'!F31+'21'!I31+'21'!L31+'22'!C31+'22'!F31+'22'!I31+'22'!L31+'23'!C31+'23'!F31+'23'!I31</f>
        <v>0</v>
      </c>
      <c r="M31" s="43">
        <f>'19'!D31+'19'!G31+'19'!J31+'19'!M31+'20'!D31+'20'!G31+'20'!J31+'20'!M31+'21'!D31+'21'!G31+'21'!J31+'21'!M31+'22'!D31+'22'!G31+'22'!J31+'22'!M31+'23'!D31+'23'!G31+'23'!J31</f>
        <v>0</v>
      </c>
      <c r="N31" s="43">
        <f>SUM(L31:M31)</f>
        <v>0</v>
      </c>
    </row>
    <row r="32" spans="1:14" ht="10.5" customHeight="1">
      <c r="A32" s="24" t="s">
        <v>7</v>
      </c>
      <c r="B32" s="25" t="s">
        <v>139</v>
      </c>
      <c r="C32" s="5">
        <f>SUM(C29:C31)</f>
        <v>0</v>
      </c>
      <c r="D32" s="5">
        <f aca="true" t="shared" si="6" ref="D32:J32">SUM(D29:D31)</f>
        <v>0</v>
      </c>
      <c r="E32" s="5">
        <f t="shared" si="6"/>
        <v>0</v>
      </c>
      <c r="F32" s="5">
        <f>SUM(F29:F31)</f>
        <v>0</v>
      </c>
      <c r="G32" s="5">
        <f t="shared" si="6"/>
        <v>0</v>
      </c>
      <c r="H32" s="5">
        <f>SUM(H29:H31)</f>
        <v>0</v>
      </c>
      <c r="I32" s="5">
        <f>SUM(I29:I31)</f>
        <v>0</v>
      </c>
      <c r="J32" s="5">
        <f t="shared" si="6"/>
        <v>0</v>
      </c>
      <c r="K32" s="5">
        <f>SUM(K29:K31)</f>
        <v>0</v>
      </c>
      <c r="L32" s="33">
        <f>SUM(L29:L31)</f>
        <v>0</v>
      </c>
      <c r="M32" s="33">
        <f>SUM(M29:M31)</f>
        <v>0</v>
      </c>
      <c r="N32" s="33">
        <f>SUM(N29:N31)</f>
        <v>0</v>
      </c>
    </row>
    <row r="33" spans="1:14" ht="10.5" customHeight="1">
      <c r="A33" s="17" t="s">
        <v>174</v>
      </c>
      <c r="B33" s="16" t="s">
        <v>24</v>
      </c>
      <c r="C33" s="1"/>
      <c r="D33" s="1"/>
      <c r="E33" s="1">
        <f>SUM(C33:D33)</f>
        <v>0</v>
      </c>
      <c r="F33" s="1"/>
      <c r="G33" s="1"/>
      <c r="H33" s="1">
        <f>SUM(F33:G33)</f>
        <v>0</v>
      </c>
      <c r="I33" s="1"/>
      <c r="J33" s="1"/>
      <c r="K33" s="1">
        <f>SUM(I33:J33)</f>
        <v>0</v>
      </c>
      <c r="L33" s="43">
        <f>'19'!C33+'19'!F33+'19'!I33+'19'!L33+'20'!C33+'20'!F33+'20'!I33+'20'!L33+'21'!C33+'21'!F33+'21'!I33+'21'!L33+'22'!C33+'22'!F33+'22'!I33+'22'!L33+'23'!C33+'23'!F33+'23'!I33</f>
        <v>0</v>
      </c>
      <c r="M33" s="43">
        <f>'19'!D33+'19'!G33+'19'!J33+'19'!M33+'20'!D33+'20'!G33+'20'!J33+'20'!M33+'21'!D33+'21'!G33+'21'!J33+'21'!M33+'22'!D33+'22'!G33+'22'!J33+'22'!M33+'23'!D33+'23'!G33+'23'!J33</f>
        <v>0</v>
      </c>
      <c r="N33" s="43">
        <f>SUM(L33:M33)</f>
        <v>0</v>
      </c>
    </row>
    <row r="34" spans="1:14" ht="10.5" customHeight="1">
      <c r="A34" s="17" t="s">
        <v>175</v>
      </c>
      <c r="B34" s="16" t="s">
        <v>140</v>
      </c>
      <c r="C34" s="1"/>
      <c r="D34" s="1"/>
      <c r="E34" s="1">
        <f>SUM(C34:D34)</f>
        <v>0</v>
      </c>
      <c r="F34" s="1"/>
      <c r="G34" s="1"/>
      <c r="H34" s="1">
        <f>SUM(F34:G34)</f>
        <v>0</v>
      </c>
      <c r="I34" s="1"/>
      <c r="J34" s="1"/>
      <c r="K34" s="1">
        <f>SUM(I34:J34)</f>
        <v>0</v>
      </c>
      <c r="L34" s="43">
        <f>'19'!C34+'19'!F34+'19'!I34+'19'!L34+'20'!C34+'20'!F34+'20'!I34+'20'!L34+'21'!C34+'21'!F34+'21'!I34+'21'!L34+'22'!C34+'22'!F34+'22'!I34+'22'!L34+'23'!C34+'23'!F34+'23'!I34</f>
        <v>0</v>
      </c>
      <c r="M34" s="43">
        <f>'19'!D34+'19'!G34+'19'!J34+'19'!M34+'20'!D34+'20'!G34+'20'!J34+'20'!M34+'21'!D34+'21'!G34+'21'!J34+'21'!M34+'22'!D34+'22'!G34+'22'!J34+'22'!M34+'23'!D34+'23'!G34+'23'!J34</f>
        <v>0</v>
      </c>
      <c r="N34" s="43">
        <f>SUM(L34:M34)</f>
        <v>0</v>
      </c>
    </row>
    <row r="35" spans="1:14" ht="10.5" customHeight="1" thickBot="1">
      <c r="A35" s="17" t="s">
        <v>177</v>
      </c>
      <c r="B35" s="16" t="s">
        <v>25</v>
      </c>
      <c r="C35" s="1"/>
      <c r="D35" s="1"/>
      <c r="E35" s="1">
        <f>SUM(C35:D35)</f>
        <v>0</v>
      </c>
      <c r="F35" s="1"/>
      <c r="G35" s="1"/>
      <c r="H35" s="1">
        <f>SUM(F35:G35)</f>
        <v>0</v>
      </c>
      <c r="I35" s="1"/>
      <c r="J35" s="1"/>
      <c r="K35" s="1">
        <f>SUM(I35:J35)</f>
        <v>0</v>
      </c>
      <c r="L35" s="43">
        <f>'19'!C35+'19'!F35+'19'!I35+'19'!L35+'20'!C35+'20'!F35+'20'!I35+'20'!L35+'21'!C35+'21'!F35+'21'!I35+'21'!L35+'22'!C35+'22'!F35+'22'!I35+'22'!L35+'23'!C35+'23'!F35+'23'!I35</f>
        <v>0</v>
      </c>
      <c r="M35" s="43">
        <f>'19'!D35+'19'!G35+'19'!J35+'19'!M35+'20'!D35+'20'!G35+'20'!J35+'20'!M35+'21'!D35+'21'!G35+'21'!J35+'21'!M35+'22'!D35+'22'!G35+'22'!J35+'22'!M35+'23'!D35+'23'!G35+'23'!J35</f>
        <v>0</v>
      </c>
      <c r="N35" s="43">
        <f>SUM(L35:M35)</f>
        <v>0</v>
      </c>
    </row>
    <row r="36" spans="1:40" ht="10.5" customHeight="1" thickBot="1">
      <c r="A36" s="18" t="s">
        <v>12</v>
      </c>
      <c r="B36" s="19" t="s">
        <v>142</v>
      </c>
      <c r="C36" s="15">
        <f>SUM(C32:C35)</f>
        <v>0</v>
      </c>
      <c r="D36" s="15">
        <f aca="true" t="shared" si="7" ref="D36:J36">SUM(D32:D35)</f>
        <v>0</v>
      </c>
      <c r="E36" s="15">
        <f t="shared" si="7"/>
        <v>0</v>
      </c>
      <c r="F36" s="15">
        <f>SUM(F32:F35)</f>
        <v>0</v>
      </c>
      <c r="G36" s="15">
        <f t="shared" si="7"/>
        <v>0</v>
      </c>
      <c r="H36" s="15">
        <f>SUM(H32:H35)</f>
        <v>0</v>
      </c>
      <c r="I36" s="15">
        <f>SUM(I32:I35)</f>
        <v>0</v>
      </c>
      <c r="J36" s="15">
        <f t="shared" si="7"/>
        <v>0</v>
      </c>
      <c r="K36" s="15">
        <f>SUM(K32:K35)</f>
        <v>0</v>
      </c>
      <c r="L36" s="38">
        <f>SUM(L32:L35)</f>
        <v>0</v>
      </c>
      <c r="M36" s="38">
        <f>SUM(M32:M35)</f>
        <v>0</v>
      </c>
      <c r="N36" s="38">
        <f>SUM(N32:N35)</f>
        <v>0</v>
      </c>
      <c r="AD36" s="1"/>
      <c r="AE36" s="1"/>
      <c r="AF36" s="1"/>
      <c r="AJ36" s="1"/>
      <c r="AK36" s="1"/>
      <c r="AL36" s="1"/>
      <c r="AM36" s="1"/>
      <c r="AN36" s="1"/>
    </row>
    <row r="37" spans="1:40" ht="10.5" customHeight="1">
      <c r="A37" s="17" t="s">
        <v>172</v>
      </c>
      <c r="B37" s="16" t="s">
        <v>27</v>
      </c>
      <c r="C37" s="1">
        <f>SUM(A37:B37)</f>
        <v>0</v>
      </c>
      <c r="D37" s="1"/>
      <c r="E37" s="1">
        <f>SUM(C37:D37)</f>
        <v>0</v>
      </c>
      <c r="F37" s="1"/>
      <c r="G37" s="1"/>
      <c r="H37" s="1">
        <f>SUM(F37:G37)</f>
        <v>0</v>
      </c>
      <c r="I37" s="1"/>
      <c r="J37" s="1"/>
      <c r="K37" s="1">
        <f>SUM(I37:J37)</f>
        <v>0</v>
      </c>
      <c r="L37" s="43">
        <f>'19'!C37+'19'!F37+'19'!I37+'19'!L37+'20'!C37+'20'!F37+'20'!I37+'20'!L37+'21'!C37+'21'!F37+'21'!I37+'21'!L37+'22'!C37+'22'!F37+'22'!I37+'22'!L37+'23'!C37+'23'!F37+'23'!I37</f>
        <v>0</v>
      </c>
      <c r="M37" s="43">
        <f>'19'!D37+'19'!G37+'19'!J37+'19'!M37+'20'!D37+'20'!G37+'20'!J37+'20'!M37+'21'!D37+'21'!G37+'21'!J37+'21'!M37+'22'!D37+'22'!G37+'22'!J37+'22'!M37+'23'!D37+'23'!G37+'23'!J37</f>
        <v>0</v>
      </c>
      <c r="N37" s="43">
        <f>SUM(L37:M37)</f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7" t="s">
        <v>176</v>
      </c>
      <c r="B38" s="16" t="s">
        <v>141</v>
      </c>
      <c r="C38" s="1"/>
      <c r="D38" s="1"/>
      <c r="E38" s="1">
        <f>SUM(C38:D38)</f>
        <v>0</v>
      </c>
      <c r="F38" s="1"/>
      <c r="G38" s="1"/>
      <c r="H38" s="1">
        <f>SUM(F38:G38)</f>
        <v>0</v>
      </c>
      <c r="I38" s="1"/>
      <c r="J38" s="1"/>
      <c r="K38" s="1">
        <f>SUM(I38:J38)</f>
        <v>0</v>
      </c>
      <c r="L38" s="43">
        <f>'19'!C38+'19'!F38+'19'!I38+'19'!L38+'20'!C38+'20'!F38+'20'!I38+'20'!L38+'21'!C38+'21'!F38+'21'!I38+'21'!L38+'22'!C38+'22'!F38+'22'!I38+'22'!L38+'23'!C38+'23'!F38+'23'!I38</f>
        <v>0</v>
      </c>
      <c r="M38" s="43">
        <f>'19'!D38+'19'!G38+'19'!J38+'19'!M38+'20'!D38+'20'!G38+'20'!J38+'20'!M38+'21'!D38+'21'!G38+'21'!J38+'21'!M38+'22'!D38+'22'!G38+'22'!J38+'22'!M38+'23'!D38+'23'!G38+'23'!J38</f>
        <v>0</v>
      </c>
      <c r="N38" s="43">
        <f>SUM(L38:M38)</f>
        <v>0</v>
      </c>
      <c r="Q38" s="67"/>
      <c r="AD38" s="1"/>
      <c r="AE38" s="1"/>
      <c r="AF38" s="1"/>
      <c r="AJ38" s="1"/>
      <c r="AK38" s="1"/>
      <c r="AL38" s="1"/>
      <c r="AM38" s="1"/>
      <c r="AN38" s="1"/>
    </row>
    <row r="39" spans="1:40" s="29" customFormat="1" ht="10.5" customHeight="1" thickBot="1">
      <c r="A39" s="17" t="s">
        <v>178</v>
      </c>
      <c r="B39" s="16" t="s">
        <v>28</v>
      </c>
      <c r="C39" s="1"/>
      <c r="D39" s="1"/>
      <c r="E39" s="1">
        <f>SUM(C39:D39)</f>
        <v>0</v>
      </c>
      <c r="F39" s="1"/>
      <c r="G39" s="1"/>
      <c r="H39" s="1">
        <f>SUM(F39:G39)</f>
        <v>0</v>
      </c>
      <c r="I39" s="1"/>
      <c r="J39" s="1"/>
      <c r="K39" s="1">
        <f>SUM(I39:J39)</f>
        <v>0</v>
      </c>
      <c r="L39" s="43">
        <f>'19'!C39+'19'!F39+'19'!I39+'19'!L39+'20'!C39+'20'!F39+'20'!I39+'20'!L39+'21'!C39+'21'!F39+'21'!I39+'21'!L39+'22'!C39+'22'!F39+'22'!I39+'22'!L39+'23'!C39+'23'!F39+'23'!I39</f>
        <v>0</v>
      </c>
      <c r="M39" s="43">
        <f>'19'!D39+'19'!G39+'19'!J39+'19'!M39+'20'!D39+'20'!G39+'20'!J39+'20'!M39+'21'!D39+'21'!G39+'21'!J39+'21'!M39+'22'!D39+'22'!G39+'22'!J39+'22'!M39+'23'!D39+'23'!G39+'23'!J39</f>
        <v>0</v>
      </c>
      <c r="N39" s="43">
        <f>SUM(L39:M39)</f>
        <v>0</v>
      </c>
      <c r="AD39" s="6"/>
      <c r="AE39" s="6"/>
      <c r="AF39" s="6"/>
      <c r="AJ39" s="6"/>
      <c r="AK39" s="6"/>
      <c r="AL39" s="6"/>
      <c r="AM39" s="6"/>
      <c r="AN39" s="6"/>
    </row>
    <row r="40" spans="1:31" ht="10.5" customHeight="1" thickBot="1">
      <c r="A40" s="18" t="s">
        <v>15</v>
      </c>
      <c r="B40" s="19" t="s">
        <v>143</v>
      </c>
      <c r="C40" s="15">
        <f>SUM(C37:C39)</f>
        <v>0</v>
      </c>
      <c r="D40" s="15">
        <f aca="true" t="shared" si="8" ref="D40:J40">SUM(D37:D39)</f>
        <v>0</v>
      </c>
      <c r="E40" s="15">
        <f t="shared" si="8"/>
        <v>0</v>
      </c>
      <c r="F40" s="15">
        <f>SUM(F37:F39)</f>
        <v>0</v>
      </c>
      <c r="G40" s="15">
        <f t="shared" si="8"/>
        <v>0</v>
      </c>
      <c r="H40" s="15">
        <f>SUM(H37:H39)</f>
        <v>0</v>
      </c>
      <c r="I40" s="15">
        <f>SUM(I37:I39)</f>
        <v>0</v>
      </c>
      <c r="J40" s="15">
        <f t="shared" si="8"/>
        <v>0</v>
      </c>
      <c r="K40" s="15">
        <f>SUM(K37:K39)</f>
        <v>0</v>
      </c>
      <c r="L40" s="38">
        <f>SUM(L37:L39)</f>
        <v>0</v>
      </c>
      <c r="M40" s="38">
        <f>SUM(M37:M39)</f>
        <v>0</v>
      </c>
      <c r="N40" s="38">
        <f>SUM(N37:N39)</f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D40" s="1"/>
      <c r="AE40" s="1"/>
    </row>
    <row r="41" spans="1:31" ht="10.5" customHeight="1" thickBot="1">
      <c r="A41" s="53" t="s">
        <v>191</v>
      </c>
      <c r="B41" s="19" t="s">
        <v>19</v>
      </c>
      <c r="C41" s="15"/>
      <c r="D41" s="15"/>
      <c r="E41" s="15">
        <f>SUM(C41:D41)</f>
        <v>0</v>
      </c>
      <c r="F41" s="15"/>
      <c r="G41" s="15"/>
      <c r="H41" s="15">
        <f>SUM(F41:G41)</f>
        <v>0</v>
      </c>
      <c r="I41" s="15"/>
      <c r="J41" s="15"/>
      <c r="K41" s="15">
        <f>SUM(I41:J41)</f>
        <v>0</v>
      </c>
      <c r="L41" s="84"/>
      <c r="M41" s="84"/>
      <c r="N41" s="38">
        <f>SUM(L41:M41)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 thickBot="1">
      <c r="A42" s="53" t="s">
        <v>192</v>
      </c>
      <c r="B42" s="19" t="s">
        <v>144</v>
      </c>
      <c r="C42" s="15"/>
      <c r="D42" s="15"/>
      <c r="E42" s="15">
        <f>SUM(C42:D42)</f>
        <v>0</v>
      </c>
      <c r="F42" s="15"/>
      <c r="G42" s="15"/>
      <c r="H42" s="15">
        <f>SUM(F42:G42)</f>
        <v>0</v>
      </c>
      <c r="I42" s="15"/>
      <c r="J42" s="15"/>
      <c r="K42" s="15">
        <f>SUM(I42:J42)</f>
        <v>0</v>
      </c>
      <c r="L42" s="38"/>
      <c r="M42" s="38"/>
      <c r="N42" s="38">
        <f>SUM(L42:M42)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14" ht="13.5" thickBot="1">
      <c r="A43" s="18" t="s">
        <v>17</v>
      </c>
      <c r="B43" s="19" t="s">
        <v>29</v>
      </c>
      <c r="C43" s="15">
        <f>SUM(C41:C42)</f>
        <v>0</v>
      </c>
      <c r="D43" s="15">
        <f aca="true" t="shared" si="9" ref="D43:J43">SUM(D41:D42)</f>
        <v>0</v>
      </c>
      <c r="E43" s="15">
        <f t="shared" si="9"/>
        <v>0</v>
      </c>
      <c r="F43" s="15">
        <f>SUM(F41:F42)</f>
        <v>0</v>
      </c>
      <c r="G43" s="15">
        <f t="shared" si="9"/>
        <v>0</v>
      </c>
      <c r="H43" s="15">
        <f>SUM(H41:H42)</f>
        <v>0</v>
      </c>
      <c r="I43" s="15">
        <f>SUM(I41:I42)</f>
        <v>0</v>
      </c>
      <c r="J43" s="15">
        <f t="shared" si="9"/>
        <v>0</v>
      </c>
      <c r="K43" s="15">
        <f>SUM(K41:K42)</f>
        <v>0</v>
      </c>
      <c r="L43" s="38">
        <f>SUM(L41:L42)</f>
        <v>0</v>
      </c>
      <c r="M43" s="38">
        <f>SUM(M41:M42)</f>
        <v>0</v>
      </c>
      <c r="N43" s="38">
        <f>SUM(N41:N42)</f>
        <v>0</v>
      </c>
    </row>
    <row r="44" spans="1:14" ht="12.75">
      <c r="A44" s="40" t="s">
        <v>191</v>
      </c>
      <c r="B44" s="54" t="s">
        <v>22</v>
      </c>
      <c r="C44" s="7"/>
      <c r="D44" s="7"/>
      <c r="E44" s="7">
        <f>SUM(C44:D44)</f>
        <v>0</v>
      </c>
      <c r="F44" s="7"/>
      <c r="G44" s="7"/>
      <c r="H44" s="7">
        <f>SUM(F44:G44)</f>
        <v>0</v>
      </c>
      <c r="I44" s="7"/>
      <c r="J44" s="7"/>
      <c r="K44" s="7">
        <f>SUM(I44:J44)</f>
        <v>0</v>
      </c>
      <c r="L44" s="84"/>
      <c r="M44" s="84"/>
      <c r="N44" s="84">
        <f>SUM(L44:M44)</f>
        <v>0</v>
      </c>
    </row>
    <row r="45" spans="1:14" ht="13.5" thickBot="1">
      <c r="A45" s="40" t="s">
        <v>192</v>
      </c>
      <c r="B45" s="54" t="s">
        <v>145</v>
      </c>
      <c r="C45" s="7"/>
      <c r="D45" s="7"/>
      <c r="E45" s="7">
        <f>SUM(C45:D45)</f>
        <v>0</v>
      </c>
      <c r="F45" s="7"/>
      <c r="G45" s="7"/>
      <c r="H45" s="7">
        <f>SUM(F45:G45)</f>
        <v>0</v>
      </c>
      <c r="I45" s="7"/>
      <c r="J45" s="7"/>
      <c r="K45" s="7">
        <f>SUM(I45:J45)</f>
        <v>0</v>
      </c>
      <c r="L45" s="84"/>
      <c r="M45" s="84"/>
      <c r="N45" s="84">
        <f>SUM(L45:M45)</f>
        <v>0</v>
      </c>
    </row>
    <row r="46" spans="1:14" ht="13.5" thickBot="1">
      <c r="A46" s="41" t="s">
        <v>20</v>
      </c>
      <c r="B46" s="55" t="s">
        <v>30</v>
      </c>
      <c r="C46" s="28">
        <f>SUM(C44:C45)</f>
        <v>0</v>
      </c>
      <c r="D46" s="28">
        <f aca="true" t="shared" si="10" ref="D46:J46">SUM(D44:D45)</f>
        <v>0</v>
      </c>
      <c r="E46" s="28">
        <f t="shared" si="10"/>
        <v>0</v>
      </c>
      <c r="F46" s="28">
        <f>SUM(F44:F45)</f>
        <v>0</v>
      </c>
      <c r="G46" s="28">
        <f t="shared" si="10"/>
        <v>0</v>
      </c>
      <c r="H46" s="28">
        <f>SUM(H44:H45)</f>
        <v>0</v>
      </c>
      <c r="I46" s="28">
        <f>SUM(I44:I45)</f>
        <v>0</v>
      </c>
      <c r="J46" s="28">
        <f t="shared" si="10"/>
        <v>0</v>
      </c>
      <c r="K46" s="28">
        <f>SUM(K44:K45)</f>
        <v>0</v>
      </c>
      <c r="L46" s="88">
        <f>SUM(L44:L45)</f>
        <v>0</v>
      </c>
      <c r="M46" s="88">
        <f>SUM(M44:M45)</f>
        <v>0</v>
      </c>
      <c r="N46" s="88">
        <f>SUM(N44:N45)</f>
        <v>0</v>
      </c>
    </row>
    <row r="47" spans="1:14" ht="13.5" thickBot="1">
      <c r="A47" s="40" t="s">
        <v>179</v>
      </c>
      <c r="B47" s="54" t="s">
        <v>152</v>
      </c>
      <c r="C47" s="7"/>
      <c r="D47" s="7"/>
      <c r="E47" s="7">
        <f>SUM(C47:D47)</f>
        <v>0</v>
      </c>
      <c r="F47" s="7"/>
      <c r="G47" s="7"/>
      <c r="H47" s="7">
        <f>SUM(F47:G47)</f>
        <v>0</v>
      </c>
      <c r="I47" s="7"/>
      <c r="J47" s="7"/>
      <c r="K47" s="7">
        <f>SUM(I47:J47)</f>
        <v>0</v>
      </c>
      <c r="L47" s="84"/>
      <c r="M47" s="84"/>
      <c r="N47" s="84">
        <f>SUM(L47:M47)</f>
        <v>0</v>
      </c>
    </row>
    <row r="48" spans="1:14" ht="13.5" thickBot="1">
      <c r="A48" s="41" t="s">
        <v>149</v>
      </c>
      <c r="B48" s="55" t="s">
        <v>151</v>
      </c>
      <c r="C48" s="28">
        <f>SUM(C46,C43,C47)</f>
        <v>0</v>
      </c>
      <c r="D48" s="28">
        <f aca="true" t="shared" si="11" ref="D48:J48">SUM(D46,D43,D47)</f>
        <v>0</v>
      </c>
      <c r="E48" s="28">
        <f t="shared" si="11"/>
        <v>0</v>
      </c>
      <c r="F48" s="28">
        <f>SUM(F46,F43,F47)</f>
        <v>0</v>
      </c>
      <c r="G48" s="28">
        <f t="shared" si="11"/>
        <v>0</v>
      </c>
      <c r="H48" s="28">
        <f>SUM(H46,H43,H47)</f>
        <v>0</v>
      </c>
      <c r="I48" s="28">
        <f>SUM(I46,I43,I47)</f>
        <v>0</v>
      </c>
      <c r="J48" s="28">
        <f t="shared" si="11"/>
        <v>0</v>
      </c>
      <c r="K48" s="28">
        <f>SUM(K46,K43,K47)</f>
        <v>0</v>
      </c>
      <c r="L48" s="88">
        <f>SUM(L46,L43,L47)</f>
        <v>0</v>
      </c>
      <c r="M48" s="88">
        <f>SUM(M46,M43,M47)</f>
        <v>0</v>
      </c>
      <c r="N48" s="88">
        <f>SUM(N46,N43,N47)</f>
        <v>0</v>
      </c>
    </row>
    <row r="49" spans="1:29" s="51" customFormat="1" ht="13.5" thickBot="1">
      <c r="A49" s="23"/>
      <c r="B49" s="29" t="s">
        <v>155</v>
      </c>
      <c r="C49" s="6">
        <f>SUM(C48,C40,C36)</f>
        <v>0</v>
      </c>
      <c r="D49" s="6">
        <f aca="true" t="shared" si="12" ref="D49:J49">SUM(D48,D40,D36)</f>
        <v>0</v>
      </c>
      <c r="E49" s="6">
        <f t="shared" si="12"/>
        <v>0</v>
      </c>
      <c r="F49" s="6">
        <f>SUM(F48,F40,F36)</f>
        <v>0</v>
      </c>
      <c r="G49" s="6">
        <f t="shared" si="12"/>
        <v>0</v>
      </c>
      <c r="H49" s="6">
        <f>SUM(H48,H40,H36)</f>
        <v>0</v>
      </c>
      <c r="I49" s="6">
        <f>SUM(I48,I40,I36)</f>
        <v>0</v>
      </c>
      <c r="J49" s="6">
        <f t="shared" si="12"/>
        <v>0</v>
      </c>
      <c r="K49" s="6">
        <f>SUM(K48,K40,K36)</f>
        <v>0</v>
      </c>
      <c r="L49" s="43">
        <f>SUM(L48,L40,L36)</f>
        <v>0</v>
      </c>
      <c r="M49" s="43">
        <f>SUM(M48,M40,M36)</f>
        <v>0</v>
      </c>
      <c r="N49" s="43">
        <f>SUM(N48,N40,N36)</f>
        <v>0</v>
      </c>
      <c r="AA49" s="29"/>
      <c r="AB49" s="29"/>
      <c r="AC49" s="29"/>
    </row>
    <row r="50" spans="1:14" ht="13.5" thickBot="1">
      <c r="A50" s="57"/>
      <c r="B50" s="58" t="s">
        <v>31</v>
      </c>
      <c r="C50" s="10"/>
      <c r="D50" s="10"/>
      <c r="E50" s="10"/>
      <c r="F50" s="10"/>
      <c r="G50" s="10"/>
      <c r="H50" s="10"/>
      <c r="I50" s="10"/>
      <c r="J50" s="10"/>
      <c r="K50" s="10"/>
      <c r="L50" s="98">
        <f>'19'!C50+'19'!F50+'19'!I50+'19'!L50+'20'!C50+'20'!F50+'20'!I50+'20'!L50+'21'!C50+'21'!F50+'21'!I50+'21'!L50+'22'!C50+'22'!F50+'22'!I50+'22'!L50+'23'!C50+'23'!F50+'23'!I50</f>
        <v>0</v>
      </c>
      <c r="M50" s="98">
        <f>'19'!D50+'19'!G50+'19'!J50+'19'!M50+'20'!D50+'20'!G50+'20'!J50+'20'!M50+'21'!D50+'21'!G50+'21'!J50+'21'!M50+'22'!D50+'22'!G50+'22'!J50+'22'!M50+'23'!D50+'23'!G50+'23'!J50</f>
        <v>0</v>
      </c>
      <c r="N50" s="98">
        <f>'19'!E50+'19'!H50+'19'!K50+'19'!N50+'20'!E50+'20'!H50+'20'!K50+'20'!N50+'21'!E50+'21'!H50+'21'!K50+'21'!N50+'22'!E50+'22'!H50+'22'!K50+'22'!N50+'23'!E50+'23'!H50+'23'!K50</f>
        <v>0</v>
      </c>
    </row>
    <row r="51" spans="1:14" ht="12.75">
      <c r="A51" s="59"/>
      <c r="B51" s="58" t="s">
        <v>32</v>
      </c>
      <c r="C51" s="27"/>
      <c r="D51" s="27"/>
      <c r="E51" s="27"/>
      <c r="F51" s="60"/>
      <c r="G51" s="27"/>
      <c r="H51" s="60"/>
      <c r="I51" s="60"/>
      <c r="J51" s="27"/>
      <c r="K51" s="60"/>
      <c r="L51" s="71"/>
      <c r="M51" s="71"/>
      <c r="N51" s="71"/>
    </row>
    <row r="52" spans="8:11" ht="12.75">
      <c r="H52" s="30"/>
      <c r="K52" s="30"/>
    </row>
    <row r="53" spans="8:11" ht="12.75">
      <c r="H53" s="30"/>
      <c r="K53" s="30"/>
    </row>
    <row r="54" spans="8:11" ht="12.75">
      <c r="H54" s="30"/>
      <c r="K54" s="30"/>
    </row>
    <row r="55" ht="12.75">
      <c r="K55" s="30"/>
    </row>
    <row r="56" ht="12.75">
      <c r="K56" s="30"/>
    </row>
    <row r="57" ht="12.75">
      <c r="K57" s="30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6"/>
      <c r="AB62" s="6"/>
      <c r="AC62" s="6"/>
    </row>
    <row r="63" spans="27:29" ht="12.75">
      <c r="AA63" s="6"/>
      <c r="AB63" s="6"/>
      <c r="AC63" s="6"/>
    </row>
    <row r="64" spans="27:29" ht="12.75">
      <c r="AA64" s="1"/>
      <c r="AB64" s="1"/>
      <c r="AC64" s="1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AN75"/>
  <sheetViews>
    <sheetView zoomScale="92" zoomScaleNormal="92" zoomScalePageLayoutView="0" workbookViewId="0" topLeftCell="A1">
      <pane ySplit="7" topLeftCell="A20" activePane="bottomLeft" state="frozen"/>
      <selection pane="topLeft" activeCell="M24" sqref="M24"/>
      <selection pane="bottomLeft" activeCell="M24" sqref="M24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10.875" style="13" customWidth="1"/>
    <col min="4" max="4" width="10.625" style="13" customWidth="1"/>
    <col min="5" max="5" width="11.00390625" style="13" customWidth="1"/>
    <col min="6" max="6" width="9.00390625" style="13" customWidth="1"/>
    <col min="7" max="8" width="9.375" style="13" customWidth="1"/>
    <col min="9" max="9" width="9.625" style="13" customWidth="1"/>
    <col min="10" max="14" width="9.375" style="13" customWidth="1"/>
    <col min="15" max="15" width="9.25390625" style="13" customWidth="1"/>
    <col min="16" max="16" width="0" style="13" hidden="1" customWidth="1"/>
    <col min="17" max="17" width="9.25390625" style="13" customWidth="1"/>
    <col min="18" max="20" width="0" style="13" hidden="1" customWidth="1"/>
    <col min="21" max="16384" width="9.125" style="13" customWidth="1"/>
  </cols>
  <sheetData>
    <row r="1" spans="2:17" ht="11.25" customHeight="1">
      <c r="B1" s="111" t="s">
        <v>181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23"/>
      <c r="P1" s="23"/>
      <c r="Q1" s="23"/>
    </row>
    <row r="2" spans="8:20" ht="8.25" customHeight="1">
      <c r="H2" s="16"/>
      <c r="M2" s="16" t="s">
        <v>0</v>
      </c>
      <c r="T2" s="16"/>
    </row>
    <row r="3" spans="1:14" ht="9" customHeight="1">
      <c r="A3" s="112" t="s">
        <v>1</v>
      </c>
      <c r="B3" s="112"/>
      <c r="C3" s="114">
        <v>1401</v>
      </c>
      <c r="D3" s="114"/>
      <c r="E3" s="114"/>
      <c r="F3" s="114">
        <v>1402</v>
      </c>
      <c r="G3" s="114"/>
      <c r="H3" s="114"/>
      <c r="I3" s="126">
        <v>1403</v>
      </c>
      <c r="J3" s="126"/>
      <c r="K3" s="126"/>
      <c r="L3" s="132">
        <v>1400</v>
      </c>
      <c r="M3" s="132"/>
      <c r="N3" s="132"/>
    </row>
    <row r="4" spans="1:14" s="86" customFormat="1" ht="24" customHeight="1" thickBot="1">
      <c r="A4" s="112"/>
      <c r="B4" s="112"/>
      <c r="C4" s="147" t="s">
        <v>92</v>
      </c>
      <c r="D4" s="147"/>
      <c r="E4" s="147"/>
      <c r="F4" s="147" t="s">
        <v>93</v>
      </c>
      <c r="G4" s="147"/>
      <c r="H4" s="147"/>
      <c r="I4" s="147" t="s">
        <v>156</v>
      </c>
      <c r="J4" s="147"/>
      <c r="K4" s="147"/>
      <c r="L4" s="148" t="s">
        <v>94</v>
      </c>
      <c r="M4" s="148"/>
      <c r="N4" s="148"/>
    </row>
    <row r="5" spans="1:14" ht="11.25" customHeight="1" thickBot="1">
      <c r="A5" s="112"/>
      <c r="B5" s="112"/>
      <c r="C5" s="109" t="s">
        <v>204</v>
      </c>
      <c r="D5" s="109" t="s">
        <v>198</v>
      </c>
      <c r="E5" s="109" t="s">
        <v>199</v>
      </c>
      <c r="F5" s="109" t="s">
        <v>204</v>
      </c>
      <c r="G5" s="109" t="s">
        <v>198</v>
      </c>
      <c r="H5" s="109" t="s">
        <v>199</v>
      </c>
      <c r="I5" s="109" t="s">
        <v>204</v>
      </c>
      <c r="J5" s="109" t="s">
        <v>198</v>
      </c>
      <c r="K5" s="109" t="s">
        <v>199</v>
      </c>
      <c r="L5" s="109" t="s">
        <v>204</v>
      </c>
      <c r="M5" s="109" t="s">
        <v>197</v>
      </c>
      <c r="N5" s="109" t="s">
        <v>199</v>
      </c>
    </row>
    <row r="6" spans="1:14" ht="17.25" customHeight="1" thickBot="1">
      <c r="A6" s="112"/>
      <c r="B6" s="112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9" customHeight="1" thickBot="1">
      <c r="A7" s="118">
        <v>1</v>
      </c>
      <c r="B7" s="118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6" t="s">
        <v>6</v>
      </c>
      <c r="B8" s="116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/>
      <c r="D9" s="1"/>
      <c r="E9" s="1">
        <f>SUM(C9:D9)</f>
        <v>0</v>
      </c>
      <c r="F9" s="34"/>
      <c r="G9" s="34"/>
      <c r="H9" s="1">
        <f>SUM(F9:G9)</f>
        <v>0</v>
      </c>
      <c r="I9" s="1"/>
      <c r="J9" s="1"/>
      <c r="K9" s="1">
        <f>SUM(I9:J9)</f>
        <v>0</v>
      </c>
      <c r="L9" s="43">
        <f aca="true" t="shared" si="0" ref="L9:M13">C9+F9</f>
        <v>0</v>
      </c>
      <c r="M9" s="43">
        <f t="shared" si="0"/>
        <v>0</v>
      </c>
      <c r="N9" s="43">
        <f>SUM(L9:M9)</f>
        <v>0</v>
      </c>
    </row>
    <row r="10" spans="1:14" ht="10.5" customHeight="1">
      <c r="A10" s="17" t="s">
        <v>159</v>
      </c>
      <c r="B10" s="16" t="s">
        <v>129</v>
      </c>
      <c r="C10" s="1"/>
      <c r="D10" s="1"/>
      <c r="E10" s="1">
        <f>SUM(C10:D10)</f>
        <v>0</v>
      </c>
      <c r="F10" s="34"/>
      <c r="G10" s="34"/>
      <c r="H10" s="1">
        <f>SUM(F10:G10)</f>
        <v>0</v>
      </c>
      <c r="I10" s="1"/>
      <c r="J10" s="1"/>
      <c r="K10" s="1">
        <f>SUM(I10:J10)</f>
        <v>0</v>
      </c>
      <c r="L10" s="43">
        <f t="shared" si="0"/>
        <v>0</v>
      </c>
      <c r="M10" s="43">
        <f t="shared" si="0"/>
        <v>0</v>
      </c>
      <c r="N10" s="43">
        <f>SUM(L10:M10)</f>
        <v>0</v>
      </c>
    </row>
    <row r="11" spans="1:14" ht="10.5" customHeight="1">
      <c r="A11" s="17" t="s">
        <v>160</v>
      </c>
      <c r="B11" s="16" t="s">
        <v>9</v>
      </c>
      <c r="C11" s="1"/>
      <c r="D11" s="1"/>
      <c r="E11" s="1">
        <f>SUM(C11:D11)</f>
        <v>0</v>
      </c>
      <c r="F11" s="34"/>
      <c r="G11" s="34"/>
      <c r="H11" s="1">
        <f>SUM(F11:G11)</f>
        <v>0</v>
      </c>
      <c r="I11" s="1"/>
      <c r="J11" s="1"/>
      <c r="K11" s="1">
        <f>SUM(I11:J11)</f>
        <v>0</v>
      </c>
      <c r="L11" s="43">
        <f t="shared" si="0"/>
        <v>0</v>
      </c>
      <c r="M11" s="43">
        <f t="shared" si="0"/>
        <v>0</v>
      </c>
      <c r="N11" s="43">
        <f>SUM(L11:M11)</f>
        <v>0</v>
      </c>
    </row>
    <row r="12" spans="1:14" ht="10.5" customHeight="1">
      <c r="A12" s="17" t="s">
        <v>161</v>
      </c>
      <c r="B12" s="16" t="s">
        <v>10</v>
      </c>
      <c r="C12" s="1"/>
      <c r="D12" s="1"/>
      <c r="E12" s="1">
        <f>SUM(C12:D12)</f>
        <v>0</v>
      </c>
      <c r="F12" s="34"/>
      <c r="G12" s="34"/>
      <c r="H12" s="1">
        <f>SUM(F12:G12)</f>
        <v>0</v>
      </c>
      <c r="I12" s="1"/>
      <c r="J12" s="1"/>
      <c r="K12" s="1">
        <f>SUM(I12:J12)</f>
        <v>0</v>
      </c>
      <c r="L12" s="43">
        <f t="shared" si="0"/>
        <v>0</v>
      </c>
      <c r="M12" s="43">
        <f t="shared" si="0"/>
        <v>0</v>
      </c>
      <c r="N12" s="43">
        <f>SUM(L12:M12)</f>
        <v>0</v>
      </c>
    </row>
    <row r="13" spans="1:16" ht="10.5" customHeight="1" thickBot="1">
      <c r="A13" s="17" t="s">
        <v>162</v>
      </c>
      <c r="B13" s="16" t="s">
        <v>11</v>
      </c>
      <c r="C13" s="1"/>
      <c r="D13" s="3"/>
      <c r="E13" s="1">
        <f>SUM(C13:D13)</f>
        <v>0</v>
      </c>
      <c r="F13" s="34"/>
      <c r="G13" s="34"/>
      <c r="H13" s="1">
        <f>SUM(F13:G13)</f>
        <v>0</v>
      </c>
      <c r="I13" s="1"/>
      <c r="J13" s="1"/>
      <c r="K13" s="1">
        <f>SUM(I13:J13)</f>
        <v>0</v>
      </c>
      <c r="L13" s="43">
        <f t="shared" si="0"/>
        <v>0</v>
      </c>
      <c r="M13" s="43">
        <f t="shared" si="0"/>
        <v>0</v>
      </c>
      <c r="N13" s="43">
        <f>SUM(L13:M13)</f>
        <v>0</v>
      </c>
      <c r="P13" s="36"/>
    </row>
    <row r="14" spans="1:14" ht="10.5" customHeight="1" thickBot="1">
      <c r="A14" s="18" t="s">
        <v>12</v>
      </c>
      <c r="B14" s="19" t="s">
        <v>131</v>
      </c>
      <c r="C14" s="15">
        <f>SUM(C9:C13)</f>
        <v>0</v>
      </c>
      <c r="D14" s="15">
        <f aca="true" t="shared" si="1" ref="D14:J14">SUM(D9:D13)</f>
        <v>0</v>
      </c>
      <c r="E14" s="15">
        <f t="shared" si="1"/>
        <v>0</v>
      </c>
      <c r="F14" s="15">
        <f>SUM(F9:F13)</f>
        <v>0</v>
      </c>
      <c r="G14" s="15">
        <f t="shared" si="1"/>
        <v>0</v>
      </c>
      <c r="H14" s="15">
        <f>SUM(H9:H13)</f>
        <v>0</v>
      </c>
      <c r="I14" s="15">
        <f>SUM(I9:I13)</f>
        <v>0</v>
      </c>
      <c r="J14" s="15">
        <f t="shared" si="1"/>
        <v>0</v>
      </c>
      <c r="K14" s="15">
        <f>SUM(K9:K13)</f>
        <v>0</v>
      </c>
      <c r="L14" s="38">
        <f>SUM(L9:L13)</f>
        <v>0</v>
      </c>
      <c r="M14" s="38">
        <f>SUM(M9:M13)</f>
        <v>0</v>
      </c>
      <c r="N14" s="38">
        <f>SUM(N9:N13)</f>
        <v>0</v>
      </c>
    </row>
    <row r="15" spans="1:14" ht="10.5" customHeight="1">
      <c r="A15" s="17" t="s">
        <v>163</v>
      </c>
      <c r="B15" s="16" t="s">
        <v>130</v>
      </c>
      <c r="C15" s="1"/>
      <c r="D15" s="49"/>
      <c r="E15" s="1">
        <f>SUM(C15:D15)</f>
        <v>0</v>
      </c>
      <c r="F15" s="34"/>
      <c r="G15" s="34"/>
      <c r="H15" s="1">
        <f>SUM(F15:G15)</f>
        <v>0</v>
      </c>
      <c r="I15" s="1"/>
      <c r="J15" s="1"/>
      <c r="K15" s="1">
        <f>SUM(I15:J15)</f>
        <v>0</v>
      </c>
      <c r="L15" s="43">
        <f aca="true" t="shared" si="2" ref="L15:M17">C15+F15</f>
        <v>0</v>
      </c>
      <c r="M15" s="43">
        <f t="shared" si="2"/>
        <v>0</v>
      </c>
      <c r="N15" s="43">
        <f>SUM(L15:M15)</f>
        <v>0</v>
      </c>
    </row>
    <row r="16" spans="1:14" ht="10.5" customHeight="1">
      <c r="A16" s="17" t="s">
        <v>164</v>
      </c>
      <c r="B16" s="16" t="s">
        <v>13</v>
      </c>
      <c r="C16" s="1"/>
      <c r="D16" s="1"/>
      <c r="E16" s="1">
        <f>SUM(C16:D16)</f>
        <v>0</v>
      </c>
      <c r="F16" s="34"/>
      <c r="G16" s="34"/>
      <c r="H16" s="1">
        <f>SUM(F16:G16)</f>
        <v>0</v>
      </c>
      <c r="I16" s="1"/>
      <c r="J16" s="1"/>
      <c r="K16" s="1">
        <f>SUM(I16:J16)</f>
        <v>0</v>
      </c>
      <c r="L16" s="43">
        <f t="shared" si="2"/>
        <v>0</v>
      </c>
      <c r="M16" s="43">
        <f t="shared" si="2"/>
        <v>0</v>
      </c>
      <c r="N16" s="43">
        <f>SUM(L16:M16)</f>
        <v>0</v>
      </c>
    </row>
    <row r="17" spans="1:14" s="29" customFormat="1" ht="10.5" customHeight="1" thickBot="1">
      <c r="A17" s="17" t="s">
        <v>165</v>
      </c>
      <c r="B17" s="16" t="s">
        <v>14</v>
      </c>
      <c r="C17" s="1"/>
      <c r="D17" s="1"/>
      <c r="E17" s="1">
        <f>SUM(C17:D17)</f>
        <v>0</v>
      </c>
      <c r="F17" s="34"/>
      <c r="G17" s="34"/>
      <c r="H17" s="1">
        <f>SUM(F17:G17)</f>
        <v>0</v>
      </c>
      <c r="I17" s="1"/>
      <c r="J17" s="1"/>
      <c r="K17" s="1">
        <f>SUM(I17:J17)</f>
        <v>0</v>
      </c>
      <c r="L17" s="43">
        <f t="shared" si="2"/>
        <v>0</v>
      </c>
      <c r="M17" s="43">
        <f t="shared" si="2"/>
        <v>0</v>
      </c>
      <c r="N17" s="43">
        <f>SUM(L17:M17)</f>
        <v>0</v>
      </c>
    </row>
    <row r="18" spans="1:14" ht="10.5" customHeight="1" thickBot="1">
      <c r="A18" s="18" t="s">
        <v>15</v>
      </c>
      <c r="B18" s="19" t="s">
        <v>132</v>
      </c>
      <c r="C18" s="15">
        <f>SUM(C15:C17)</f>
        <v>0</v>
      </c>
      <c r="D18" s="15">
        <f aca="true" t="shared" si="3" ref="D18:J18">SUM(D15:D17)</f>
        <v>0</v>
      </c>
      <c r="E18" s="15">
        <f t="shared" si="3"/>
        <v>0</v>
      </c>
      <c r="F18" s="15">
        <f>SUM(F15:F17)</f>
        <v>0</v>
      </c>
      <c r="G18" s="15">
        <f t="shared" si="3"/>
        <v>0</v>
      </c>
      <c r="H18" s="15">
        <f>SUM(H15:H17)</f>
        <v>0</v>
      </c>
      <c r="I18" s="15">
        <f>SUM(I15:I17)</f>
        <v>0</v>
      </c>
      <c r="J18" s="15">
        <f t="shared" si="3"/>
        <v>0</v>
      </c>
      <c r="K18" s="15">
        <f>SUM(K15:K17)</f>
        <v>0</v>
      </c>
      <c r="L18" s="38">
        <f>SUM(L15:L17)</f>
        <v>0</v>
      </c>
      <c r="M18" s="38">
        <f>SUM(M15:M17)</f>
        <v>0</v>
      </c>
      <c r="N18" s="38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15"/>
      <c r="D19" s="15"/>
      <c r="E19" s="15">
        <f>SUM(C19:D19)</f>
        <v>0</v>
      </c>
      <c r="F19" s="35"/>
      <c r="G19" s="35"/>
      <c r="H19" s="15">
        <f>SUM(F19:G19)</f>
        <v>0</v>
      </c>
      <c r="I19" s="15"/>
      <c r="J19" s="15"/>
      <c r="K19" s="15">
        <f>SUM(I19:J19)</f>
        <v>0</v>
      </c>
      <c r="L19" s="43">
        <f>C19+F19</f>
        <v>0</v>
      </c>
      <c r="M19" s="43">
        <f>D19+G19</f>
        <v>0</v>
      </c>
      <c r="N19" s="38">
        <f>SUM(L19:M19)</f>
        <v>0</v>
      </c>
    </row>
    <row r="20" spans="1:14" ht="10.5" customHeight="1" thickBot="1">
      <c r="A20" s="20" t="s">
        <v>17</v>
      </c>
      <c r="B20" s="19" t="s">
        <v>134</v>
      </c>
      <c r="C20" s="15">
        <f>SUM(C19)</f>
        <v>0</v>
      </c>
      <c r="D20" s="15">
        <f aca="true" t="shared" si="4" ref="D20:J20">SUM(D19)</f>
        <v>0</v>
      </c>
      <c r="E20" s="15">
        <f t="shared" si="4"/>
        <v>0</v>
      </c>
      <c r="F20" s="15">
        <f>SUM(F19)</f>
        <v>0</v>
      </c>
      <c r="G20" s="15">
        <f t="shared" si="4"/>
        <v>0</v>
      </c>
      <c r="H20" s="15">
        <f>SUM(H19)</f>
        <v>0</v>
      </c>
      <c r="I20" s="15">
        <f>SUM(I19)</f>
        <v>0</v>
      </c>
      <c r="J20" s="15">
        <f t="shared" si="4"/>
        <v>0</v>
      </c>
      <c r="K20" s="15">
        <f>SUM(K19)</f>
        <v>0</v>
      </c>
      <c r="L20" s="38">
        <f>SUM(L19)</f>
        <v>0</v>
      </c>
      <c r="M20" s="38">
        <f>SUM(M19)</f>
        <v>0</v>
      </c>
      <c r="N20" s="38">
        <f>SUM(N19)</f>
        <v>0</v>
      </c>
    </row>
    <row r="21" spans="1:14" ht="10.5" customHeight="1">
      <c r="A21" s="21" t="s">
        <v>168</v>
      </c>
      <c r="B21" s="16" t="s">
        <v>21</v>
      </c>
      <c r="C21" s="4"/>
      <c r="D21" s="4"/>
      <c r="E21" s="4">
        <f>SUM(C21:D21)</f>
        <v>0</v>
      </c>
      <c r="F21" s="72"/>
      <c r="G21" s="72"/>
      <c r="H21" s="4">
        <f>SUM(F21:G21)</f>
        <v>0</v>
      </c>
      <c r="I21" s="4"/>
      <c r="J21" s="4"/>
      <c r="K21" s="4">
        <f>SUM(I21:J21)</f>
        <v>0</v>
      </c>
      <c r="L21" s="43">
        <f aca="true" t="shared" si="5" ref="L21:M23">C21+F21</f>
        <v>0</v>
      </c>
      <c r="M21" s="43">
        <f t="shared" si="5"/>
        <v>0</v>
      </c>
      <c r="N21" s="84">
        <f>SUM(L21:M21)</f>
        <v>0</v>
      </c>
    </row>
    <row r="22" spans="1:14" ht="10.5" customHeight="1">
      <c r="A22" s="50" t="s">
        <v>169</v>
      </c>
      <c r="B22" s="16" t="s">
        <v>146</v>
      </c>
      <c r="C22" s="7"/>
      <c r="D22" s="7"/>
      <c r="E22" s="4">
        <f>SUM(C22:D22)</f>
        <v>0</v>
      </c>
      <c r="F22" s="72"/>
      <c r="G22" s="72"/>
      <c r="H22" s="4">
        <f>SUM(F22:G22)</f>
        <v>0</v>
      </c>
      <c r="I22" s="7"/>
      <c r="J22" s="7"/>
      <c r="K22" s="4">
        <f>SUM(I22:J22)</f>
        <v>0</v>
      </c>
      <c r="L22" s="43">
        <f t="shared" si="5"/>
        <v>0</v>
      </c>
      <c r="M22" s="43">
        <f t="shared" si="5"/>
        <v>0</v>
      </c>
      <c r="N22" s="84">
        <f>SUM(L22:M22)</f>
        <v>0</v>
      </c>
    </row>
    <row r="23" spans="1:14" s="29" customFormat="1" ht="10.5" customHeight="1" thickBot="1">
      <c r="A23" s="17" t="s">
        <v>166</v>
      </c>
      <c r="B23" s="16" t="s">
        <v>22</v>
      </c>
      <c r="C23" s="1"/>
      <c r="D23" s="1"/>
      <c r="E23" s="4">
        <f>SUM(C23:D23)</f>
        <v>0</v>
      </c>
      <c r="F23" s="34"/>
      <c r="G23" s="34"/>
      <c r="H23" s="4">
        <f>SUM(F23:G23)</f>
        <v>0</v>
      </c>
      <c r="I23" s="1"/>
      <c r="J23" s="1"/>
      <c r="K23" s="4">
        <f>SUM(I23:J23)</f>
        <v>0</v>
      </c>
      <c r="L23" s="43">
        <f t="shared" si="5"/>
        <v>0</v>
      </c>
      <c r="M23" s="43">
        <f t="shared" si="5"/>
        <v>0</v>
      </c>
      <c r="N23" s="84">
        <f>SUM(L23:M23)</f>
        <v>0</v>
      </c>
    </row>
    <row r="24" spans="1:14" ht="10.5" customHeight="1" thickBot="1">
      <c r="A24" s="18" t="s">
        <v>20</v>
      </c>
      <c r="B24" s="22" t="s">
        <v>135</v>
      </c>
      <c r="C24" s="15">
        <f>SUM(C21:C23)</f>
        <v>0</v>
      </c>
      <c r="D24" s="15">
        <f aca="true" t="shared" si="6" ref="D24:J24">SUM(D21:D23)</f>
        <v>0</v>
      </c>
      <c r="E24" s="15">
        <f t="shared" si="6"/>
        <v>0</v>
      </c>
      <c r="F24" s="15">
        <f>SUM(F21:F23)</f>
        <v>0</v>
      </c>
      <c r="G24" s="15">
        <f t="shared" si="6"/>
        <v>0</v>
      </c>
      <c r="H24" s="15">
        <f>SUM(H21:H23)</f>
        <v>0</v>
      </c>
      <c r="I24" s="15">
        <f>SUM(I21:I23)</f>
        <v>0</v>
      </c>
      <c r="J24" s="15">
        <f t="shared" si="6"/>
        <v>0</v>
      </c>
      <c r="K24" s="15">
        <f>SUM(K21:K23)</f>
        <v>0</v>
      </c>
      <c r="L24" s="38">
        <f>SUM(L21:L23)</f>
        <v>0</v>
      </c>
      <c r="M24" s="38">
        <f>SUM(M21:M23)</f>
        <v>0</v>
      </c>
      <c r="N24" s="38">
        <f>SUM(N21:N23)</f>
        <v>0</v>
      </c>
    </row>
    <row r="25" spans="1:14" ht="10.5" customHeight="1" thickBot="1">
      <c r="A25" s="40" t="s">
        <v>167</v>
      </c>
      <c r="B25" s="39" t="s">
        <v>153</v>
      </c>
      <c r="C25" s="7"/>
      <c r="D25" s="7"/>
      <c r="E25" s="7">
        <f>SUM(C25:D25)</f>
        <v>0</v>
      </c>
      <c r="F25" s="7"/>
      <c r="G25" s="7"/>
      <c r="H25" s="7">
        <f>SUM(F25:G25)</f>
        <v>0</v>
      </c>
      <c r="I25" s="7"/>
      <c r="J25" s="7"/>
      <c r="K25" s="7">
        <f>SUM(I25:J25)</f>
        <v>0</v>
      </c>
      <c r="L25" s="84">
        <f>SUM(J25:K25)</f>
        <v>0</v>
      </c>
      <c r="M25" s="84">
        <f>SUM(K25:L25)</f>
        <v>0</v>
      </c>
      <c r="N25" s="84">
        <f>SUM(L25:M25)</f>
        <v>0</v>
      </c>
    </row>
    <row r="26" spans="1:14" ht="10.5" customHeight="1" thickBot="1">
      <c r="A26" s="41" t="s">
        <v>149</v>
      </c>
      <c r="B26" s="42" t="s">
        <v>150</v>
      </c>
      <c r="C26" s="28">
        <f>SUM(C20,C24,C25)</f>
        <v>0</v>
      </c>
      <c r="D26" s="28">
        <f aca="true" t="shared" si="7" ref="D26:J26">SUM(D20,D24,D25)</f>
        <v>0</v>
      </c>
      <c r="E26" s="28">
        <f t="shared" si="7"/>
        <v>0</v>
      </c>
      <c r="F26" s="28">
        <f>SUM(F20,F24,F25)</f>
        <v>0</v>
      </c>
      <c r="G26" s="28">
        <f t="shared" si="7"/>
        <v>0</v>
      </c>
      <c r="H26" s="28">
        <f>SUM(H20,H24,H25)</f>
        <v>0</v>
      </c>
      <c r="I26" s="28">
        <f>SUM(I20,I24,I25)</f>
        <v>0</v>
      </c>
      <c r="J26" s="28">
        <f t="shared" si="7"/>
        <v>0</v>
      </c>
      <c r="K26" s="28">
        <f>SUM(K20,K24,K25)</f>
        <v>0</v>
      </c>
      <c r="L26" s="88">
        <f>SUM(L20,L24,L25)</f>
        <v>0</v>
      </c>
      <c r="M26" s="88">
        <f>SUM(M20,M24,M25)</f>
        <v>0</v>
      </c>
      <c r="N26" s="88">
        <f>SUM(N20,N24,N25)</f>
        <v>0</v>
      </c>
    </row>
    <row r="27" spans="1:14" s="29" customFormat="1" ht="10.5" customHeight="1">
      <c r="A27" s="23"/>
      <c r="B27" s="29" t="s">
        <v>154</v>
      </c>
      <c r="C27" s="6">
        <f>SUM(C26,C18,C14)</f>
        <v>0</v>
      </c>
      <c r="D27" s="6">
        <f aca="true" t="shared" si="8" ref="D27:J27">SUM(D26,D18,D14)</f>
        <v>0</v>
      </c>
      <c r="E27" s="6">
        <f t="shared" si="8"/>
        <v>0</v>
      </c>
      <c r="F27" s="6">
        <f>SUM(F26,F18,F14)</f>
        <v>0</v>
      </c>
      <c r="G27" s="6">
        <f t="shared" si="8"/>
        <v>0</v>
      </c>
      <c r="H27" s="6">
        <f>SUM(H26,H18,H14)</f>
        <v>0</v>
      </c>
      <c r="I27" s="6">
        <f>SUM(I26,I18,I14)</f>
        <v>0</v>
      </c>
      <c r="J27" s="6">
        <f t="shared" si="8"/>
        <v>0</v>
      </c>
      <c r="K27" s="6">
        <f>SUM(K26,K18,K14)</f>
        <v>0</v>
      </c>
      <c r="L27" s="43">
        <f>SUM(L26,L18,L14)</f>
        <v>0</v>
      </c>
      <c r="M27" s="43">
        <f>SUM(M26,M18,M14)</f>
        <v>0</v>
      </c>
      <c r="N27" s="43">
        <f>SUM(N26,N18,N14)</f>
        <v>0</v>
      </c>
    </row>
    <row r="28" spans="1:21" ht="10.5" customHeight="1">
      <c r="A28" s="117" t="s">
        <v>23</v>
      </c>
      <c r="B28" s="117"/>
      <c r="C28" s="1"/>
      <c r="D28" s="1"/>
      <c r="E28" s="1"/>
      <c r="F28" s="34"/>
      <c r="G28" s="34"/>
      <c r="H28" s="1"/>
      <c r="I28" s="1"/>
      <c r="J28" s="1"/>
      <c r="K28" s="1"/>
      <c r="L28" s="84"/>
      <c r="M28" s="84"/>
      <c r="N28" s="43"/>
      <c r="U28" s="67"/>
    </row>
    <row r="29" spans="1:14" ht="10.5" customHeight="1">
      <c r="A29" s="17" t="s">
        <v>170</v>
      </c>
      <c r="B29" s="16" t="s">
        <v>136</v>
      </c>
      <c r="C29" s="1"/>
      <c r="D29" s="1"/>
      <c r="E29" s="1">
        <f>SUM(C29:D29)</f>
        <v>0</v>
      </c>
      <c r="F29" s="34"/>
      <c r="G29" s="34"/>
      <c r="H29" s="1">
        <f>SUM(F29:G29)</f>
        <v>0</v>
      </c>
      <c r="I29" s="1"/>
      <c r="J29" s="1"/>
      <c r="K29" s="1">
        <f>SUM(I29:J29)</f>
        <v>0</v>
      </c>
      <c r="L29" s="43">
        <f aca="true" t="shared" si="9" ref="L29:M31">C29+F29</f>
        <v>0</v>
      </c>
      <c r="M29" s="43">
        <f t="shared" si="9"/>
        <v>0</v>
      </c>
      <c r="N29" s="43">
        <f>SUM(L29:M29)</f>
        <v>0</v>
      </c>
    </row>
    <row r="30" spans="1:14" ht="10.5" customHeight="1">
      <c r="A30" s="17" t="s">
        <v>171</v>
      </c>
      <c r="B30" s="16" t="s">
        <v>137</v>
      </c>
      <c r="C30" s="1"/>
      <c r="D30" s="1"/>
      <c r="E30" s="1">
        <f>SUM(C30:D30)</f>
        <v>0</v>
      </c>
      <c r="F30" s="34"/>
      <c r="G30" s="34"/>
      <c r="H30" s="1">
        <f>SUM(F30:G30)</f>
        <v>0</v>
      </c>
      <c r="I30" s="1"/>
      <c r="J30" s="1"/>
      <c r="K30" s="1">
        <f>SUM(I30:J30)</f>
        <v>0</v>
      </c>
      <c r="L30" s="43">
        <f t="shared" si="9"/>
        <v>0</v>
      </c>
      <c r="M30" s="43">
        <f t="shared" si="9"/>
        <v>0</v>
      </c>
      <c r="N30" s="43">
        <f>SUM(L30:M30)</f>
        <v>0</v>
      </c>
    </row>
    <row r="31" spans="1:14" ht="10.5" customHeight="1">
      <c r="A31" s="17" t="s">
        <v>173</v>
      </c>
      <c r="B31" s="16" t="s">
        <v>138</v>
      </c>
      <c r="C31" s="1"/>
      <c r="D31" s="1"/>
      <c r="E31" s="1">
        <f>SUM(C31:D31)</f>
        <v>0</v>
      </c>
      <c r="F31" s="34"/>
      <c r="G31" s="34"/>
      <c r="H31" s="1">
        <f>SUM(F31:G31)</f>
        <v>0</v>
      </c>
      <c r="I31" s="1"/>
      <c r="J31" s="1"/>
      <c r="K31" s="1">
        <f>SUM(I31:J31)</f>
        <v>0</v>
      </c>
      <c r="L31" s="43">
        <f t="shared" si="9"/>
        <v>0</v>
      </c>
      <c r="M31" s="43">
        <f t="shared" si="9"/>
        <v>0</v>
      </c>
      <c r="N31" s="43">
        <f>SUM(L31:M31)</f>
        <v>0</v>
      </c>
    </row>
    <row r="32" spans="1:14" ht="10.5" customHeight="1">
      <c r="A32" s="24" t="s">
        <v>7</v>
      </c>
      <c r="B32" s="25" t="s">
        <v>139</v>
      </c>
      <c r="C32" s="5">
        <f>SUM(C29:C31)</f>
        <v>0</v>
      </c>
      <c r="D32" s="5">
        <f aca="true" t="shared" si="10" ref="D32:J32">SUM(D29:D31)</f>
        <v>0</v>
      </c>
      <c r="E32" s="5">
        <f t="shared" si="10"/>
        <v>0</v>
      </c>
      <c r="F32" s="5">
        <f>SUM(F29:F31)</f>
        <v>0</v>
      </c>
      <c r="G32" s="5">
        <f t="shared" si="10"/>
        <v>0</v>
      </c>
      <c r="H32" s="5">
        <f>SUM(H29:H31)</f>
        <v>0</v>
      </c>
      <c r="I32" s="5">
        <f>SUM(I29:I31)</f>
        <v>0</v>
      </c>
      <c r="J32" s="5">
        <f t="shared" si="10"/>
        <v>0</v>
      </c>
      <c r="K32" s="5">
        <f>SUM(K29:K31)</f>
        <v>0</v>
      </c>
      <c r="L32" s="33">
        <f>SUM(L29:L31)</f>
        <v>0</v>
      </c>
      <c r="M32" s="33">
        <f>SUM(M29:M31)</f>
        <v>0</v>
      </c>
      <c r="N32" s="33">
        <f>SUM(N29:N31)</f>
        <v>0</v>
      </c>
    </row>
    <row r="33" spans="1:14" ht="10.5" customHeight="1">
      <c r="A33" s="17" t="s">
        <v>174</v>
      </c>
      <c r="B33" s="16" t="s">
        <v>24</v>
      </c>
      <c r="C33" s="1"/>
      <c r="D33" s="1"/>
      <c r="E33" s="1">
        <f>SUM(C33:D33)</f>
        <v>0</v>
      </c>
      <c r="F33" s="34"/>
      <c r="G33" s="34"/>
      <c r="H33" s="1">
        <f>SUM(F33:G33)</f>
        <v>0</v>
      </c>
      <c r="I33" s="1"/>
      <c r="J33" s="1"/>
      <c r="K33" s="1">
        <f>SUM(I33:J33)</f>
        <v>0</v>
      </c>
      <c r="L33" s="43">
        <f aca="true" t="shared" si="11" ref="L33:M35">C33+F33</f>
        <v>0</v>
      </c>
      <c r="M33" s="43">
        <f t="shared" si="11"/>
        <v>0</v>
      </c>
      <c r="N33" s="43">
        <f>SUM(L33:M33)</f>
        <v>0</v>
      </c>
    </row>
    <row r="34" spans="1:14" ht="10.5" customHeight="1">
      <c r="A34" s="17" t="s">
        <v>175</v>
      </c>
      <c r="B34" s="16" t="s">
        <v>140</v>
      </c>
      <c r="C34" s="1"/>
      <c r="D34" s="1"/>
      <c r="E34" s="1">
        <f>SUM(C34:D34)</f>
        <v>0</v>
      </c>
      <c r="F34" s="34"/>
      <c r="G34" s="34"/>
      <c r="H34" s="1">
        <f>SUM(F34:G34)</f>
        <v>0</v>
      </c>
      <c r="I34" s="1"/>
      <c r="J34" s="1"/>
      <c r="K34" s="1">
        <f>SUM(I34:J34)</f>
        <v>0</v>
      </c>
      <c r="L34" s="43">
        <f t="shared" si="11"/>
        <v>0</v>
      </c>
      <c r="M34" s="43">
        <f t="shared" si="11"/>
        <v>0</v>
      </c>
      <c r="N34" s="43">
        <f>SUM(L34:M34)</f>
        <v>0</v>
      </c>
    </row>
    <row r="35" spans="1:14" ht="10.5" customHeight="1" thickBot="1">
      <c r="A35" s="17" t="s">
        <v>177</v>
      </c>
      <c r="B35" s="16" t="s">
        <v>25</v>
      </c>
      <c r="C35" s="1"/>
      <c r="D35" s="1"/>
      <c r="E35" s="1">
        <f>SUM(C35:D35)</f>
        <v>0</v>
      </c>
      <c r="F35" s="34"/>
      <c r="G35" s="34"/>
      <c r="H35" s="1">
        <f>SUM(F35:G35)</f>
        <v>0</v>
      </c>
      <c r="I35" s="1"/>
      <c r="J35" s="1"/>
      <c r="K35" s="1">
        <f>SUM(I35:J35)</f>
        <v>0</v>
      </c>
      <c r="L35" s="43">
        <f t="shared" si="11"/>
        <v>0</v>
      </c>
      <c r="M35" s="43">
        <f t="shared" si="11"/>
        <v>0</v>
      </c>
      <c r="N35" s="43">
        <f>SUM(L35:M35)</f>
        <v>0</v>
      </c>
    </row>
    <row r="36" spans="1:40" ht="10.5" customHeight="1" thickBot="1">
      <c r="A36" s="18" t="s">
        <v>12</v>
      </c>
      <c r="B36" s="19" t="s">
        <v>142</v>
      </c>
      <c r="C36" s="15">
        <f>SUM(C32:C35)</f>
        <v>0</v>
      </c>
      <c r="D36" s="15">
        <f aca="true" t="shared" si="12" ref="D36:J36">SUM(D32:D35)</f>
        <v>0</v>
      </c>
      <c r="E36" s="15">
        <f t="shared" si="12"/>
        <v>0</v>
      </c>
      <c r="F36" s="15">
        <f>SUM(F32:F35)</f>
        <v>0</v>
      </c>
      <c r="G36" s="15">
        <f t="shared" si="12"/>
        <v>0</v>
      </c>
      <c r="H36" s="15">
        <f>SUM(H32:H35)</f>
        <v>0</v>
      </c>
      <c r="I36" s="15">
        <f>SUM(I32:I35)</f>
        <v>0</v>
      </c>
      <c r="J36" s="15">
        <f t="shared" si="12"/>
        <v>0</v>
      </c>
      <c r="K36" s="15">
        <f>SUM(K32:K35)</f>
        <v>0</v>
      </c>
      <c r="L36" s="38">
        <f>SUM(L32:L35)</f>
        <v>0</v>
      </c>
      <c r="M36" s="38">
        <f>SUM(M32:M35)</f>
        <v>0</v>
      </c>
      <c r="N36" s="38">
        <f>SUM(N32:N35)</f>
        <v>0</v>
      </c>
      <c r="AD36" s="1"/>
      <c r="AE36" s="1"/>
      <c r="AF36" s="1"/>
      <c r="AJ36" s="1"/>
      <c r="AK36" s="1"/>
      <c r="AL36" s="1"/>
      <c r="AM36" s="1"/>
      <c r="AN36" s="1"/>
    </row>
    <row r="37" spans="1:40" ht="10.5" customHeight="1">
      <c r="A37" s="17" t="s">
        <v>172</v>
      </c>
      <c r="B37" s="16" t="s">
        <v>27</v>
      </c>
      <c r="C37" s="1">
        <f>SUM(A37:B37)</f>
        <v>0</v>
      </c>
      <c r="D37" s="1"/>
      <c r="E37" s="1">
        <f>SUM(C37:D37)</f>
        <v>0</v>
      </c>
      <c r="F37" s="34"/>
      <c r="G37" s="34"/>
      <c r="H37" s="1">
        <f>SUM(F37:G37)</f>
        <v>0</v>
      </c>
      <c r="I37" s="1"/>
      <c r="J37" s="1"/>
      <c r="K37" s="1">
        <f>SUM(I37:J37)</f>
        <v>0</v>
      </c>
      <c r="L37" s="43">
        <f aca="true" t="shared" si="13" ref="L37:M39">C37+F37</f>
        <v>0</v>
      </c>
      <c r="M37" s="43">
        <f t="shared" si="13"/>
        <v>0</v>
      </c>
      <c r="N37" s="43">
        <f>SUM(L37:M37)</f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7" t="s">
        <v>176</v>
      </c>
      <c r="B38" s="16" t="s">
        <v>141</v>
      </c>
      <c r="C38" s="1"/>
      <c r="D38" s="1"/>
      <c r="E38" s="1">
        <f>SUM(C38:D38)</f>
        <v>0</v>
      </c>
      <c r="F38" s="34"/>
      <c r="G38" s="34"/>
      <c r="H38" s="1">
        <f>SUM(F38:G38)</f>
        <v>0</v>
      </c>
      <c r="I38" s="1"/>
      <c r="J38" s="1"/>
      <c r="K38" s="1">
        <f>SUM(I38:J38)</f>
        <v>0</v>
      </c>
      <c r="L38" s="43">
        <f t="shared" si="13"/>
        <v>0</v>
      </c>
      <c r="M38" s="43">
        <f t="shared" si="13"/>
        <v>0</v>
      </c>
      <c r="N38" s="43">
        <f>SUM(L38:M38)</f>
        <v>0</v>
      </c>
      <c r="AD38" s="1"/>
      <c r="AE38" s="1"/>
      <c r="AF38" s="1"/>
      <c r="AJ38" s="1"/>
      <c r="AK38" s="1"/>
      <c r="AL38" s="1"/>
      <c r="AM38" s="1"/>
      <c r="AN38" s="1"/>
    </row>
    <row r="39" spans="1:40" s="29" customFormat="1" ht="10.5" customHeight="1" thickBot="1">
      <c r="A39" s="17" t="s">
        <v>178</v>
      </c>
      <c r="B39" s="16" t="s">
        <v>28</v>
      </c>
      <c r="C39" s="1"/>
      <c r="D39" s="1"/>
      <c r="E39" s="1">
        <f>SUM(C39:D39)</f>
        <v>0</v>
      </c>
      <c r="F39" s="34"/>
      <c r="G39" s="34"/>
      <c r="H39" s="1">
        <f>SUM(F39:G39)</f>
        <v>0</v>
      </c>
      <c r="I39" s="1"/>
      <c r="J39" s="1"/>
      <c r="K39" s="1">
        <f>SUM(I39:J39)</f>
        <v>0</v>
      </c>
      <c r="L39" s="43">
        <f t="shared" si="13"/>
        <v>0</v>
      </c>
      <c r="M39" s="43">
        <f t="shared" si="13"/>
        <v>0</v>
      </c>
      <c r="N39" s="43">
        <f>SUM(L39:M39)</f>
        <v>0</v>
      </c>
      <c r="AD39" s="6"/>
      <c r="AE39" s="6"/>
      <c r="AF39" s="6"/>
      <c r="AJ39" s="6"/>
      <c r="AK39" s="6"/>
      <c r="AL39" s="6"/>
      <c r="AM39" s="6"/>
      <c r="AN39" s="6"/>
    </row>
    <row r="40" spans="1:31" ht="10.5" customHeight="1" thickBot="1">
      <c r="A40" s="18" t="s">
        <v>15</v>
      </c>
      <c r="B40" s="19" t="s">
        <v>143</v>
      </c>
      <c r="C40" s="15">
        <f>SUM(C37:C39)</f>
        <v>0</v>
      </c>
      <c r="D40" s="15">
        <f aca="true" t="shared" si="14" ref="D40:J40">SUM(D37:D39)</f>
        <v>0</v>
      </c>
      <c r="E40" s="15">
        <f t="shared" si="14"/>
        <v>0</v>
      </c>
      <c r="F40" s="15">
        <f>SUM(F37:F39)</f>
        <v>0</v>
      </c>
      <c r="G40" s="15">
        <f t="shared" si="14"/>
        <v>0</v>
      </c>
      <c r="H40" s="15">
        <f>SUM(H37:H39)</f>
        <v>0</v>
      </c>
      <c r="I40" s="15">
        <f>SUM(I37:I39)</f>
        <v>0</v>
      </c>
      <c r="J40" s="15">
        <f t="shared" si="14"/>
        <v>0</v>
      </c>
      <c r="K40" s="15">
        <f>SUM(K37:K39)</f>
        <v>0</v>
      </c>
      <c r="L40" s="38">
        <f>SUM(L37:L39)</f>
        <v>0</v>
      </c>
      <c r="M40" s="38">
        <f>SUM(M37:M39)</f>
        <v>0</v>
      </c>
      <c r="N40" s="38">
        <f>SUM(N37:N39)</f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D40" s="1"/>
      <c r="AE40" s="1"/>
    </row>
    <row r="41" spans="1:31" ht="10.5" customHeight="1" thickBot="1">
      <c r="A41" s="53" t="s">
        <v>191</v>
      </c>
      <c r="B41" s="19" t="s">
        <v>19</v>
      </c>
      <c r="C41" s="15"/>
      <c r="D41" s="15"/>
      <c r="E41" s="15">
        <f>SUM(C41:D41)</f>
        <v>0</v>
      </c>
      <c r="F41" s="35"/>
      <c r="G41" s="35"/>
      <c r="H41" s="15">
        <f>SUM(F41:G41)</f>
        <v>0</v>
      </c>
      <c r="I41" s="15"/>
      <c r="J41" s="15"/>
      <c r="K41" s="15">
        <f>SUM(I41:J41)</f>
        <v>0</v>
      </c>
      <c r="L41" s="84"/>
      <c r="M41" s="84"/>
      <c r="N41" s="38">
        <f>SUM(L41:M41)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 thickBot="1">
      <c r="A42" s="53" t="s">
        <v>192</v>
      </c>
      <c r="B42" s="19" t="s">
        <v>144</v>
      </c>
      <c r="C42" s="15"/>
      <c r="D42" s="15"/>
      <c r="E42" s="15">
        <f>SUM(C42:D42)</f>
        <v>0</v>
      </c>
      <c r="F42" s="15"/>
      <c r="G42" s="15"/>
      <c r="H42" s="15">
        <f>SUM(F42:G42)</f>
        <v>0</v>
      </c>
      <c r="I42" s="15"/>
      <c r="J42" s="15"/>
      <c r="K42" s="15">
        <f>SUM(I42:J42)</f>
        <v>0</v>
      </c>
      <c r="L42" s="38"/>
      <c r="M42" s="38"/>
      <c r="N42" s="38">
        <f>SUM(L42:M42)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14" ht="13.5" thickBot="1">
      <c r="A43" s="18" t="s">
        <v>17</v>
      </c>
      <c r="B43" s="19" t="s">
        <v>29</v>
      </c>
      <c r="C43" s="15">
        <f>SUM(C41:C42)</f>
        <v>0</v>
      </c>
      <c r="D43" s="15">
        <f aca="true" t="shared" si="15" ref="D43:J43">SUM(D41:D42)</f>
        <v>0</v>
      </c>
      <c r="E43" s="15">
        <f t="shared" si="15"/>
        <v>0</v>
      </c>
      <c r="F43" s="15">
        <f>SUM(F41:F42)</f>
        <v>0</v>
      </c>
      <c r="G43" s="15">
        <f t="shared" si="15"/>
        <v>0</v>
      </c>
      <c r="H43" s="15">
        <f>SUM(H41:H42)</f>
        <v>0</v>
      </c>
      <c r="I43" s="15">
        <f>SUM(I41:I42)</f>
        <v>0</v>
      </c>
      <c r="J43" s="15">
        <f t="shared" si="15"/>
        <v>0</v>
      </c>
      <c r="K43" s="15">
        <f>SUM(K41:K42)</f>
        <v>0</v>
      </c>
      <c r="L43" s="38">
        <f>SUM(L41:L42)</f>
        <v>0</v>
      </c>
      <c r="M43" s="38">
        <f>SUM(M41:M42)</f>
        <v>0</v>
      </c>
      <c r="N43" s="38">
        <f>SUM(N41:N42)</f>
        <v>0</v>
      </c>
    </row>
    <row r="44" spans="1:14" ht="12.75">
      <c r="A44" s="40" t="s">
        <v>191</v>
      </c>
      <c r="B44" s="54" t="s">
        <v>22</v>
      </c>
      <c r="C44" s="7"/>
      <c r="D44" s="7"/>
      <c r="E44" s="7">
        <f>SUM(C44:D44)</f>
        <v>0</v>
      </c>
      <c r="F44" s="72"/>
      <c r="G44" s="72"/>
      <c r="H44" s="7">
        <f>SUM(F44:G44)</f>
        <v>0</v>
      </c>
      <c r="I44" s="7"/>
      <c r="J44" s="7"/>
      <c r="K44" s="7">
        <f>SUM(I44:J44)</f>
        <v>0</v>
      </c>
      <c r="L44" s="84"/>
      <c r="M44" s="84"/>
      <c r="N44" s="84">
        <f>SUM(L44:M44)</f>
        <v>0</v>
      </c>
    </row>
    <row r="45" spans="1:14" ht="13.5" thickBot="1">
      <c r="A45" s="40" t="s">
        <v>192</v>
      </c>
      <c r="B45" s="54" t="s">
        <v>145</v>
      </c>
      <c r="C45" s="7"/>
      <c r="D45" s="7"/>
      <c r="E45" s="7">
        <f>SUM(C45:D45)</f>
        <v>0</v>
      </c>
      <c r="F45" s="72"/>
      <c r="G45" s="72"/>
      <c r="H45" s="7">
        <f>SUM(F45:G45)</f>
        <v>0</v>
      </c>
      <c r="I45" s="7"/>
      <c r="J45" s="7"/>
      <c r="K45" s="7">
        <f>SUM(I45:J45)</f>
        <v>0</v>
      </c>
      <c r="L45" s="84"/>
      <c r="M45" s="84"/>
      <c r="N45" s="84">
        <f>SUM(L45:M45)</f>
        <v>0</v>
      </c>
    </row>
    <row r="46" spans="1:14" ht="13.5" thickBot="1">
      <c r="A46" s="41" t="s">
        <v>20</v>
      </c>
      <c r="B46" s="55" t="s">
        <v>30</v>
      </c>
      <c r="C46" s="28">
        <f>SUM(C44:C45)</f>
        <v>0</v>
      </c>
      <c r="D46" s="28">
        <f aca="true" t="shared" si="16" ref="D46:J46">SUM(D44:D45)</f>
        <v>0</v>
      </c>
      <c r="E46" s="28">
        <f t="shared" si="16"/>
        <v>0</v>
      </c>
      <c r="F46" s="28">
        <f>SUM(F44:F45)</f>
        <v>0</v>
      </c>
      <c r="G46" s="28">
        <f t="shared" si="16"/>
        <v>0</v>
      </c>
      <c r="H46" s="28">
        <f>SUM(H44:H45)</f>
        <v>0</v>
      </c>
      <c r="I46" s="28">
        <f>SUM(I44:I45)</f>
        <v>0</v>
      </c>
      <c r="J46" s="28">
        <f t="shared" si="16"/>
        <v>0</v>
      </c>
      <c r="K46" s="28">
        <f>SUM(K44:K45)</f>
        <v>0</v>
      </c>
      <c r="L46" s="88">
        <f>SUM(L44:L45)</f>
        <v>0</v>
      </c>
      <c r="M46" s="88">
        <f>SUM(M44:M45)</f>
        <v>0</v>
      </c>
      <c r="N46" s="88">
        <f>SUM(N44:N45)</f>
        <v>0</v>
      </c>
    </row>
    <row r="47" spans="1:14" ht="13.5" thickBot="1">
      <c r="A47" s="40" t="s">
        <v>179</v>
      </c>
      <c r="B47" s="54" t="s">
        <v>152</v>
      </c>
      <c r="C47" s="7"/>
      <c r="D47" s="7"/>
      <c r="E47" s="7">
        <f>SUM(C47:D47)</f>
        <v>0</v>
      </c>
      <c r="F47" s="7"/>
      <c r="G47" s="7"/>
      <c r="H47" s="7">
        <f>SUM(F47:G47)</f>
        <v>0</v>
      </c>
      <c r="I47" s="7"/>
      <c r="J47" s="7"/>
      <c r="K47" s="7">
        <f>SUM(I47:J47)</f>
        <v>0</v>
      </c>
      <c r="L47" s="84"/>
      <c r="M47" s="84"/>
      <c r="N47" s="84">
        <f>SUM(L47:M47)</f>
        <v>0</v>
      </c>
    </row>
    <row r="48" spans="1:14" ht="13.5" thickBot="1">
      <c r="A48" s="41" t="s">
        <v>149</v>
      </c>
      <c r="B48" s="55" t="s">
        <v>151</v>
      </c>
      <c r="C48" s="28">
        <f>SUM(C46,C43,C47)</f>
        <v>0</v>
      </c>
      <c r="D48" s="28">
        <f aca="true" t="shared" si="17" ref="D48:J48">SUM(D46,D43,D47)</f>
        <v>0</v>
      </c>
      <c r="E48" s="28">
        <f t="shared" si="17"/>
        <v>0</v>
      </c>
      <c r="F48" s="28">
        <f>SUM(F46,F43,F47)</f>
        <v>0</v>
      </c>
      <c r="G48" s="28">
        <f t="shared" si="17"/>
        <v>0</v>
      </c>
      <c r="H48" s="28">
        <f>SUM(H46,H43,H47)</f>
        <v>0</v>
      </c>
      <c r="I48" s="28">
        <f>SUM(I46,I43,I47)</f>
        <v>0</v>
      </c>
      <c r="J48" s="28">
        <f t="shared" si="17"/>
        <v>0</v>
      </c>
      <c r="K48" s="28">
        <f>SUM(K46,K43,K47)</f>
        <v>0</v>
      </c>
      <c r="L48" s="88">
        <f>SUM(L46,L43,L47)</f>
        <v>0</v>
      </c>
      <c r="M48" s="88">
        <f>SUM(M46,M43,M47)</f>
        <v>0</v>
      </c>
      <c r="N48" s="88">
        <f>SUM(N46,N43,N47)</f>
        <v>0</v>
      </c>
    </row>
    <row r="49" spans="1:29" s="51" customFormat="1" ht="13.5" thickBot="1">
      <c r="A49" s="23"/>
      <c r="B49" s="29" t="s">
        <v>155</v>
      </c>
      <c r="C49" s="6">
        <f>SUM(C48,C40,C36)</f>
        <v>0</v>
      </c>
      <c r="D49" s="6">
        <f aca="true" t="shared" si="18" ref="D49:J49">SUM(D48,D40,D36)</f>
        <v>0</v>
      </c>
      <c r="E49" s="6">
        <f t="shared" si="18"/>
        <v>0</v>
      </c>
      <c r="F49" s="6">
        <f>SUM(F48,F40,F36)</f>
        <v>0</v>
      </c>
      <c r="G49" s="6">
        <f t="shared" si="18"/>
        <v>0</v>
      </c>
      <c r="H49" s="6">
        <f>SUM(H48,H40,H36)</f>
        <v>0</v>
      </c>
      <c r="I49" s="6">
        <f>SUM(I48,I40,I36)</f>
        <v>0</v>
      </c>
      <c r="J49" s="6">
        <f t="shared" si="18"/>
        <v>0</v>
      </c>
      <c r="K49" s="6">
        <f>SUM(K48,K40,K36)</f>
        <v>0</v>
      </c>
      <c r="L49" s="43">
        <f>SUM(L48,L40,L36)</f>
        <v>0</v>
      </c>
      <c r="M49" s="43">
        <f>SUM(M48,M40,M36)</f>
        <v>0</v>
      </c>
      <c r="N49" s="43">
        <f>SUM(N48,N40,N36)</f>
        <v>0</v>
      </c>
      <c r="AA49" s="29"/>
      <c r="AB49" s="29"/>
      <c r="AC49" s="29"/>
    </row>
    <row r="50" spans="1:14" ht="13.5" thickBot="1">
      <c r="A50" s="57"/>
      <c r="B50" s="58" t="s">
        <v>31</v>
      </c>
      <c r="C50" s="10"/>
      <c r="D50" s="10"/>
      <c r="E50" s="10"/>
      <c r="F50" s="10"/>
      <c r="G50" s="10"/>
      <c r="H50" s="10"/>
      <c r="I50" s="10"/>
      <c r="J50" s="10"/>
      <c r="K50" s="10"/>
      <c r="L50" s="98">
        <f>C50+F50</f>
        <v>0</v>
      </c>
      <c r="M50" s="98">
        <f>D50+G50</f>
        <v>0</v>
      </c>
      <c r="N50" s="98">
        <f>E50+H50</f>
        <v>0</v>
      </c>
    </row>
    <row r="51" spans="1:14" ht="12.75">
      <c r="A51" s="59"/>
      <c r="B51" s="58" t="s">
        <v>32</v>
      </c>
      <c r="C51" s="27"/>
      <c r="D51" s="27"/>
      <c r="E51" s="27"/>
      <c r="F51" s="60"/>
      <c r="G51" s="27"/>
      <c r="H51" s="60"/>
      <c r="I51" s="60"/>
      <c r="J51" s="27"/>
      <c r="K51" s="60"/>
      <c r="L51" s="99"/>
      <c r="M51" s="99"/>
      <c r="N51" s="99"/>
    </row>
    <row r="52" spans="8:11" ht="12.75">
      <c r="H52" s="30"/>
      <c r="K52" s="30"/>
    </row>
    <row r="53" spans="8:11" ht="12.75">
      <c r="H53" s="30"/>
      <c r="K53" s="30"/>
    </row>
    <row r="54" spans="8:11" ht="12.75">
      <c r="H54" s="30"/>
      <c r="K54" s="30"/>
    </row>
    <row r="55" ht="12.75">
      <c r="K55" s="30"/>
    </row>
    <row r="56" ht="12.75">
      <c r="K56" s="30"/>
    </row>
    <row r="57" ht="12.75">
      <c r="K57" s="30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6"/>
      <c r="AB62" s="6"/>
      <c r="AC62" s="6"/>
    </row>
    <row r="63" spans="27:29" ht="12.75">
      <c r="AA63" s="6"/>
      <c r="AB63" s="6"/>
      <c r="AC63" s="6"/>
    </row>
    <row r="64" spans="27:29" ht="12.75">
      <c r="AA64" s="1"/>
      <c r="AB64" s="1"/>
      <c r="AC64" s="1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I72"/>
  <sheetViews>
    <sheetView zoomScale="92" zoomScaleNormal="92" zoomScalePageLayoutView="0" workbookViewId="0" topLeftCell="A1">
      <pane ySplit="7" topLeftCell="A17" activePane="bottomLeft" state="frozen"/>
      <selection pane="topLeft" activeCell="M24" sqref="M24"/>
      <selection pane="bottomLeft" activeCell="M24" sqref="M24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10.625" style="13" customWidth="1"/>
    <col min="4" max="4" width="9.25390625" style="13" customWidth="1"/>
    <col min="5" max="5" width="9.875" style="13" customWidth="1"/>
    <col min="6" max="6" width="10.00390625" style="13" customWidth="1"/>
    <col min="7" max="8" width="9.375" style="13" customWidth="1"/>
    <col min="9" max="9" width="10.375" style="13" customWidth="1"/>
    <col min="10" max="11" width="10.75390625" style="13" customWidth="1"/>
    <col min="12" max="14" width="9.375" style="13" customWidth="1"/>
    <col min="15" max="15" width="9.25390625" style="13" customWidth="1"/>
    <col min="16" max="16" width="0" style="13" hidden="1" customWidth="1"/>
    <col min="17" max="16384" width="9.125" style="13" customWidth="1"/>
  </cols>
  <sheetData>
    <row r="1" spans="2:16" ht="11.25" customHeight="1">
      <c r="B1" s="111" t="s">
        <v>181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23"/>
      <c r="P1" s="23"/>
    </row>
    <row r="2" spans="8:13" ht="8.25" customHeight="1">
      <c r="H2" s="16"/>
      <c r="M2" s="16" t="s">
        <v>0</v>
      </c>
    </row>
    <row r="3" spans="1:14" ht="9" customHeight="1">
      <c r="A3" s="112" t="s">
        <v>1</v>
      </c>
      <c r="B3" s="112"/>
      <c r="C3" s="114">
        <v>1501</v>
      </c>
      <c r="D3" s="114"/>
      <c r="E3" s="114"/>
      <c r="F3" s="114">
        <v>1502</v>
      </c>
      <c r="G3" s="114"/>
      <c r="H3" s="114"/>
      <c r="I3" s="126">
        <v>1503</v>
      </c>
      <c r="J3" s="126"/>
      <c r="K3" s="126"/>
      <c r="L3" s="108">
        <v>1504</v>
      </c>
      <c r="M3" s="108"/>
      <c r="N3" s="108"/>
    </row>
    <row r="4" spans="1:18" s="86" customFormat="1" ht="24" customHeight="1" thickBot="1">
      <c r="A4" s="112"/>
      <c r="B4" s="112"/>
      <c r="C4" s="147" t="s">
        <v>95</v>
      </c>
      <c r="D4" s="147"/>
      <c r="E4" s="147"/>
      <c r="F4" s="149" t="s">
        <v>96</v>
      </c>
      <c r="G4" s="149"/>
      <c r="H4" s="149"/>
      <c r="I4" s="147" t="s">
        <v>97</v>
      </c>
      <c r="J4" s="147"/>
      <c r="K4" s="147"/>
      <c r="L4" s="147" t="s">
        <v>98</v>
      </c>
      <c r="M4" s="147"/>
      <c r="N4" s="147"/>
      <c r="Q4" s="12"/>
      <c r="R4" s="12"/>
    </row>
    <row r="5" spans="1:14" ht="11.25" customHeight="1" thickBot="1">
      <c r="A5" s="112"/>
      <c r="B5" s="112"/>
      <c r="C5" s="109" t="s">
        <v>204</v>
      </c>
      <c r="D5" s="109" t="s">
        <v>198</v>
      </c>
      <c r="E5" s="109" t="s">
        <v>199</v>
      </c>
      <c r="F5" s="109" t="s">
        <v>204</v>
      </c>
      <c r="G5" s="109" t="s">
        <v>198</v>
      </c>
      <c r="H5" s="109" t="s">
        <v>199</v>
      </c>
      <c r="I5" s="109" t="s">
        <v>204</v>
      </c>
      <c r="J5" s="109" t="s">
        <v>198</v>
      </c>
      <c r="K5" s="109" t="s">
        <v>199</v>
      </c>
      <c r="L5" s="109" t="s">
        <v>204</v>
      </c>
      <c r="M5" s="109" t="s">
        <v>197</v>
      </c>
      <c r="N5" s="109" t="s">
        <v>199</v>
      </c>
    </row>
    <row r="6" spans="1:14" ht="17.25" customHeight="1" thickBot="1">
      <c r="A6" s="112"/>
      <c r="B6" s="112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9" customHeight="1" thickBot="1">
      <c r="A7" s="118">
        <v>1</v>
      </c>
      <c r="B7" s="118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6" t="s">
        <v>6</v>
      </c>
      <c r="B8" s="116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>
        <v>0</v>
      </c>
      <c r="D9" s="1"/>
      <c r="E9" s="1">
        <f>SUM(C9:D9)</f>
        <v>0</v>
      </c>
      <c r="F9" s="1">
        <v>0</v>
      </c>
      <c r="G9" s="1"/>
      <c r="H9" s="1">
        <f>SUM(F9:G9)</f>
        <v>0</v>
      </c>
      <c r="I9" s="1">
        <v>0</v>
      </c>
      <c r="J9" s="1"/>
      <c r="K9" s="1">
        <f>SUM(I9:J9)</f>
        <v>0</v>
      </c>
      <c r="L9" s="6">
        <v>0</v>
      </c>
      <c r="M9" s="6"/>
      <c r="N9" s="1">
        <f>SUM(L9:M9)</f>
        <v>0</v>
      </c>
    </row>
    <row r="10" spans="1:14" ht="10.5" customHeight="1">
      <c r="A10" s="17" t="s">
        <v>159</v>
      </c>
      <c r="B10" s="16" t="s">
        <v>129</v>
      </c>
      <c r="C10" s="1">
        <v>0</v>
      </c>
      <c r="D10" s="1"/>
      <c r="E10" s="1">
        <f>SUM(C10:D10)</f>
        <v>0</v>
      </c>
      <c r="F10" s="1">
        <v>0</v>
      </c>
      <c r="G10" s="1"/>
      <c r="H10" s="1">
        <f>SUM(F10:G10)</f>
        <v>0</v>
      </c>
      <c r="I10" s="1">
        <v>0</v>
      </c>
      <c r="J10" s="1"/>
      <c r="K10" s="1">
        <f>SUM(I10:J10)</f>
        <v>0</v>
      </c>
      <c r="L10" s="6">
        <v>0</v>
      </c>
      <c r="M10" s="6"/>
      <c r="N10" s="1">
        <f>SUM(L10:M10)</f>
        <v>0</v>
      </c>
    </row>
    <row r="11" spans="1:14" ht="10.5" customHeight="1">
      <c r="A11" s="17" t="s">
        <v>160</v>
      </c>
      <c r="B11" s="16" t="s">
        <v>9</v>
      </c>
      <c r="C11" s="1">
        <v>0</v>
      </c>
      <c r="D11" s="1"/>
      <c r="E11" s="1">
        <f>SUM(C11:D11)</f>
        <v>0</v>
      </c>
      <c r="F11" s="1">
        <v>0</v>
      </c>
      <c r="G11" s="1"/>
      <c r="H11" s="1">
        <f>SUM(F11:G11)</f>
        <v>0</v>
      </c>
      <c r="I11" s="1">
        <v>0</v>
      </c>
      <c r="J11" s="1"/>
      <c r="K11" s="1">
        <f>SUM(I11:J11)</f>
        <v>0</v>
      </c>
      <c r="L11" s="6">
        <v>0</v>
      </c>
      <c r="M11" s="6"/>
      <c r="N11" s="1">
        <f>SUM(L11:M11)</f>
        <v>0</v>
      </c>
    </row>
    <row r="12" spans="1:14" ht="10.5" customHeight="1">
      <c r="A12" s="17" t="s">
        <v>161</v>
      </c>
      <c r="B12" s="16" t="s">
        <v>10</v>
      </c>
      <c r="C12" s="1">
        <v>0</v>
      </c>
      <c r="D12" s="1"/>
      <c r="E12" s="1">
        <f>SUM(C12:D12)</f>
        <v>0</v>
      </c>
      <c r="F12" s="1">
        <v>0</v>
      </c>
      <c r="G12" s="1"/>
      <c r="H12" s="1">
        <f>SUM(F12:G12)</f>
        <v>0</v>
      </c>
      <c r="I12" s="1">
        <v>0</v>
      </c>
      <c r="J12" s="1"/>
      <c r="K12" s="1">
        <f>SUM(I12:J12)</f>
        <v>0</v>
      </c>
      <c r="L12" s="6">
        <v>0</v>
      </c>
      <c r="M12" s="6"/>
      <c r="N12" s="1">
        <f>SUM(L12:M12)</f>
        <v>0</v>
      </c>
    </row>
    <row r="13" spans="1:16" ht="10.5" customHeight="1">
      <c r="A13" s="17" t="s">
        <v>162</v>
      </c>
      <c r="B13" s="16" t="s">
        <v>11</v>
      </c>
      <c r="C13" s="1">
        <v>0</v>
      </c>
      <c r="D13" s="3"/>
      <c r="E13" s="1">
        <f>SUM(C13:D13)</f>
        <v>0</v>
      </c>
      <c r="F13" s="1">
        <v>0</v>
      </c>
      <c r="G13" s="1"/>
      <c r="H13" s="1">
        <f>SUM(F13:G13)</f>
        <v>0</v>
      </c>
      <c r="I13" s="1">
        <v>0</v>
      </c>
      <c r="J13" s="1"/>
      <c r="K13" s="1">
        <f>SUM(I13:J13)</f>
        <v>0</v>
      </c>
      <c r="L13" s="6">
        <v>0</v>
      </c>
      <c r="M13" s="6"/>
      <c r="N13" s="1">
        <f>SUM(L13:M13)</f>
        <v>0</v>
      </c>
      <c r="P13" s="36"/>
    </row>
    <row r="14" spans="1:14" ht="10.5" customHeight="1">
      <c r="A14" s="18" t="s">
        <v>12</v>
      </c>
      <c r="B14" s="19" t="s">
        <v>131</v>
      </c>
      <c r="C14" s="15">
        <v>0</v>
      </c>
      <c r="D14" s="15">
        <f aca="true" t="shared" si="0" ref="D14:M14">SUM(D9:D13)</f>
        <v>0</v>
      </c>
      <c r="E14" s="15">
        <f t="shared" si="0"/>
        <v>0</v>
      </c>
      <c r="F14" s="15">
        <v>0</v>
      </c>
      <c r="G14" s="15">
        <f t="shared" si="0"/>
        <v>0</v>
      </c>
      <c r="H14" s="15">
        <f>SUM(H9:H13)</f>
        <v>0</v>
      </c>
      <c r="I14" s="15">
        <v>0</v>
      </c>
      <c r="J14" s="15">
        <f t="shared" si="0"/>
        <v>0</v>
      </c>
      <c r="K14" s="15">
        <f>SUM(K9:K13)</f>
        <v>0</v>
      </c>
      <c r="L14" s="15">
        <v>0</v>
      </c>
      <c r="M14" s="15">
        <f t="shared" si="0"/>
        <v>0</v>
      </c>
      <c r="N14" s="15">
        <f>SUM(N9:N13)</f>
        <v>0</v>
      </c>
    </row>
    <row r="15" spans="1:14" ht="10.5" customHeight="1">
      <c r="A15" s="17" t="s">
        <v>163</v>
      </c>
      <c r="B15" s="16" t="s">
        <v>130</v>
      </c>
      <c r="C15" s="1">
        <v>0</v>
      </c>
      <c r="D15" s="49"/>
      <c r="E15" s="1">
        <f>SUM(C15:D15)</f>
        <v>0</v>
      </c>
      <c r="F15" s="1">
        <v>0</v>
      </c>
      <c r="G15" s="1"/>
      <c r="H15" s="1">
        <f>SUM(F15:G15)</f>
        <v>0</v>
      </c>
      <c r="I15" s="1">
        <v>0</v>
      </c>
      <c r="J15" s="1"/>
      <c r="K15" s="1">
        <f>SUM(I15:J15)</f>
        <v>0</v>
      </c>
      <c r="L15" s="7">
        <v>0</v>
      </c>
      <c r="M15" s="6"/>
      <c r="N15" s="1">
        <f>SUM(L15:M15)</f>
        <v>0</v>
      </c>
    </row>
    <row r="16" spans="1:14" ht="10.5" customHeight="1">
      <c r="A16" s="17" t="s">
        <v>164</v>
      </c>
      <c r="B16" s="16" t="s">
        <v>13</v>
      </c>
      <c r="C16" s="1">
        <v>0</v>
      </c>
      <c r="D16" s="1"/>
      <c r="E16" s="1">
        <f>SUM(C16:D16)</f>
        <v>0</v>
      </c>
      <c r="F16" s="1">
        <v>0</v>
      </c>
      <c r="G16" s="1"/>
      <c r="H16" s="1">
        <f>SUM(F16:G16)</f>
        <v>0</v>
      </c>
      <c r="I16" s="1">
        <v>0</v>
      </c>
      <c r="J16" s="1"/>
      <c r="K16" s="1">
        <f>SUM(I16:J16)</f>
        <v>0</v>
      </c>
      <c r="L16" s="7">
        <v>0</v>
      </c>
      <c r="M16" s="6"/>
      <c r="N16" s="1">
        <f>SUM(L16:M16)</f>
        <v>0</v>
      </c>
    </row>
    <row r="17" spans="1:14" s="29" customFormat="1" ht="10.5" customHeight="1">
      <c r="A17" s="17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0</v>
      </c>
      <c r="G17" s="1"/>
      <c r="H17" s="1">
        <f>SUM(F17:G17)</f>
        <v>0</v>
      </c>
      <c r="I17" s="1">
        <v>0</v>
      </c>
      <c r="J17" s="1"/>
      <c r="K17" s="1">
        <f>SUM(I17:J17)</f>
        <v>0</v>
      </c>
      <c r="L17" s="4">
        <v>0</v>
      </c>
      <c r="M17" s="1"/>
      <c r="N17" s="1">
        <f>SUM(L17:M17)</f>
        <v>0</v>
      </c>
    </row>
    <row r="18" spans="1:14" ht="10.5" customHeight="1">
      <c r="A18" s="18" t="s">
        <v>15</v>
      </c>
      <c r="B18" s="19" t="s">
        <v>132</v>
      </c>
      <c r="C18" s="15">
        <v>0</v>
      </c>
      <c r="D18" s="15">
        <f aca="true" t="shared" si="1" ref="D18:M18">SUM(D15:D17)</f>
        <v>0</v>
      </c>
      <c r="E18" s="15">
        <f t="shared" si="1"/>
        <v>0</v>
      </c>
      <c r="F18" s="15">
        <v>0</v>
      </c>
      <c r="G18" s="15">
        <f t="shared" si="1"/>
        <v>0</v>
      </c>
      <c r="H18" s="15">
        <f>SUM(H15:H17)</f>
        <v>0</v>
      </c>
      <c r="I18" s="15">
        <v>0</v>
      </c>
      <c r="J18" s="15">
        <f t="shared" si="1"/>
        <v>0</v>
      </c>
      <c r="K18" s="15">
        <f>SUM(K15:K17)</f>
        <v>0</v>
      </c>
      <c r="L18" s="15">
        <v>0</v>
      </c>
      <c r="M18" s="15">
        <f t="shared" si="1"/>
        <v>0</v>
      </c>
      <c r="N18" s="15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15">
        <v>0</v>
      </c>
      <c r="D19" s="15"/>
      <c r="E19" s="15">
        <f>SUM(C19:D19)</f>
        <v>0</v>
      </c>
      <c r="F19" s="15">
        <v>0</v>
      </c>
      <c r="G19" s="15"/>
      <c r="H19" s="15">
        <f>SUM(F19:G19)</f>
        <v>0</v>
      </c>
      <c r="I19" s="15">
        <v>0</v>
      </c>
      <c r="J19" s="15"/>
      <c r="K19" s="15">
        <f>SUM(I19:J19)</f>
        <v>0</v>
      </c>
      <c r="L19" s="15">
        <v>0</v>
      </c>
      <c r="M19" s="15"/>
      <c r="N19" s="15">
        <f>SUM(L19:M19)</f>
        <v>0</v>
      </c>
    </row>
    <row r="20" spans="1:14" ht="10.5" customHeight="1" thickBot="1">
      <c r="A20" s="20" t="s">
        <v>17</v>
      </c>
      <c r="B20" s="19" t="s">
        <v>134</v>
      </c>
      <c r="C20" s="15">
        <v>0</v>
      </c>
      <c r="D20" s="15">
        <f aca="true" t="shared" si="2" ref="D20:M20">SUM(D19)</f>
        <v>0</v>
      </c>
      <c r="E20" s="15">
        <f t="shared" si="2"/>
        <v>0</v>
      </c>
      <c r="F20" s="15">
        <v>0</v>
      </c>
      <c r="G20" s="15">
        <f t="shared" si="2"/>
        <v>0</v>
      </c>
      <c r="H20" s="15">
        <f>SUM(H19)</f>
        <v>0</v>
      </c>
      <c r="I20" s="15">
        <v>0</v>
      </c>
      <c r="J20" s="15">
        <f t="shared" si="2"/>
        <v>0</v>
      </c>
      <c r="K20" s="15">
        <f>SUM(K19)</f>
        <v>0</v>
      </c>
      <c r="L20" s="15">
        <v>0</v>
      </c>
      <c r="M20" s="15">
        <f t="shared" si="2"/>
        <v>0</v>
      </c>
      <c r="N20" s="15">
        <f>SUM(N19)</f>
        <v>0</v>
      </c>
    </row>
    <row r="21" spans="1:14" ht="10.5" customHeight="1">
      <c r="A21" s="21" t="s">
        <v>168</v>
      </c>
      <c r="B21" s="16" t="s">
        <v>21</v>
      </c>
      <c r="C21" s="7">
        <v>0</v>
      </c>
      <c r="D21" s="7"/>
      <c r="E21" s="7">
        <f>SUM(C21:D21)</f>
        <v>0</v>
      </c>
      <c r="F21" s="7">
        <v>0</v>
      </c>
      <c r="G21" s="7"/>
      <c r="H21" s="7">
        <f>SUM(F21:G21)</f>
        <v>0</v>
      </c>
      <c r="I21" s="7">
        <v>0</v>
      </c>
      <c r="J21" s="7"/>
      <c r="K21" s="7">
        <f>SUM(I21:J21)</f>
        <v>0</v>
      </c>
      <c r="L21" s="7">
        <v>0</v>
      </c>
      <c r="M21" s="7"/>
      <c r="N21" s="7">
        <f>SUM(L21:M21)</f>
        <v>0</v>
      </c>
    </row>
    <row r="22" spans="1:14" ht="10.5" customHeight="1">
      <c r="A22" s="50" t="s">
        <v>169</v>
      </c>
      <c r="B22" s="16" t="s">
        <v>146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7">
        <v>0</v>
      </c>
      <c r="J22" s="7"/>
      <c r="K22" s="7">
        <f>SUM(I22:J22)</f>
        <v>0</v>
      </c>
      <c r="L22" s="7">
        <v>0</v>
      </c>
      <c r="M22" s="7"/>
      <c r="N22" s="7">
        <f>SUM(L22:M22)</f>
        <v>0</v>
      </c>
    </row>
    <row r="23" spans="1:14" s="29" customFormat="1" ht="10.5" customHeight="1" thickBot="1">
      <c r="A23" s="17" t="s">
        <v>166</v>
      </c>
      <c r="B23" s="16" t="s">
        <v>22</v>
      </c>
      <c r="C23" s="1">
        <v>0</v>
      </c>
      <c r="D23" s="1"/>
      <c r="E23" s="7">
        <f>SUM(C23:D23)</f>
        <v>0</v>
      </c>
      <c r="F23" s="1">
        <v>0</v>
      </c>
      <c r="G23" s="1"/>
      <c r="H23" s="7">
        <f>SUM(F23:G23)</f>
        <v>0</v>
      </c>
      <c r="I23" s="1">
        <v>0</v>
      </c>
      <c r="J23" s="1"/>
      <c r="K23" s="7">
        <f>SUM(I23:J23)</f>
        <v>0</v>
      </c>
      <c r="L23" s="7">
        <v>0</v>
      </c>
      <c r="M23" s="6"/>
      <c r="N23" s="7">
        <f>SUM(L23:M23)</f>
        <v>0</v>
      </c>
    </row>
    <row r="24" spans="1:14" ht="10.5" customHeight="1" thickBot="1">
      <c r="A24" s="18" t="s">
        <v>20</v>
      </c>
      <c r="B24" s="22" t="s">
        <v>135</v>
      </c>
      <c r="C24" s="15">
        <v>0</v>
      </c>
      <c r="D24" s="15">
        <f aca="true" t="shared" si="3" ref="D24:M24">SUM(D21:D23)</f>
        <v>0</v>
      </c>
      <c r="E24" s="15">
        <f t="shared" si="3"/>
        <v>0</v>
      </c>
      <c r="F24" s="15">
        <v>0</v>
      </c>
      <c r="G24" s="15">
        <f t="shared" si="3"/>
        <v>0</v>
      </c>
      <c r="H24" s="15">
        <f>SUM(H21:H23)</f>
        <v>0</v>
      </c>
      <c r="I24" s="15">
        <v>0</v>
      </c>
      <c r="J24" s="15">
        <f t="shared" si="3"/>
        <v>0</v>
      </c>
      <c r="K24" s="15">
        <f>SUM(K21:K23)</f>
        <v>0</v>
      </c>
      <c r="L24" s="15">
        <v>0</v>
      </c>
      <c r="M24" s="15">
        <f t="shared" si="3"/>
        <v>0</v>
      </c>
      <c r="N24" s="15">
        <f>SUM(N21:N23)</f>
        <v>0</v>
      </c>
    </row>
    <row r="25" spans="1:14" ht="10.5" customHeight="1" thickBot="1">
      <c r="A25" s="40" t="s">
        <v>167</v>
      </c>
      <c r="B25" s="39" t="s">
        <v>153</v>
      </c>
      <c r="C25" s="7">
        <v>0</v>
      </c>
      <c r="D25" s="7"/>
      <c r="E25" s="7">
        <f>SUM(C25:D25)</f>
        <v>0</v>
      </c>
      <c r="F25" s="7">
        <v>0</v>
      </c>
      <c r="G25" s="7"/>
      <c r="H25" s="7">
        <f>SUM(F25:G25)</f>
        <v>0</v>
      </c>
      <c r="I25" s="7">
        <v>0</v>
      </c>
      <c r="J25" s="7"/>
      <c r="K25" s="7">
        <f>SUM(I25:J25)</f>
        <v>0</v>
      </c>
      <c r="L25" s="7">
        <v>0</v>
      </c>
      <c r="M25" s="7"/>
      <c r="N25" s="7">
        <f>SUM(L25:M25)</f>
        <v>0</v>
      </c>
    </row>
    <row r="26" spans="1:14" ht="10.5" customHeight="1" thickBot="1">
      <c r="A26" s="41" t="s">
        <v>149</v>
      </c>
      <c r="B26" s="42" t="s">
        <v>150</v>
      </c>
      <c r="C26" s="28">
        <v>0</v>
      </c>
      <c r="D26" s="28">
        <f aca="true" t="shared" si="4" ref="D26:M26">SUM(D20,D24,D25)</f>
        <v>0</v>
      </c>
      <c r="E26" s="28">
        <f t="shared" si="4"/>
        <v>0</v>
      </c>
      <c r="F26" s="28">
        <v>0</v>
      </c>
      <c r="G26" s="28">
        <f t="shared" si="4"/>
        <v>0</v>
      </c>
      <c r="H26" s="28">
        <f>SUM(H20,H24,H25)</f>
        <v>0</v>
      </c>
      <c r="I26" s="28">
        <v>0</v>
      </c>
      <c r="J26" s="28">
        <f t="shared" si="4"/>
        <v>0</v>
      </c>
      <c r="K26" s="28">
        <f>SUM(K20,K24,K25)</f>
        <v>0</v>
      </c>
      <c r="L26" s="28">
        <v>0</v>
      </c>
      <c r="M26" s="28">
        <f t="shared" si="4"/>
        <v>0</v>
      </c>
      <c r="N26" s="28">
        <f>SUM(N20,N24,N25)</f>
        <v>0</v>
      </c>
    </row>
    <row r="27" spans="1:14" s="29" customFormat="1" ht="10.5" customHeight="1">
      <c r="A27" s="23"/>
      <c r="B27" s="29" t="s">
        <v>154</v>
      </c>
      <c r="C27" s="6">
        <v>0</v>
      </c>
      <c r="D27" s="6">
        <f aca="true" t="shared" si="5" ref="D27:M27">SUM(D26,D18,D14)</f>
        <v>0</v>
      </c>
      <c r="E27" s="6">
        <f t="shared" si="5"/>
        <v>0</v>
      </c>
      <c r="F27" s="6">
        <v>0</v>
      </c>
      <c r="G27" s="6">
        <f t="shared" si="5"/>
        <v>0</v>
      </c>
      <c r="H27" s="6">
        <f>SUM(H26,H18,H14)</f>
        <v>0</v>
      </c>
      <c r="I27" s="6">
        <v>0</v>
      </c>
      <c r="J27" s="6">
        <f t="shared" si="5"/>
        <v>0</v>
      </c>
      <c r="K27" s="6">
        <f>SUM(K26,K18,K14)</f>
        <v>0</v>
      </c>
      <c r="L27" s="6">
        <v>0</v>
      </c>
      <c r="M27" s="6">
        <f t="shared" si="5"/>
        <v>0</v>
      </c>
      <c r="N27" s="6">
        <f>SUM(N26,N18,N14)</f>
        <v>0</v>
      </c>
    </row>
    <row r="28" spans="1:21" ht="10.5" customHeight="1">
      <c r="A28" s="117" t="s">
        <v>23</v>
      </c>
      <c r="B28" s="117"/>
      <c r="C28" s="1"/>
      <c r="D28" s="1"/>
      <c r="E28" s="1"/>
      <c r="F28" s="1"/>
      <c r="G28" s="1"/>
      <c r="H28" s="1"/>
      <c r="I28" s="1"/>
      <c r="J28" s="1"/>
      <c r="K28" s="1"/>
      <c r="L28" s="7"/>
      <c r="M28" s="6"/>
      <c r="N28" s="1"/>
      <c r="U28" s="67"/>
    </row>
    <row r="29" spans="1:14" ht="10.5" customHeight="1">
      <c r="A29" s="17" t="s">
        <v>170</v>
      </c>
      <c r="B29" s="16" t="s">
        <v>136</v>
      </c>
      <c r="C29" s="1">
        <v>2231261</v>
      </c>
      <c r="D29" s="1">
        <f>2411+2381+15252+886+1822+13072+11668</f>
        <v>47492</v>
      </c>
      <c r="E29" s="1">
        <f>SUM(C29:D29)</f>
        <v>2278753</v>
      </c>
      <c r="F29" s="1">
        <v>0</v>
      </c>
      <c r="G29" s="1"/>
      <c r="H29" s="1">
        <f>SUM(F29:G29)</f>
        <v>0</v>
      </c>
      <c r="I29" s="1">
        <v>0</v>
      </c>
      <c r="J29" s="1"/>
      <c r="K29" s="1">
        <f>SUM(I29:J29)</f>
        <v>0</v>
      </c>
      <c r="L29" s="7">
        <v>0</v>
      </c>
      <c r="M29" s="6"/>
      <c r="N29" s="1">
        <f>SUM(L29:M29)</f>
        <v>0</v>
      </c>
    </row>
    <row r="30" spans="1:18" ht="10.5" customHeight="1">
      <c r="A30" s="17" t="s">
        <v>171</v>
      </c>
      <c r="B30" s="16" t="s">
        <v>137</v>
      </c>
      <c r="C30" s="1">
        <v>0</v>
      </c>
      <c r="D30" s="1"/>
      <c r="E30" s="1">
        <f>SUM(C30:D30)</f>
        <v>0</v>
      </c>
      <c r="F30" s="1">
        <v>0</v>
      </c>
      <c r="G30" s="1"/>
      <c r="H30" s="1">
        <f>SUM(F30:G30)</f>
        <v>0</v>
      </c>
      <c r="I30" s="1">
        <v>0</v>
      </c>
      <c r="J30" s="1"/>
      <c r="K30" s="1">
        <f>SUM(I30:J30)</f>
        <v>0</v>
      </c>
      <c r="L30" s="7">
        <v>0</v>
      </c>
      <c r="M30" s="6"/>
      <c r="N30" s="1">
        <f>SUM(L30:M30)</f>
        <v>0</v>
      </c>
      <c r="R30" s="1"/>
    </row>
    <row r="31" spans="1:14" ht="10.5" customHeight="1">
      <c r="A31" s="17" t="s">
        <v>173</v>
      </c>
      <c r="B31" s="16" t="s">
        <v>138</v>
      </c>
      <c r="C31" s="1">
        <v>0</v>
      </c>
      <c r="D31" s="1"/>
      <c r="E31" s="1">
        <f>SUM(C31:D31)</f>
        <v>0</v>
      </c>
      <c r="F31" s="1">
        <v>603548</v>
      </c>
      <c r="G31" s="1">
        <v>239</v>
      </c>
      <c r="H31" s="1">
        <f>SUM(F31:G31)</f>
        <v>603787</v>
      </c>
      <c r="I31" s="1">
        <v>0</v>
      </c>
      <c r="J31" s="1"/>
      <c r="K31" s="1">
        <f>SUM(I31:J31)</f>
        <v>0</v>
      </c>
      <c r="L31" s="7">
        <v>0</v>
      </c>
      <c r="M31" s="6"/>
      <c r="N31" s="1">
        <f>SUM(L31:M31)</f>
        <v>0</v>
      </c>
    </row>
    <row r="32" spans="1:14" ht="10.5" customHeight="1">
      <c r="A32" s="24" t="s">
        <v>7</v>
      </c>
      <c r="B32" s="25" t="s">
        <v>139</v>
      </c>
      <c r="C32" s="5">
        <v>2231261</v>
      </c>
      <c r="D32" s="5">
        <f aca="true" t="shared" si="6" ref="D32:M32">SUM(D29:D31)</f>
        <v>47492</v>
      </c>
      <c r="E32" s="5">
        <f t="shared" si="6"/>
        <v>2278753</v>
      </c>
      <c r="F32" s="5">
        <v>603548</v>
      </c>
      <c r="G32" s="5">
        <f t="shared" si="6"/>
        <v>239</v>
      </c>
      <c r="H32" s="5">
        <f>SUM(H29:H31)</f>
        <v>603787</v>
      </c>
      <c r="I32" s="5">
        <v>0</v>
      </c>
      <c r="J32" s="5">
        <f t="shared" si="6"/>
        <v>0</v>
      </c>
      <c r="K32" s="5">
        <f>SUM(K29:K31)</f>
        <v>0</v>
      </c>
      <c r="L32" s="5">
        <v>0</v>
      </c>
      <c r="M32" s="5">
        <f t="shared" si="6"/>
        <v>0</v>
      </c>
      <c r="N32" s="5">
        <f>SUM(N29:N31)</f>
        <v>0</v>
      </c>
    </row>
    <row r="33" spans="1:14" ht="10.5" customHeight="1">
      <c r="A33" s="17" t="s">
        <v>174</v>
      </c>
      <c r="B33" s="16" t="s">
        <v>24</v>
      </c>
      <c r="C33" s="1">
        <v>0</v>
      </c>
      <c r="D33" s="1"/>
      <c r="E33" s="1">
        <f>SUM(C33:D33)</f>
        <v>0</v>
      </c>
      <c r="F33" s="1">
        <v>0</v>
      </c>
      <c r="G33" s="1"/>
      <c r="H33" s="1">
        <f>SUM(F33:G33)</f>
        <v>0</v>
      </c>
      <c r="I33" s="1">
        <v>5312948</v>
      </c>
      <c r="J33" s="1"/>
      <c r="K33" s="1">
        <f>SUM(I33:J33)</f>
        <v>5312948</v>
      </c>
      <c r="L33" s="4">
        <v>0</v>
      </c>
      <c r="M33" s="1"/>
      <c r="N33" s="1">
        <f>SUM(L33:M33)</f>
        <v>0</v>
      </c>
    </row>
    <row r="34" spans="1:14" ht="10.5" customHeight="1">
      <c r="A34" s="17" t="s">
        <v>175</v>
      </c>
      <c r="B34" s="16" t="s">
        <v>140</v>
      </c>
      <c r="C34" s="1">
        <v>0</v>
      </c>
      <c r="D34" s="1"/>
      <c r="E34" s="1">
        <f>SUM(C34:D34)</f>
        <v>0</v>
      </c>
      <c r="F34" s="1">
        <v>0</v>
      </c>
      <c r="G34" s="1"/>
      <c r="H34" s="1">
        <f>SUM(F34:G34)</f>
        <v>0</v>
      </c>
      <c r="I34" s="1">
        <v>5089223</v>
      </c>
      <c r="J34" s="1"/>
      <c r="K34" s="1">
        <f>SUM(I34:J34)</f>
        <v>5089223</v>
      </c>
      <c r="L34" s="4">
        <v>0</v>
      </c>
      <c r="M34" s="4"/>
      <c r="N34" s="1">
        <f>SUM(L34:M34)</f>
        <v>0</v>
      </c>
    </row>
    <row r="35" spans="1:14" ht="10.5" customHeight="1">
      <c r="A35" s="17" t="s">
        <v>177</v>
      </c>
      <c r="B35" s="16" t="s">
        <v>25</v>
      </c>
      <c r="C35" s="1">
        <v>0</v>
      </c>
      <c r="D35" s="1"/>
      <c r="E35" s="1">
        <f>SUM(C35:D35)</f>
        <v>0</v>
      </c>
      <c r="F35" s="1">
        <v>0</v>
      </c>
      <c r="G35" s="1"/>
      <c r="H35" s="1">
        <f>SUM(F35:G35)</f>
        <v>0</v>
      </c>
      <c r="I35" s="1">
        <v>0</v>
      </c>
      <c r="J35" s="1"/>
      <c r="K35" s="1">
        <f>SUM(I35:J35)</f>
        <v>0</v>
      </c>
      <c r="L35" s="7">
        <v>0</v>
      </c>
      <c r="M35" s="6"/>
      <c r="N35" s="1">
        <f>SUM(L35:M35)</f>
        <v>0</v>
      </c>
    </row>
    <row r="36" spans="1:35" ht="10.5" customHeight="1">
      <c r="A36" s="18" t="s">
        <v>12</v>
      </c>
      <c r="B36" s="19" t="s">
        <v>142</v>
      </c>
      <c r="C36" s="15">
        <v>2231261</v>
      </c>
      <c r="D36" s="15">
        <f aca="true" t="shared" si="7" ref="D36:M36">SUM(D32:D35)</f>
        <v>47492</v>
      </c>
      <c r="E36" s="15">
        <f t="shared" si="7"/>
        <v>2278753</v>
      </c>
      <c r="F36" s="15">
        <v>603548</v>
      </c>
      <c r="G36" s="15">
        <f t="shared" si="7"/>
        <v>239</v>
      </c>
      <c r="H36" s="15">
        <f>SUM(H32:H35)</f>
        <v>603787</v>
      </c>
      <c r="I36" s="15">
        <v>10402171</v>
      </c>
      <c r="J36" s="15">
        <f t="shared" si="7"/>
        <v>0</v>
      </c>
      <c r="K36" s="15">
        <f>SUM(K32:K35)</f>
        <v>10402171</v>
      </c>
      <c r="L36" s="15">
        <v>0</v>
      </c>
      <c r="M36" s="15">
        <f t="shared" si="7"/>
        <v>0</v>
      </c>
      <c r="N36" s="15">
        <f>SUM(N32:N35)</f>
        <v>0</v>
      </c>
      <c r="Y36" s="1"/>
      <c r="Z36" s="1"/>
      <c r="AA36" s="1"/>
      <c r="AE36" s="1"/>
      <c r="AF36" s="1"/>
      <c r="AG36" s="1"/>
      <c r="AH36" s="1"/>
      <c r="AI36" s="1"/>
    </row>
    <row r="37" spans="1:35" ht="10.5" customHeight="1">
      <c r="A37" s="17" t="s">
        <v>172</v>
      </c>
      <c r="B37" s="16" t="s">
        <v>27</v>
      </c>
      <c r="C37" s="1">
        <v>0</v>
      </c>
      <c r="D37" s="1"/>
      <c r="E37" s="1">
        <f>SUM(C37:D37)</f>
        <v>0</v>
      </c>
      <c r="F37" s="1">
        <v>0</v>
      </c>
      <c r="G37" s="1"/>
      <c r="H37" s="1">
        <f>SUM(F37:G37)</f>
        <v>0</v>
      </c>
      <c r="I37" s="1">
        <v>0</v>
      </c>
      <c r="J37" s="1"/>
      <c r="K37" s="1">
        <f>SUM(I37:J37)</f>
        <v>0</v>
      </c>
      <c r="L37" s="7">
        <v>0</v>
      </c>
      <c r="M37" s="6"/>
      <c r="N37" s="1">
        <f>SUM(L37:M37)</f>
        <v>0</v>
      </c>
      <c r="Y37" s="1"/>
      <c r="Z37" s="1"/>
      <c r="AA37" s="1"/>
      <c r="AE37" s="1"/>
      <c r="AF37" s="1"/>
      <c r="AG37" s="1"/>
      <c r="AH37" s="1"/>
      <c r="AI37" s="1"/>
    </row>
    <row r="38" spans="1:35" ht="10.5" customHeight="1">
      <c r="A38" s="17" t="s">
        <v>176</v>
      </c>
      <c r="B38" s="16" t="s">
        <v>141</v>
      </c>
      <c r="C38" s="1">
        <v>0</v>
      </c>
      <c r="D38" s="1"/>
      <c r="E38" s="1">
        <f>SUM(C38:D38)</f>
        <v>0</v>
      </c>
      <c r="F38" s="1">
        <v>0</v>
      </c>
      <c r="G38" s="1"/>
      <c r="H38" s="1">
        <f>SUM(F38:G38)</f>
        <v>0</v>
      </c>
      <c r="I38" s="1">
        <v>0</v>
      </c>
      <c r="J38" s="1"/>
      <c r="K38" s="1">
        <f>SUM(I38:J38)</f>
        <v>0</v>
      </c>
      <c r="L38" s="7">
        <v>0</v>
      </c>
      <c r="M38" s="6"/>
      <c r="N38" s="1">
        <f>SUM(L38:M38)</f>
        <v>0</v>
      </c>
      <c r="Y38" s="1"/>
      <c r="Z38" s="1"/>
      <c r="AA38" s="1"/>
      <c r="AE38" s="1"/>
      <c r="AF38" s="1"/>
      <c r="AG38" s="1"/>
      <c r="AH38" s="1"/>
      <c r="AI38" s="1"/>
    </row>
    <row r="39" spans="1:35" s="29" customFormat="1" ht="10.5" customHeight="1">
      <c r="A39" s="17" t="s">
        <v>178</v>
      </c>
      <c r="B39" s="16" t="s">
        <v>28</v>
      </c>
      <c r="C39" s="1">
        <v>0</v>
      </c>
      <c r="D39" s="1"/>
      <c r="E39" s="1">
        <f>SUM(C39:D39)</f>
        <v>0</v>
      </c>
      <c r="F39" s="1">
        <v>0</v>
      </c>
      <c r="G39" s="1"/>
      <c r="H39" s="1">
        <f>SUM(F39:G39)</f>
        <v>0</v>
      </c>
      <c r="I39" s="1">
        <v>0</v>
      </c>
      <c r="J39" s="1"/>
      <c r="K39" s="1">
        <f>SUM(I39:J39)</f>
        <v>0</v>
      </c>
      <c r="L39" s="7">
        <v>0</v>
      </c>
      <c r="M39" s="6"/>
      <c r="N39" s="1">
        <f>SUM(L39:M39)</f>
        <v>0</v>
      </c>
      <c r="Y39" s="6"/>
      <c r="Z39" s="6"/>
      <c r="AA39" s="6"/>
      <c r="AE39" s="6"/>
      <c r="AF39" s="6"/>
      <c r="AG39" s="6"/>
      <c r="AH39" s="6"/>
      <c r="AI39" s="6"/>
    </row>
    <row r="40" spans="1:26" ht="10.5" customHeight="1">
      <c r="A40" s="18" t="s">
        <v>15</v>
      </c>
      <c r="B40" s="19" t="s">
        <v>143</v>
      </c>
      <c r="C40" s="15">
        <v>0</v>
      </c>
      <c r="D40" s="15">
        <f aca="true" t="shared" si="8" ref="D40:M40">SUM(D37:D39)</f>
        <v>0</v>
      </c>
      <c r="E40" s="15">
        <f t="shared" si="8"/>
        <v>0</v>
      </c>
      <c r="F40" s="15">
        <v>0</v>
      </c>
      <c r="G40" s="15">
        <f t="shared" si="8"/>
        <v>0</v>
      </c>
      <c r="H40" s="15">
        <f>SUM(H37:H39)</f>
        <v>0</v>
      </c>
      <c r="I40" s="15">
        <v>0</v>
      </c>
      <c r="J40" s="15">
        <f t="shared" si="8"/>
        <v>0</v>
      </c>
      <c r="K40" s="15">
        <f>SUM(K37:K39)</f>
        <v>0</v>
      </c>
      <c r="L40" s="15">
        <v>0</v>
      </c>
      <c r="M40" s="15">
        <f t="shared" si="8"/>
        <v>0</v>
      </c>
      <c r="N40" s="15">
        <f>SUM(N37:N39)</f>
        <v>0</v>
      </c>
      <c r="O40" s="1"/>
      <c r="P40" s="1"/>
      <c r="Q40" s="1"/>
      <c r="R40" s="1"/>
      <c r="S40" s="1"/>
      <c r="T40" s="1"/>
      <c r="U40" s="1"/>
      <c r="Y40" s="1"/>
      <c r="Z40" s="1"/>
    </row>
    <row r="41" spans="1:26" ht="10.5" customHeight="1">
      <c r="A41" s="53" t="s">
        <v>191</v>
      </c>
      <c r="B41" s="19" t="s">
        <v>19</v>
      </c>
      <c r="C41" s="15">
        <v>0</v>
      </c>
      <c r="D41" s="15"/>
      <c r="E41" s="15">
        <f>SUM(C41:D41)</f>
        <v>0</v>
      </c>
      <c r="F41" s="15">
        <v>0</v>
      </c>
      <c r="G41" s="15"/>
      <c r="H41" s="15">
        <f>SUM(F41:G41)</f>
        <v>0</v>
      </c>
      <c r="I41" s="15">
        <v>0</v>
      </c>
      <c r="J41" s="15"/>
      <c r="K41" s="15">
        <f>SUM(I41:J41)</f>
        <v>0</v>
      </c>
      <c r="L41" s="15">
        <v>0</v>
      </c>
      <c r="M41" s="15"/>
      <c r="N41" s="15">
        <f>SUM(L41:M41)</f>
        <v>0</v>
      </c>
      <c r="O41" s="1"/>
      <c r="P41" s="1"/>
      <c r="Q41" s="1"/>
      <c r="R41" s="1"/>
      <c r="S41" s="1"/>
      <c r="T41" s="1"/>
      <c r="U41" s="1"/>
      <c r="Y41" s="1"/>
      <c r="Z41" s="1"/>
    </row>
    <row r="42" spans="1:26" ht="10.5" customHeight="1">
      <c r="A42" s="53" t="s">
        <v>192</v>
      </c>
      <c r="B42" s="19" t="s">
        <v>144</v>
      </c>
      <c r="C42" s="15">
        <v>0</v>
      </c>
      <c r="D42" s="15"/>
      <c r="E42" s="15">
        <f>SUM(C42:D42)</f>
        <v>0</v>
      </c>
      <c r="F42" s="15">
        <v>0</v>
      </c>
      <c r="G42" s="15"/>
      <c r="H42" s="15">
        <f>SUM(F42:G42)</f>
        <v>0</v>
      </c>
      <c r="I42" s="15">
        <v>0</v>
      </c>
      <c r="J42" s="15"/>
      <c r="K42" s="15">
        <f>SUM(I42:J42)</f>
        <v>0</v>
      </c>
      <c r="L42" s="15">
        <v>0</v>
      </c>
      <c r="M42" s="15"/>
      <c r="N42" s="15">
        <f>SUM(L42:M42)</f>
        <v>0</v>
      </c>
      <c r="O42" s="1"/>
      <c r="P42" s="1"/>
      <c r="Q42" s="1"/>
      <c r="R42" s="1"/>
      <c r="S42" s="1"/>
      <c r="T42" s="1"/>
      <c r="U42" s="1"/>
      <c r="Y42" s="1"/>
      <c r="Z42" s="1"/>
    </row>
    <row r="43" spans="1:14" ht="12.75">
      <c r="A43" s="18" t="s">
        <v>17</v>
      </c>
      <c r="B43" s="19" t="s">
        <v>29</v>
      </c>
      <c r="C43" s="15">
        <v>0</v>
      </c>
      <c r="D43" s="15">
        <f aca="true" t="shared" si="9" ref="D43:M43">SUM(D41:D42)</f>
        <v>0</v>
      </c>
      <c r="E43" s="15">
        <f t="shared" si="9"/>
        <v>0</v>
      </c>
      <c r="F43" s="15">
        <v>0</v>
      </c>
      <c r="G43" s="15">
        <f t="shared" si="9"/>
        <v>0</v>
      </c>
      <c r="H43" s="15">
        <f>SUM(H41:H42)</f>
        <v>0</v>
      </c>
      <c r="I43" s="15">
        <v>0</v>
      </c>
      <c r="J43" s="15">
        <f t="shared" si="9"/>
        <v>0</v>
      </c>
      <c r="K43" s="15">
        <f>SUM(K41:K42)</f>
        <v>0</v>
      </c>
      <c r="L43" s="15">
        <v>0</v>
      </c>
      <c r="M43" s="15">
        <f t="shared" si="9"/>
        <v>0</v>
      </c>
      <c r="N43" s="15">
        <f>SUM(N41:N42)</f>
        <v>0</v>
      </c>
    </row>
    <row r="44" spans="1:14" ht="12.75">
      <c r="A44" s="40" t="s">
        <v>191</v>
      </c>
      <c r="B44" s="54" t="s">
        <v>22</v>
      </c>
      <c r="C44" s="7">
        <v>0</v>
      </c>
      <c r="D44" s="7"/>
      <c r="E44" s="7">
        <f>SUM(C44:D44)</f>
        <v>0</v>
      </c>
      <c r="F44" s="7">
        <v>0</v>
      </c>
      <c r="G44" s="7"/>
      <c r="H44" s="7">
        <f>SUM(F44:G44)</f>
        <v>0</v>
      </c>
      <c r="I44" s="7">
        <v>0</v>
      </c>
      <c r="J44" s="7"/>
      <c r="K44" s="7">
        <f>SUM(I44:J44)</f>
        <v>0</v>
      </c>
      <c r="L44" s="7">
        <v>0</v>
      </c>
      <c r="M44" s="7"/>
      <c r="N44" s="7">
        <f>SUM(L44:M44)</f>
        <v>0</v>
      </c>
    </row>
    <row r="45" spans="1:14" ht="13.5" thickBot="1">
      <c r="A45" s="40" t="s">
        <v>192</v>
      </c>
      <c r="B45" s="54" t="s">
        <v>145</v>
      </c>
      <c r="C45" s="7">
        <v>0</v>
      </c>
      <c r="D45" s="7"/>
      <c r="E45" s="7">
        <f>SUM(C45:D45)</f>
        <v>0</v>
      </c>
      <c r="F45" s="7">
        <v>0</v>
      </c>
      <c r="G45" s="7"/>
      <c r="H45" s="7">
        <f>SUM(F45:G45)</f>
        <v>0</v>
      </c>
      <c r="I45" s="7">
        <v>0</v>
      </c>
      <c r="J45" s="7"/>
      <c r="K45" s="7">
        <f>SUM(I45:J45)</f>
        <v>0</v>
      </c>
      <c r="L45" s="7">
        <v>0</v>
      </c>
      <c r="M45" s="7"/>
      <c r="N45" s="7">
        <f>SUM(L45:M45)</f>
        <v>0</v>
      </c>
    </row>
    <row r="46" spans="1:14" ht="13.5" thickBot="1">
      <c r="A46" s="41" t="s">
        <v>20</v>
      </c>
      <c r="B46" s="55" t="s">
        <v>30</v>
      </c>
      <c r="C46" s="28">
        <v>0</v>
      </c>
      <c r="D46" s="28">
        <f aca="true" t="shared" si="10" ref="D46:M46">SUM(D44:D45)</f>
        <v>0</v>
      </c>
      <c r="E46" s="28">
        <f t="shared" si="10"/>
        <v>0</v>
      </c>
      <c r="F46" s="28">
        <v>0</v>
      </c>
      <c r="G46" s="28">
        <f t="shared" si="10"/>
        <v>0</v>
      </c>
      <c r="H46" s="28">
        <f>SUM(H44:H45)</f>
        <v>0</v>
      </c>
      <c r="I46" s="28">
        <v>0</v>
      </c>
      <c r="J46" s="28">
        <f t="shared" si="10"/>
        <v>0</v>
      </c>
      <c r="K46" s="28">
        <f>SUM(K44:K45)</f>
        <v>0</v>
      </c>
      <c r="L46" s="28">
        <v>0</v>
      </c>
      <c r="M46" s="28">
        <f t="shared" si="10"/>
        <v>0</v>
      </c>
      <c r="N46" s="28">
        <f>SUM(N44:N45)</f>
        <v>0</v>
      </c>
    </row>
    <row r="47" spans="1:14" ht="13.5" thickBot="1">
      <c r="A47" s="40" t="s">
        <v>179</v>
      </c>
      <c r="B47" s="54" t="s">
        <v>152</v>
      </c>
      <c r="C47" s="7">
        <v>0</v>
      </c>
      <c r="D47" s="7"/>
      <c r="E47" s="7">
        <f>SUM(C47:D47)</f>
        <v>0</v>
      </c>
      <c r="F47" s="7">
        <v>0</v>
      </c>
      <c r="G47" s="7"/>
      <c r="H47" s="7">
        <f>SUM(F47:G47)</f>
        <v>0</v>
      </c>
      <c r="I47" s="7">
        <v>0</v>
      </c>
      <c r="J47" s="7"/>
      <c r="K47" s="7">
        <f>SUM(I47:J47)</f>
        <v>0</v>
      </c>
      <c r="L47" s="7">
        <v>0</v>
      </c>
      <c r="M47" s="7"/>
      <c r="N47" s="7">
        <f>SUM(L47:M47)</f>
        <v>0</v>
      </c>
    </row>
    <row r="48" spans="1:14" ht="13.5" thickBot="1">
      <c r="A48" s="41" t="s">
        <v>149</v>
      </c>
      <c r="B48" s="55" t="s">
        <v>151</v>
      </c>
      <c r="C48" s="28">
        <v>0</v>
      </c>
      <c r="D48" s="28">
        <f aca="true" t="shared" si="11" ref="D48:M48">SUM(D46,D43,D47)</f>
        <v>0</v>
      </c>
      <c r="E48" s="28">
        <f t="shared" si="11"/>
        <v>0</v>
      </c>
      <c r="F48" s="28">
        <v>0</v>
      </c>
      <c r="G48" s="28">
        <f t="shared" si="11"/>
        <v>0</v>
      </c>
      <c r="H48" s="28">
        <f>SUM(H46,H43,H47)</f>
        <v>0</v>
      </c>
      <c r="I48" s="28">
        <v>0</v>
      </c>
      <c r="J48" s="28">
        <f t="shared" si="11"/>
        <v>0</v>
      </c>
      <c r="K48" s="28">
        <f>SUM(K46,K43,K47)</f>
        <v>0</v>
      </c>
      <c r="L48" s="28">
        <v>0</v>
      </c>
      <c r="M48" s="28">
        <f t="shared" si="11"/>
        <v>0</v>
      </c>
      <c r="N48" s="28">
        <f>SUM(N46,N43,N47)</f>
        <v>0</v>
      </c>
    </row>
    <row r="49" spans="1:24" s="51" customFormat="1" ht="13.5" thickBot="1">
      <c r="A49" s="23"/>
      <c r="B49" s="29" t="s">
        <v>155</v>
      </c>
      <c r="C49" s="6">
        <v>2231261</v>
      </c>
      <c r="D49" s="6">
        <f aca="true" t="shared" si="12" ref="D49:M49">SUM(D48,D40,D36)</f>
        <v>47492</v>
      </c>
      <c r="E49" s="6">
        <f t="shared" si="12"/>
        <v>2278753</v>
      </c>
      <c r="F49" s="6">
        <v>603548</v>
      </c>
      <c r="G49" s="6">
        <f t="shared" si="12"/>
        <v>239</v>
      </c>
      <c r="H49" s="6">
        <f>SUM(H48,H40,H36)</f>
        <v>603787</v>
      </c>
      <c r="I49" s="6">
        <v>10402171</v>
      </c>
      <c r="J49" s="6">
        <f t="shared" si="12"/>
        <v>0</v>
      </c>
      <c r="K49" s="6">
        <f>SUM(K48,K40,K36)</f>
        <v>10402171</v>
      </c>
      <c r="L49" s="6">
        <v>0</v>
      </c>
      <c r="M49" s="6">
        <f t="shared" si="12"/>
        <v>0</v>
      </c>
      <c r="N49" s="6">
        <f>SUM(N48,N40,N36)</f>
        <v>0</v>
      </c>
      <c r="V49" s="29"/>
      <c r="W49" s="29"/>
      <c r="X49" s="29"/>
    </row>
    <row r="50" spans="1:14" ht="12.75">
      <c r="A50" s="57"/>
      <c r="B50" s="58" t="s">
        <v>31</v>
      </c>
      <c r="C50" s="10"/>
      <c r="D50" s="10"/>
      <c r="E50" s="10"/>
      <c r="F50" s="10"/>
      <c r="G50" s="10"/>
      <c r="H50" s="10"/>
      <c r="I50" s="10"/>
      <c r="J50" s="10"/>
      <c r="K50" s="10"/>
      <c r="L50" s="9"/>
      <c r="M50" s="8"/>
      <c r="N50" s="9"/>
    </row>
    <row r="51" spans="1:14" ht="12.75">
      <c r="A51" s="59"/>
      <c r="B51" s="58" t="s">
        <v>32</v>
      </c>
      <c r="C51" s="27"/>
      <c r="D51" s="27"/>
      <c r="E51" s="27"/>
      <c r="F51" s="60"/>
      <c r="G51" s="27"/>
      <c r="H51" s="60"/>
      <c r="I51" s="60"/>
      <c r="J51" s="27"/>
      <c r="K51" s="60"/>
      <c r="L51" s="71"/>
      <c r="M51" s="27"/>
      <c r="N51" s="71"/>
    </row>
    <row r="52" spans="8:11" ht="12.75">
      <c r="H52" s="30"/>
      <c r="K52" s="30"/>
    </row>
    <row r="53" spans="8:11" ht="12.75">
      <c r="H53" s="30"/>
      <c r="K53" s="30"/>
    </row>
    <row r="54" ht="12.75">
      <c r="K54" s="30"/>
    </row>
    <row r="55" spans="22:24" ht="12.75">
      <c r="V55" s="1"/>
      <c r="W55" s="1"/>
      <c r="X55" s="1"/>
    </row>
    <row r="56" spans="22:24" ht="12.75">
      <c r="V56" s="1"/>
      <c r="W56" s="1"/>
      <c r="X56" s="1"/>
    </row>
    <row r="57" spans="22:24" ht="12.75">
      <c r="V57" s="1"/>
      <c r="W57" s="1"/>
      <c r="X57" s="1"/>
    </row>
    <row r="58" spans="22:24" ht="12.75">
      <c r="V58" s="1"/>
      <c r="W58" s="1"/>
      <c r="X58" s="1"/>
    </row>
    <row r="59" spans="22:24" ht="12.75">
      <c r="V59" s="6"/>
      <c r="W59" s="6"/>
      <c r="X59" s="6"/>
    </row>
    <row r="60" spans="22:24" ht="12.75">
      <c r="V60" s="6"/>
      <c r="W60" s="6"/>
      <c r="X60" s="6"/>
    </row>
    <row r="61" spans="22:24" ht="12.75">
      <c r="V61" s="1"/>
      <c r="W61" s="1"/>
      <c r="X61" s="1"/>
    </row>
    <row r="62" spans="22:24" ht="12.75">
      <c r="V62" s="1"/>
      <c r="W62" s="1"/>
      <c r="X62" s="1"/>
    </row>
    <row r="63" spans="22:24" ht="12.75">
      <c r="V63" s="1"/>
      <c r="W63" s="1"/>
      <c r="X63" s="1"/>
    </row>
    <row r="64" spans="22:24" ht="12.75">
      <c r="V64" s="1"/>
      <c r="W64" s="1"/>
      <c r="X64" s="1"/>
    </row>
    <row r="65" spans="22:24" ht="12.75">
      <c r="V65" s="1"/>
      <c r="W65" s="1"/>
      <c r="X65" s="1"/>
    </row>
    <row r="66" spans="22:24" ht="12.75">
      <c r="V66" s="1"/>
      <c r="W66" s="1"/>
      <c r="X66" s="1"/>
    </row>
    <row r="67" spans="22:24" ht="12.75">
      <c r="V67" s="1"/>
      <c r="W67" s="1"/>
      <c r="X67" s="1"/>
    </row>
    <row r="68" spans="22:24" ht="12.75">
      <c r="V68" s="1"/>
      <c r="W68" s="1"/>
      <c r="X68" s="1"/>
    </row>
    <row r="69" spans="22:24" ht="12.75">
      <c r="V69" s="1"/>
      <c r="W69" s="1"/>
      <c r="X69" s="1"/>
    </row>
    <row r="70" spans="22:24" ht="12.75">
      <c r="V70" s="1"/>
      <c r="W70" s="1"/>
      <c r="X70" s="1"/>
    </row>
    <row r="71" spans="22:24" ht="12.75">
      <c r="V71" s="1"/>
      <c r="W71" s="1"/>
      <c r="X71" s="1"/>
    </row>
    <row r="72" spans="22:24" ht="12.75">
      <c r="V72" s="1"/>
      <c r="W72" s="1"/>
      <c r="X72" s="1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AN74"/>
  <sheetViews>
    <sheetView zoomScale="92" zoomScaleNormal="92" zoomScalePageLayoutView="0" workbookViewId="0" topLeftCell="A1">
      <pane ySplit="7" topLeftCell="A20" activePane="bottomLeft" state="frozen"/>
      <selection pane="topLeft" activeCell="M24" sqref="M24"/>
      <selection pane="bottomLeft" activeCell="M24" sqref="M24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9.75390625" style="13" customWidth="1"/>
    <col min="4" max="5" width="10.00390625" style="13" customWidth="1"/>
    <col min="6" max="6" width="9.00390625" style="13" customWidth="1"/>
    <col min="7" max="8" width="9.375" style="13" customWidth="1"/>
    <col min="9" max="9" width="9.625" style="13" customWidth="1"/>
    <col min="10" max="11" width="9.375" style="13" customWidth="1"/>
    <col min="12" max="12" width="11.875" style="13" customWidth="1"/>
    <col min="13" max="13" width="10.375" style="13" customWidth="1"/>
    <col min="14" max="14" width="11.00390625" style="13" customWidth="1"/>
    <col min="15" max="15" width="9.25390625" style="13" customWidth="1"/>
    <col min="16" max="16" width="0" style="13" hidden="1" customWidth="1"/>
    <col min="17" max="17" width="9.25390625" style="13" customWidth="1"/>
    <col min="18" max="20" width="0" style="13" hidden="1" customWidth="1"/>
    <col min="21" max="16384" width="9.125" style="13" customWidth="1"/>
  </cols>
  <sheetData>
    <row r="1" spans="2:17" ht="11.25" customHeight="1">
      <c r="B1" s="111" t="s">
        <v>181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23"/>
      <c r="P1" s="23"/>
      <c r="Q1" s="23"/>
    </row>
    <row r="2" spans="8:20" ht="8.25" customHeight="1">
      <c r="H2" s="16"/>
      <c r="M2" s="16" t="s">
        <v>0</v>
      </c>
      <c r="T2" s="16"/>
    </row>
    <row r="3" spans="1:14" ht="9" customHeight="1">
      <c r="A3" s="112" t="s">
        <v>1</v>
      </c>
      <c r="B3" s="112"/>
      <c r="C3" s="114">
        <v>1505</v>
      </c>
      <c r="D3" s="114"/>
      <c r="E3" s="114"/>
      <c r="F3" s="114">
        <v>1506</v>
      </c>
      <c r="G3" s="114"/>
      <c r="H3" s="114"/>
      <c r="I3" s="126">
        <v>1507</v>
      </c>
      <c r="J3" s="126"/>
      <c r="K3" s="126"/>
      <c r="L3" s="132">
        <v>1500</v>
      </c>
      <c r="M3" s="132"/>
      <c r="N3" s="132"/>
    </row>
    <row r="4" spans="1:14" s="86" customFormat="1" ht="24" customHeight="1" thickBot="1">
      <c r="A4" s="112"/>
      <c r="B4" s="112"/>
      <c r="C4" s="147" t="s">
        <v>99</v>
      </c>
      <c r="D4" s="147"/>
      <c r="E4" s="147"/>
      <c r="F4" s="147" t="s">
        <v>100</v>
      </c>
      <c r="G4" s="147"/>
      <c r="H4" s="147"/>
      <c r="I4" s="147" t="s">
        <v>202</v>
      </c>
      <c r="J4" s="147"/>
      <c r="K4" s="147"/>
      <c r="L4" s="148" t="s">
        <v>101</v>
      </c>
      <c r="M4" s="148"/>
      <c r="N4" s="148"/>
    </row>
    <row r="5" spans="1:14" ht="11.25" customHeight="1" thickBot="1">
      <c r="A5" s="112"/>
      <c r="B5" s="112"/>
      <c r="C5" s="109" t="s">
        <v>204</v>
      </c>
      <c r="D5" s="109" t="s">
        <v>198</v>
      </c>
      <c r="E5" s="109" t="s">
        <v>199</v>
      </c>
      <c r="F5" s="109" t="s">
        <v>204</v>
      </c>
      <c r="G5" s="109" t="s">
        <v>198</v>
      </c>
      <c r="H5" s="109" t="s">
        <v>199</v>
      </c>
      <c r="I5" s="109" t="s">
        <v>204</v>
      </c>
      <c r="J5" s="109" t="s">
        <v>198</v>
      </c>
      <c r="K5" s="109" t="s">
        <v>199</v>
      </c>
      <c r="L5" s="109" t="s">
        <v>204</v>
      </c>
      <c r="M5" s="109" t="s">
        <v>197</v>
      </c>
      <c r="N5" s="109" t="s">
        <v>199</v>
      </c>
    </row>
    <row r="6" spans="1:14" ht="17.25" customHeight="1" thickBot="1">
      <c r="A6" s="112"/>
      <c r="B6" s="112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9" customHeight="1" thickBot="1">
      <c r="A7" s="118">
        <v>1</v>
      </c>
      <c r="B7" s="118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6" t="s">
        <v>6</v>
      </c>
      <c r="B8" s="116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/>
      <c r="D9" s="1"/>
      <c r="E9" s="1">
        <f>SUM(C9:D9)</f>
        <v>0</v>
      </c>
      <c r="F9" s="1"/>
      <c r="G9" s="1"/>
      <c r="H9" s="1">
        <f>SUM(F9:G9)</f>
        <v>0</v>
      </c>
      <c r="I9" s="1"/>
      <c r="J9" s="1"/>
      <c r="K9" s="1">
        <f>SUM(I9:J9)</f>
        <v>0</v>
      </c>
      <c r="L9" s="43">
        <f>'25'!C9+'25'!F9+'25'!I9+'25'!L9+'26'!C9+'26'!F9+'26'!I9</f>
        <v>0</v>
      </c>
      <c r="M9" s="43">
        <f>'25'!D9+'25'!G9+'25'!J9+'25'!M9+'26'!D9+'26'!G9+'26'!J9</f>
        <v>0</v>
      </c>
      <c r="N9" s="43">
        <f>SUM(L9:M9)</f>
        <v>0</v>
      </c>
    </row>
    <row r="10" spans="1:14" ht="10.5" customHeight="1">
      <c r="A10" s="17" t="s">
        <v>159</v>
      </c>
      <c r="B10" s="16" t="s">
        <v>129</v>
      </c>
      <c r="C10" s="1"/>
      <c r="D10" s="1"/>
      <c r="E10" s="1">
        <f>SUM(C10:D10)</f>
        <v>0</v>
      </c>
      <c r="F10" s="1"/>
      <c r="G10" s="1"/>
      <c r="H10" s="1">
        <f>SUM(F10:G10)</f>
        <v>0</v>
      </c>
      <c r="I10" s="1"/>
      <c r="J10" s="1"/>
      <c r="K10" s="1">
        <f>SUM(I10:J10)</f>
        <v>0</v>
      </c>
      <c r="L10" s="43">
        <f>'25'!C10+'25'!F10+'25'!I10+'25'!L10+'26'!C10+'26'!F10+'26'!I10</f>
        <v>0</v>
      </c>
      <c r="M10" s="43">
        <f>'25'!D10+'25'!G10+'25'!J10+'25'!M10+'26'!D10+'26'!G10+'26'!J10</f>
        <v>0</v>
      </c>
      <c r="N10" s="43">
        <f>SUM(L10:M10)</f>
        <v>0</v>
      </c>
    </row>
    <row r="11" spans="1:14" ht="10.5" customHeight="1">
      <c r="A11" s="17" t="s">
        <v>160</v>
      </c>
      <c r="B11" s="16" t="s">
        <v>9</v>
      </c>
      <c r="C11" s="1"/>
      <c r="D11" s="1"/>
      <c r="E11" s="1">
        <f>SUM(C11:D11)</f>
        <v>0</v>
      </c>
      <c r="F11" s="1"/>
      <c r="G11" s="1"/>
      <c r="H11" s="1">
        <f>SUM(F11:G11)</f>
        <v>0</v>
      </c>
      <c r="I11" s="1"/>
      <c r="J11" s="1"/>
      <c r="K11" s="1">
        <f>SUM(I11:J11)</f>
        <v>0</v>
      </c>
      <c r="L11" s="43">
        <f>'25'!C11+'25'!F11+'25'!I11+'25'!L11+'26'!C11+'26'!F11+'26'!I11</f>
        <v>0</v>
      </c>
      <c r="M11" s="43">
        <f>'25'!D11+'25'!G11+'25'!J11+'25'!M11+'26'!D11+'26'!G11+'26'!J11</f>
        <v>0</v>
      </c>
      <c r="N11" s="43">
        <f>SUM(L11:M11)</f>
        <v>0</v>
      </c>
    </row>
    <row r="12" spans="1:14" ht="10.5" customHeight="1">
      <c r="A12" s="17" t="s">
        <v>161</v>
      </c>
      <c r="B12" s="16" t="s">
        <v>10</v>
      </c>
      <c r="C12" s="1"/>
      <c r="D12" s="1"/>
      <c r="E12" s="1">
        <f>SUM(C12:D12)</f>
        <v>0</v>
      </c>
      <c r="F12" s="1"/>
      <c r="G12" s="1"/>
      <c r="H12" s="1">
        <f>SUM(F12:G12)</f>
        <v>0</v>
      </c>
      <c r="I12" s="1"/>
      <c r="J12" s="1"/>
      <c r="K12" s="1">
        <f>SUM(I12:J12)</f>
        <v>0</v>
      </c>
      <c r="L12" s="43">
        <f>'25'!C12+'25'!F12+'25'!I12+'25'!L12+'26'!C12+'26'!F12+'26'!I12</f>
        <v>0</v>
      </c>
      <c r="M12" s="43">
        <f>'25'!D12+'25'!G12+'25'!J12+'25'!M12+'26'!D12+'26'!G12+'26'!J12</f>
        <v>0</v>
      </c>
      <c r="N12" s="43">
        <f>SUM(L12:M12)</f>
        <v>0</v>
      </c>
    </row>
    <row r="13" spans="1:16" ht="10.5" customHeight="1" thickBot="1">
      <c r="A13" s="17" t="s">
        <v>162</v>
      </c>
      <c r="B13" s="16" t="s">
        <v>11</v>
      </c>
      <c r="C13" s="1"/>
      <c r="D13" s="3"/>
      <c r="E13" s="1">
        <f>SUM(C13:D13)</f>
        <v>0</v>
      </c>
      <c r="F13" s="1"/>
      <c r="G13" s="1"/>
      <c r="H13" s="1">
        <f>SUM(F13:G13)</f>
        <v>0</v>
      </c>
      <c r="I13" s="1"/>
      <c r="J13" s="1"/>
      <c r="K13" s="1">
        <f>SUM(I13:J13)</f>
        <v>0</v>
      </c>
      <c r="L13" s="43">
        <f>'25'!C13+'25'!F13+'25'!I13+'25'!L13+'26'!C13+'26'!F13+'26'!I13</f>
        <v>0</v>
      </c>
      <c r="M13" s="43">
        <f>'25'!D13+'25'!G13+'25'!J13+'25'!M13+'26'!D13+'26'!G13+'26'!J13</f>
        <v>0</v>
      </c>
      <c r="N13" s="43">
        <f>SUM(L13:M13)</f>
        <v>0</v>
      </c>
      <c r="P13" s="36"/>
    </row>
    <row r="14" spans="1:14" ht="10.5" customHeight="1" thickBot="1">
      <c r="A14" s="18" t="s">
        <v>12</v>
      </c>
      <c r="B14" s="19" t="s">
        <v>131</v>
      </c>
      <c r="C14" s="15">
        <f>SUM(C9:C13)</f>
        <v>0</v>
      </c>
      <c r="D14" s="15">
        <f aca="true" t="shared" si="0" ref="D14:J14">SUM(D9:D13)</f>
        <v>0</v>
      </c>
      <c r="E14" s="15">
        <f t="shared" si="0"/>
        <v>0</v>
      </c>
      <c r="F14" s="15">
        <f>SUM(F9:F13)</f>
        <v>0</v>
      </c>
      <c r="G14" s="15">
        <f t="shared" si="0"/>
        <v>0</v>
      </c>
      <c r="H14" s="15">
        <f>SUM(H9:H13)</f>
        <v>0</v>
      </c>
      <c r="I14" s="15">
        <f>SUM(I9:I13)</f>
        <v>0</v>
      </c>
      <c r="J14" s="15">
        <f t="shared" si="0"/>
        <v>0</v>
      </c>
      <c r="K14" s="15">
        <f>SUM(K9:K13)</f>
        <v>0</v>
      </c>
      <c r="L14" s="38">
        <f>SUM(L9:L13)</f>
        <v>0</v>
      </c>
      <c r="M14" s="38">
        <f>SUM(M9:M13)</f>
        <v>0</v>
      </c>
      <c r="N14" s="38">
        <f>SUM(N9:N13)</f>
        <v>0</v>
      </c>
    </row>
    <row r="15" spans="1:14" ht="10.5" customHeight="1">
      <c r="A15" s="17" t="s">
        <v>163</v>
      </c>
      <c r="B15" s="16" t="s">
        <v>130</v>
      </c>
      <c r="C15" s="1"/>
      <c r="D15" s="49"/>
      <c r="E15" s="1">
        <f>SUM(C15:D15)</f>
        <v>0</v>
      </c>
      <c r="F15" s="1"/>
      <c r="G15" s="1"/>
      <c r="H15" s="1">
        <f>SUM(F15:G15)</f>
        <v>0</v>
      </c>
      <c r="I15" s="1"/>
      <c r="J15" s="1"/>
      <c r="K15" s="1">
        <f>SUM(I15:J15)</f>
        <v>0</v>
      </c>
      <c r="L15" s="43">
        <f>'25'!C15+'25'!F15+'25'!I15+'25'!L15+'26'!C15+'26'!F15+'26'!I15</f>
        <v>0</v>
      </c>
      <c r="M15" s="43">
        <f>'25'!D15+'25'!G15+'25'!J15+'25'!M15+'26'!D15+'26'!G15+'26'!J15</f>
        <v>0</v>
      </c>
      <c r="N15" s="43">
        <f>SUM(L15:M15)</f>
        <v>0</v>
      </c>
    </row>
    <row r="16" spans="1:14" ht="10.5" customHeight="1">
      <c r="A16" s="17" t="s">
        <v>164</v>
      </c>
      <c r="B16" s="16" t="s">
        <v>13</v>
      </c>
      <c r="C16" s="1"/>
      <c r="D16" s="1"/>
      <c r="E16" s="1">
        <f>SUM(C16:D16)</f>
        <v>0</v>
      </c>
      <c r="F16" s="1"/>
      <c r="G16" s="1"/>
      <c r="H16" s="1">
        <f>SUM(F16:G16)</f>
        <v>0</v>
      </c>
      <c r="I16" s="1"/>
      <c r="J16" s="1"/>
      <c r="K16" s="1">
        <f>SUM(I16:J16)</f>
        <v>0</v>
      </c>
      <c r="L16" s="43">
        <f>'25'!C16+'25'!F16+'25'!I16+'25'!L16+'26'!C16+'26'!F16+'26'!I16</f>
        <v>0</v>
      </c>
      <c r="M16" s="43">
        <f>'25'!D16+'25'!G16+'25'!J16+'25'!M16+'26'!D16+'26'!G16+'26'!J16</f>
        <v>0</v>
      </c>
      <c r="N16" s="43">
        <f>SUM(L16:M16)</f>
        <v>0</v>
      </c>
    </row>
    <row r="17" spans="1:14" s="29" customFormat="1" ht="10.5" customHeight="1" thickBot="1">
      <c r="A17" s="17" t="s">
        <v>165</v>
      </c>
      <c r="B17" s="16" t="s">
        <v>14</v>
      </c>
      <c r="C17" s="1"/>
      <c r="D17" s="1"/>
      <c r="E17" s="1">
        <f>SUM(C17:D17)</f>
        <v>0</v>
      </c>
      <c r="F17" s="1"/>
      <c r="G17" s="1"/>
      <c r="H17" s="1">
        <f>SUM(F17:G17)</f>
        <v>0</v>
      </c>
      <c r="I17" s="1"/>
      <c r="J17" s="1"/>
      <c r="K17" s="1">
        <f>SUM(I17:J17)</f>
        <v>0</v>
      </c>
      <c r="L17" s="43">
        <f>'25'!C17+'25'!F17+'25'!I17+'25'!L17+'26'!C17+'26'!F17+'26'!I17</f>
        <v>0</v>
      </c>
      <c r="M17" s="43">
        <f>'25'!D17+'25'!G17+'25'!J17+'25'!M17+'26'!D17+'26'!G17+'26'!J17</f>
        <v>0</v>
      </c>
      <c r="N17" s="43">
        <f>SUM(L17:M17)</f>
        <v>0</v>
      </c>
    </row>
    <row r="18" spans="1:14" ht="10.5" customHeight="1" thickBot="1">
      <c r="A18" s="18" t="s">
        <v>15</v>
      </c>
      <c r="B18" s="19" t="s">
        <v>132</v>
      </c>
      <c r="C18" s="15">
        <f>SUM(C15:C17)</f>
        <v>0</v>
      </c>
      <c r="D18" s="15">
        <f aca="true" t="shared" si="1" ref="D18:J18">SUM(D15:D17)</f>
        <v>0</v>
      </c>
      <c r="E18" s="15">
        <f t="shared" si="1"/>
        <v>0</v>
      </c>
      <c r="F18" s="15">
        <f>SUM(F15:F17)</f>
        <v>0</v>
      </c>
      <c r="G18" s="15">
        <f t="shared" si="1"/>
        <v>0</v>
      </c>
      <c r="H18" s="15">
        <f>SUM(H15:H17)</f>
        <v>0</v>
      </c>
      <c r="I18" s="15">
        <f>SUM(I15:I17)</f>
        <v>0</v>
      </c>
      <c r="J18" s="15">
        <f t="shared" si="1"/>
        <v>0</v>
      </c>
      <c r="K18" s="15">
        <f>SUM(K15:K17)</f>
        <v>0</v>
      </c>
      <c r="L18" s="38">
        <f>SUM(L15:L17)</f>
        <v>0</v>
      </c>
      <c r="M18" s="38">
        <f>SUM(M15:M17)</f>
        <v>0</v>
      </c>
      <c r="N18" s="38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15"/>
      <c r="D19" s="15"/>
      <c r="E19" s="15">
        <f>SUM(C19:D19)</f>
        <v>0</v>
      </c>
      <c r="F19" s="15"/>
      <c r="G19" s="15"/>
      <c r="H19" s="15">
        <f>SUM(F19:G19)</f>
        <v>0</v>
      </c>
      <c r="I19" s="15"/>
      <c r="J19" s="15"/>
      <c r="K19" s="15">
        <f>SUM(I19:J19)</f>
        <v>0</v>
      </c>
      <c r="L19" s="38"/>
      <c r="M19" s="38"/>
      <c r="N19" s="38">
        <f>SUM(L19:M19)</f>
        <v>0</v>
      </c>
    </row>
    <row r="20" spans="1:14" ht="10.5" customHeight="1" thickBot="1">
      <c r="A20" s="20" t="s">
        <v>17</v>
      </c>
      <c r="B20" s="19" t="s">
        <v>134</v>
      </c>
      <c r="C20" s="15">
        <f>SUM(C19)</f>
        <v>0</v>
      </c>
      <c r="D20" s="15">
        <f aca="true" t="shared" si="2" ref="D20:J20">SUM(D19)</f>
        <v>0</v>
      </c>
      <c r="E20" s="15">
        <f t="shared" si="2"/>
        <v>0</v>
      </c>
      <c r="F20" s="15">
        <f>SUM(F19)</f>
        <v>0</v>
      </c>
      <c r="G20" s="15">
        <f t="shared" si="2"/>
        <v>0</v>
      </c>
      <c r="H20" s="15">
        <f>SUM(H19)</f>
        <v>0</v>
      </c>
      <c r="I20" s="15">
        <f>SUM(I19)</f>
        <v>0</v>
      </c>
      <c r="J20" s="15">
        <f t="shared" si="2"/>
        <v>0</v>
      </c>
      <c r="K20" s="15">
        <f>SUM(K19)</f>
        <v>0</v>
      </c>
      <c r="L20" s="38">
        <f>SUM(L19)</f>
        <v>0</v>
      </c>
      <c r="M20" s="38">
        <f>SUM(M19)</f>
        <v>0</v>
      </c>
      <c r="N20" s="38">
        <f>SUM(N19)</f>
        <v>0</v>
      </c>
    </row>
    <row r="21" spans="1:14" ht="10.5" customHeight="1">
      <c r="A21" s="21" t="s">
        <v>168</v>
      </c>
      <c r="B21" s="16" t="s">
        <v>21</v>
      </c>
      <c r="C21" s="7"/>
      <c r="D21" s="7"/>
      <c r="E21" s="7">
        <f>SUM(C21:D21)</f>
        <v>0</v>
      </c>
      <c r="F21" s="7"/>
      <c r="G21" s="7"/>
      <c r="H21" s="7">
        <f>SUM(F21:G21)</f>
        <v>0</v>
      </c>
      <c r="I21" s="7"/>
      <c r="J21" s="7"/>
      <c r="K21" s="7">
        <f>SUM(I21:J21)</f>
        <v>0</v>
      </c>
      <c r="L21" s="84"/>
      <c r="M21" s="84"/>
      <c r="N21" s="84">
        <f>SUM(L21:M21)</f>
        <v>0</v>
      </c>
    </row>
    <row r="22" spans="1:14" ht="10.5" customHeight="1">
      <c r="A22" s="50" t="s">
        <v>169</v>
      </c>
      <c r="B22" s="16" t="s">
        <v>146</v>
      </c>
      <c r="C22" s="7"/>
      <c r="D22" s="7"/>
      <c r="E22" s="7">
        <f>SUM(C22:D22)</f>
        <v>0</v>
      </c>
      <c r="F22" s="7"/>
      <c r="G22" s="7"/>
      <c r="H22" s="7">
        <f>SUM(F22:G22)</f>
        <v>0</v>
      </c>
      <c r="I22" s="7"/>
      <c r="J22" s="7"/>
      <c r="K22" s="7">
        <f>SUM(I22:J22)</f>
        <v>0</v>
      </c>
      <c r="L22" s="84"/>
      <c r="M22" s="84"/>
      <c r="N22" s="84">
        <f>SUM(L22:M22)</f>
        <v>0</v>
      </c>
    </row>
    <row r="23" spans="1:14" s="29" customFormat="1" ht="10.5" customHeight="1" thickBot="1">
      <c r="A23" s="17" t="s">
        <v>166</v>
      </c>
      <c r="B23" s="16" t="s">
        <v>22</v>
      </c>
      <c r="C23" s="1"/>
      <c r="D23" s="1"/>
      <c r="E23" s="7">
        <f>SUM(C23:D23)</f>
        <v>0</v>
      </c>
      <c r="F23" s="1"/>
      <c r="G23" s="1"/>
      <c r="H23" s="7">
        <f>SUM(F23:G23)</f>
        <v>0</v>
      </c>
      <c r="I23" s="1"/>
      <c r="J23" s="1"/>
      <c r="K23" s="7">
        <f>SUM(I23:J23)</f>
        <v>0</v>
      </c>
      <c r="L23" s="43">
        <f>'25'!C23+'25'!F23+'25'!I23+'25'!L23+'26'!C23+'26'!F23+'26'!I23</f>
        <v>0</v>
      </c>
      <c r="M23" s="43">
        <f>'25'!D23+'25'!G23+'25'!J23+'25'!M23+'26'!D23+'26'!G23+'26'!J23</f>
        <v>0</v>
      </c>
      <c r="N23" s="84">
        <f>SUM(L23:M23)</f>
        <v>0</v>
      </c>
    </row>
    <row r="24" spans="1:14" ht="10.5" customHeight="1" thickBot="1">
      <c r="A24" s="18" t="s">
        <v>20</v>
      </c>
      <c r="B24" s="22" t="s">
        <v>135</v>
      </c>
      <c r="C24" s="15">
        <f>SUM(C21:C23)</f>
        <v>0</v>
      </c>
      <c r="D24" s="15">
        <f aca="true" t="shared" si="3" ref="D24:J24">SUM(D21:D23)</f>
        <v>0</v>
      </c>
      <c r="E24" s="15">
        <f t="shared" si="3"/>
        <v>0</v>
      </c>
      <c r="F24" s="15">
        <f>SUM(F21:F23)</f>
        <v>0</v>
      </c>
      <c r="G24" s="15">
        <f t="shared" si="3"/>
        <v>0</v>
      </c>
      <c r="H24" s="15">
        <f>SUM(H21:H23)</f>
        <v>0</v>
      </c>
      <c r="I24" s="15">
        <f>SUM(I21:I23)</f>
        <v>0</v>
      </c>
      <c r="J24" s="15">
        <f t="shared" si="3"/>
        <v>0</v>
      </c>
      <c r="K24" s="15">
        <f>SUM(K21:K23)</f>
        <v>0</v>
      </c>
      <c r="L24" s="38">
        <f>SUM(L21:L23)</f>
        <v>0</v>
      </c>
      <c r="M24" s="38">
        <f>SUM(M21:M23)</f>
        <v>0</v>
      </c>
      <c r="N24" s="38">
        <f>SUM(N21:N23)</f>
        <v>0</v>
      </c>
    </row>
    <row r="25" spans="1:14" ht="10.5" customHeight="1" thickBot="1">
      <c r="A25" s="40" t="s">
        <v>167</v>
      </c>
      <c r="B25" s="39" t="s">
        <v>153</v>
      </c>
      <c r="C25" s="7"/>
      <c r="D25" s="7"/>
      <c r="E25" s="7">
        <f>SUM(C25:D25)</f>
        <v>0</v>
      </c>
      <c r="F25" s="7"/>
      <c r="G25" s="7"/>
      <c r="H25" s="7">
        <f>SUM(F25:G25)</f>
        <v>0</v>
      </c>
      <c r="I25" s="7"/>
      <c r="J25" s="7"/>
      <c r="K25" s="7">
        <f>SUM(I25:J25)</f>
        <v>0</v>
      </c>
      <c r="L25" s="84"/>
      <c r="M25" s="84"/>
      <c r="N25" s="84">
        <f>SUM(L25:M25)</f>
        <v>0</v>
      </c>
    </row>
    <row r="26" spans="1:14" ht="10.5" customHeight="1" thickBot="1">
      <c r="A26" s="41" t="s">
        <v>149</v>
      </c>
      <c r="B26" s="42" t="s">
        <v>150</v>
      </c>
      <c r="C26" s="28">
        <f>SUM(C20,C24,C25)</f>
        <v>0</v>
      </c>
      <c r="D26" s="28">
        <f aca="true" t="shared" si="4" ref="D26:J26">SUM(D20,D24,D25)</f>
        <v>0</v>
      </c>
      <c r="E26" s="28">
        <f t="shared" si="4"/>
        <v>0</v>
      </c>
      <c r="F26" s="28">
        <f>SUM(F20,F24,F25)</f>
        <v>0</v>
      </c>
      <c r="G26" s="28">
        <f t="shared" si="4"/>
        <v>0</v>
      </c>
      <c r="H26" s="28">
        <f>SUM(H20,H24,H25)</f>
        <v>0</v>
      </c>
      <c r="I26" s="28">
        <f>SUM(I20,I24,I25)</f>
        <v>0</v>
      </c>
      <c r="J26" s="28">
        <f t="shared" si="4"/>
        <v>0</v>
      </c>
      <c r="K26" s="28">
        <f>SUM(K20,K24,K25)</f>
        <v>0</v>
      </c>
      <c r="L26" s="88">
        <f>SUM(L20,L24,L25)</f>
        <v>0</v>
      </c>
      <c r="M26" s="88">
        <f>SUM(M20,M24,M25)</f>
        <v>0</v>
      </c>
      <c r="N26" s="88">
        <f>SUM(N20,N24,N25)</f>
        <v>0</v>
      </c>
    </row>
    <row r="27" spans="1:14" s="29" customFormat="1" ht="10.5" customHeight="1">
      <c r="A27" s="23"/>
      <c r="B27" s="29" t="s">
        <v>154</v>
      </c>
      <c r="C27" s="6">
        <f>SUM(C26,C18,C14)</f>
        <v>0</v>
      </c>
      <c r="D27" s="6">
        <f aca="true" t="shared" si="5" ref="D27:J27">SUM(D26,D18,D14)</f>
        <v>0</v>
      </c>
      <c r="E27" s="6">
        <f t="shared" si="5"/>
        <v>0</v>
      </c>
      <c r="F27" s="6">
        <f>SUM(F26,F18,F14)</f>
        <v>0</v>
      </c>
      <c r="G27" s="6">
        <f t="shared" si="5"/>
        <v>0</v>
      </c>
      <c r="H27" s="6">
        <f>SUM(H26,H18,H14)</f>
        <v>0</v>
      </c>
      <c r="I27" s="6">
        <f>SUM(I26,I18,I14)</f>
        <v>0</v>
      </c>
      <c r="J27" s="6">
        <f t="shared" si="5"/>
        <v>0</v>
      </c>
      <c r="K27" s="6">
        <f>SUM(K26,K18,K14)</f>
        <v>0</v>
      </c>
      <c r="L27" s="43">
        <f>SUM(L26,L18,L14)</f>
        <v>0</v>
      </c>
      <c r="M27" s="43">
        <f>SUM(M26,M18,M14)</f>
        <v>0</v>
      </c>
      <c r="N27" s="43">
        <f>SUM(N26,N18,N14)</f>
        <v>0</v>
      </c>
    </row>
    <row r="28" spans="1:21" ht="10.5" customHeight="1">
      <c r="A28" s="117" t="s">
        <v>23</v>
      </c>
      <c r="B28" s="117"/>
      <c r="C28" s="1"/>
      <c r="D28" s="1"/>
      <c r="E28" s="1"/>
      <c r="F28" s="1"/>
      <c r="G28" s="1"/>
      <c r="H28" s="1"/>
      <c r="I28" s="1"/>
      <c r="J28" s="1"/>
      <c r="K28" s="1"/>
      <c r="L28" s="43"/>
      <c r="M28" s="43"/>
      <c r="N28" s="43"/>
      <c r="U28" s="67"/>
    </row>
    <row r="29" spans="1:14" ht="10.5" customHeight="1">
      <c r="A29" s="17" t="s">
        <v>170</v>
      </c>
      <c r="B29" s="16" t="s">
        <v>136</v>
      </c>
      <c r="C29" s="1"/>
      <c r="D29" s="1"/>
      <c r="E29" s="1">
        <f>SUM(C29:D29)</f>
        <v>0</v>
      </c>
      <c r="F29" s="1"/>
      <c r="G29" s="1"/>
      <c r="H29" s="1">
        <f>SUM(F29:G29)</f>
        <v>0</v>
      </c>
      <c r="I29" s="1"/>
      <c r="J29" s="1"/>
      <c r="K29" s="1">
        <f>SUM(I29:J29)</f>
        <v>0</v>
      </c>
      <c r="L29" s="43">
        <f>'25'!C29+'25'!F29+'25'!I29+'25'!L29+'26'!C29+'26'!F29+'26'!I29</f>
        <v>2231261</v>
      </c>
      <c r="M29" s="43">
        <f>'25'!D29+'25'!G29+'25'!J29+'25'!M29+'26'!D29+'26'!G29+'26'!J29</f>
        <v>47492</v>
      </c>
      <c r="N29" s="43">
        <f>SUM(L29:M29)</f>
        <v>2278753</v>
      </c>
    </row>
    <row r="30" spans="1:14" ht="10.5" customHeight="1">
      <c r="A30" s="17" t="s">
        <v>171</v>
      </c>
      <c r="B30" s="16" t="s">
        <v>137</v>
      </c>
      <c r="C30" s="1"/>
      <c r="D30" s="1"/>
      <c r="E30" s="1">
        <f>SUM(C30:D30)</f>
        <v>0</v>
      </c>
      <c r="F30" s="1"/>
      <c r="G30" s="1"/>
      <c r="H30" s="1">
        <f>SUM(F30:G30)</f>
        <v>0</v>
      </c>
      <c r="I30" s="1"/>
      <c r="J30" s="1"/>
      <c r="K30" s="1">
        <f>SUM(I30:J30)</f>
        <v>0</v>
      </c>
      <c r="L30" s="43">
        <f>'25'!C30+'25'!F30+'25'!I30+'25'!L30+'26'!C30+'26'!F30+'26'!I30</f>
        <v>0</v>
      </c>
      <c r="M30" s="43">
        <f>'25'!D30+'25'!G30+'25'!J30+'25'!M30+'26'!D30+'26'!G30+'26'!J30</f>
        <v>0</v>
      </c>
      <c r="N30" s="43">
        <f>SUM(L30:M30)</f>
        <v>0</v>
      </c>
    </row>
    <row r="31" spans="1:14" ht="10.5" customHeight="1">
      <c r="A31" s="17" t="s">
        <v>173</v>
      </c>
      <c r="B31" s="16" t="s">
        <v>138</v>
      </c>
      <c r="C31" s="1"/>
      <c r="D31" s="1"/>
      <c r="E31" s="1">
        <f>SUM(C31:D31)</f>
        <v>0</v>
      </c>
      <c r="F31" s="1"/>
      <c r="G31" s="1"/>
      <c r="H31" s="1">
        <f>SUM(F31:G31)</f>
        <v>0</v>
      </c>
      <c r="I31" s="1"/>
      <c r="J31" s="1"/>
      <c r="K31" s="1">
        <f>SUM(I31:J31)</f>
        <v>0</v>
      </c>
      <c r="L31" s="43">
        <f>'25'!C31+'25'!F31+'25'!I31+'25'!L31+'26'!C31+'26'!F31+'26'!I31</f>
        <v>603548</v>
      </c>
      <c r="M31" s="43">
        <f>'25'!D31+'25'!G31+'25'!J31+'25'!M31+'26'!D31+'26'!G31+'26'!J31</f>
        <v>239</v>
      </c>
      <c r="N31" s="43">
        <f>SUM(L31:M31)</f>
        <v>603787</v>
      </c>
    </row>
    <row r="32" spans="1:14" ht="10.5" customHeight="1">
      <c r="A32" s="24" t="s">
        <v>7</v>
      </c>
      <c r="B32" s="25" t="s">
        <v>139</v>
      </c>
      <c r="C32" s="5">
        <f>SUM(C29:C31)</f>
        <v>0</v>
      </c>
      <c r="D32" s="5">
        <f aca="true" t="shared" si="6" ref="D32:J32">SUM(D29:D31)</f>
        <v>0</v>
      </c>
      <c r="E32" s="5">
        <f t="shared" si="6"/>
        <v>0</v>
      </c>
      <c r="F32" s="5">
        <f>SUM(F29:F31)</f>
        <v>0</v>
      </c>
      <c r="G32" s="5">
        <f t="shared" si="6"/>
        <v>0</v>
      </c>
      <c r="H32" s="5">
        <f>SUM(H29:H31)</f>
        <v>0</v>
      </c>
      <c r="I32" s="5">
        <f>SUM(I29:I31)</f>
        <v>0</v>
      </c>
      <c r="J32" s="5">
        <f t="shared" si="6"/>
        <v>0</v>
      </c>
      <c r="K32" s="5">
        <f>SUM(K29:K31)</f>
        <v>0</v>
      </c>
      <c r="L32" s="33">
        <f>SUM(L29:L31)</f>
        <v>2834809</v>
      </c>
      <c r="M32" s="33">
        <f>SUM(M29:M31)</f>
        <v>47731</v>
      </c>
      <c r="N32" s="33">
        <f>SUM(N29:N31)</f>
        <v>2882540</v>
      </c>
    </row>
    <row r="33" spans="1:14" ht="10.5" customHeight="1">
      <c r="A33" s="17" t="s">
        <v>174</v>
      </c>
      <c r="B33" s="16" t="s">
        <v>24</v>
      </c>
      <c r="C33" s="1"/>
      <c r="D33" s="1"/>
      <c r="E33" s="1">
        <f>SUM(C33:D33)</f>
        <v>0</v>
      </c>
      <c r="F33" s="1"/>
      <c r="G33" s="1"/>
      <c r="H33" s="1">
        <f>SUM(F33:G33)</f>
        <v>0</v>
      </c>
      <c r="I33" s="1"/>
      <c r="J33" s="1"/>
      <c r="K33" s="1">
        <f>SUM(I33:J33)</f>
        <v>0</v>
      </c>
      <c r="L33" s="43">
        <f>'25'!C33+'25'!F33+'25'!I33+'25'!L33+'26'!C33+'26'!F33+'26'!I33</f>
        <v>5312948</v>
      </c>
      <c r="M33" s="43">
        <f>'25'!D33+'25'!G33+'25'!J33+'25'!M33+'26'!D33+'26'!G33+'26'!J33</f>
        <v>0</v>
      </c>
      <c r="N33" s="43">
        <f>SUM(L33:M33)</f>
        <v>5312948</v>
      </c>
    </row>
    <row r="34" spans="1:17" ht="10.5" customHeight="1">
      <c r="A34" s="17" t="s">
        <v>175</v>
      </c>
      <c r="B34" s="16" t="s">
        <v>140</v>
      </c>
      <c r="C34" s="1"/>
      <c r="D34" s="1"/>
      <c r="E34" s="1">
        <f>SUM(C34:D34)</f>
        <v>0</v>
      </c>
      <c r="F34" s="1">
        <v>32026</v>
      </c>
      <c r="G34" s="1"/>
      <c r="H34" s="1">
        <f>SUM(F34:G34)</f>
        <v>32026</v>
      </c>
      <c r="I34" s="1"/>
      <c r="J34" s="1"/>
      <c r="K34" s="1">
        <f>SUM(I34:J34)</f>
        <v>0</v>
      </c>
      <c r="L34" s="43">
        <f>'25'!C34+'25'!F34+'25'!I34+'25'!L34+'26'!C34+'26'!F34+'26'!I34</f>
        <v>5121249</v>
      </c>
      <c r="M34" s="43">
        <f>'25'!D34+'25'!G34+'25'!J34+'25'!M34+'26'!D34+'26'!G34+'26'!J34</f>
        <v>0</v>
      </c>
      <c r="N34" s="43">
        <f>SUM(L34:M34)</f>
        <v>5121249</v>
      </c>
      <c r="Q34" s="1"/>
    </row>
    <row r="35" spans="1:14" ht="10.5" customHeight="1" thickBot="1">
      <c r="A35" s="17" t="s">
        <v>177</v>
      </c>
      <c r="B35" s="16" t="s">
        <v>25</v>
      </c>
      <c r="C35" s="1"/>
      <c r="D35" s="1"/>
      <c r="E35" s="1">
        <f>SUM(C35:D35)</f>
        <v>0</v>
      </c>
      <c r="F35" s="1"/>
      <c r="G35" s="1"/>
      <c r="H35" s="1">
        <f>SUM(F35:G35)</f>
        <v>0</v>
      </c>
      <c r="I35" s="1"/>
      <c r="J35" s="1"/>
      <c r="K35" s="1">
        <f>SUM(I35:J35)</f>
        <v>0</v>
      </c>
      <c r="L35" s="43">
        <f>'25'!C35+'25'!F35+'25'!I35+'25'!L35+'26'!C35+'26'!F35+'26'!I35</f>
        <v>0</v>
      </c>
      <c r="M35" s="43">
        <f>'25'!D35+'25'!G35+'25'!J35+'25'!M35+'26'!D35+'26'!G35+'26'!J35</f>
        <v>0</v>
      </c>
      <c r="N35" s="43">
        <f>SUM(L35:M35)</f>
        <v>0</v>
      </c>
    </row>
    <row r="36" spans="1:40" ht="10.5" customHeight="1" thickBot="1">
      <c r="A36" s="18" t="s">
        <v>12</v>
      </c>
      <c r="B36" s="19" t="s">
        <v>142</v>
      </c>
      <c r="C36" s="15">
        <f>SUM(C32:C35)</f>
        <v>0</v>
      </c>
      <c r="D36" s="15">
        <f aca="true" t="shared" si="7" ref="D36:J36">SUM(D32:D35)</f>
        <v>0</v>
      </c>
      <c r="E36" s="15">
        <f t="shared" si="7"/>
        <v>0</v>
      </c>
      <c r="F36" s="15">
        <f>SUM(F32:F35)</f>
        <v>32026</v>
      </c>
      <c r="G36" s="15">
        <f t="shared" si="7"/>
        <v>0</v>
      </c>
      <c r="H36" s="15">
        <f>SUM(H32:H35)</f>
        <v>32026</v>
      </c>
      <c r="I36" s="15">
        <f>SUM(I32:I35)</f>
        <v>0</v>
      </c>
      <c r="J36" s="15">
        <f t="shared" si="7"/>
        <v>0</v>
      </c>
      <c r="K36" s="15">
        <f>SUM(K32:K35)</f>
        <v>0</v>
      </c>
      <c r="L36" s="38">
        <f>SUM(L32:L35)</f>
        <v>13269006</v>
      </c>
      <c r="M36" s="38">
        <f>SUM(M32:M35)</f>
        <v>47731</v>
      </c>
      <c r="N36" s="38">
        <f>SUM(N32:N35)</f>
        <v>13316737</v>
      </c>
      <c r="AD36" s="1"/>
      <c r="AE36" s="1"/>
      <c r="AF36" s="1"/>
      <c r="AJ36" s="1"/>
      <c r="AK36" s="1"/>
      <c r="AL36" s="1"/>
      <c r="AM36" s="1"/>
      <c r="AN36" s="1"/>
    </row>
    <row r="37" spans="1:40" ht="10.5" customHeight="1">
      <c r="A37" s="17" t="s">
        <v>172</v>
      </c>
      <c r="B37" s="16" t="s">
        <v>27</v>
      </c>
      <c r="C37" s="1">
        <f>SUM(A37:B37)</f>
        <v>0</v>
      </c>
      <c r="D37" s="1"/>
      <c r="E37" s="1">
        <f>SUM(C37:D37)</f>
        <v>0</v>
      </c>
      <c r="F37" s="1"/>
      <c r="G37" s="1"/>
      <c r="H37" s="1">
        <f>SUM(F37:G37)</f>
        <v>0</v>
      </c>
      <c r="I37" s="1"/>
      <c r="J37" s="1"/>
      <c r="K37" s="1">
        <f>SUM(I37:J37)</f>
        <v>0</v>
      </c>
      <c r="L37" s="43">
        <f>'25'!C37+'25'!F37+'25'!I37+'25'!L37+'26'!C37+'26'!F37+'26'!I37</f>
        <v>0</v>
      </c>
      <c r="M37" s="43">
        <f>'25'!D37+'25'!G37+'25'!J37+'25'!M37+'26'!D37+'26'!G37+'26'!J37</f>
        <v>0</v>
      </c>
      <c r="N37" s="43">
        <f>SUM(L37:M37)</f>
        <v>0</v>
      </c>
      <c r="Q37" s="1"/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7" t="s">
        <v>176</v>
      </c>
      <c r="B38" s="16" t="s">
        <v>141</v>
      </c>
      <c r="C38" s="1"/>
      <c r="D38" s="1"/>
      <c r="E38" s="1">
        <f>SUM(C38:D38)</f>
        <v>0</v>
      </c>
      <c r="F38" s="1"/>
      <c r="G38" s="1"/>
      <c r="H38" s="1">
        <f>SUM(F38:G38)</f>
        <v>0</v>
      </c>
      <c r="I38" s="1"/>
      <c r="J38" s="1"/>
      <c r="K38" s="1">
        <f>SUM(I38:J38)</f>
        <v>0</v>
      </c>
      <c r="L38" s="43">
        <f>'25'!C38+'25'!F38+'25'!I38+'25'!L38+'26'!C38+'26'!F38+'26'!I38</f>
        <v>0</v>
      </c>
      <c r="M38" s="43">
        <f>'25'!D38+'25'!G38+'25'!J38+'25'!M38+'26'!D38+'26'!G38+'26'!J38</f>
        <v>0</v>
      </c>
      <c r="N38" s="43">
        <f>SUM(L38:M38)</f>
        <v>0</v>
      </c>
      <c r="AD38" s="1"/>
      <c r="AE38" s="1"/>
      <c r="AF38" s="1"/>
      <c r="AJ38" s="1"/>
      <c r="AK38" s="1"/>
      <c r="AL38" s="1"/>
      <c r="AM38" s="1"/>
      <c r="AN38" s="1"/>
    </row>
    <row r="39" spans="1:40" s="29" customFormat="1" ht="10.5" customHeight="1" thickBot="1">
      <c r="A39" s="17" t="s">
        <v>178</v>
      </c>
      <c r="B39" s="16" t="s">
        <v>28</v>
      </c>
      <c r="C39" s="1"/>
      <c r="D39" s="1"/>
      <c r="E39" s="1">
        <f>SUM(C39:D39)</f>
        <v>0</v>
      </c>
      <c r="F39" s="1"/>
      <c r="G39" s="1"/>
      <c r="H39" s="1">
        <f>SUM(F39:G39)</f>
        <v>0</v>
      </c>
      <c r="I39" s="1"/>
      <c r="J39" s="1"/>
      <c r="K39" s="1">
        <f>SUM(I39:J39)</f>
        <v>0</v>
      </c>
      <c r="L39" s="43">
        <f>'25'!C39+'25'!F39+'25'!I39+'25'!L39+'26'!C39+'26'!F39+'26'!I39</f>
        <v>0</v>
      </c>
      <c r="M39" s="43">
        <f>'25'!D39+'25'!G39+'25'!J39+'25'!M39+'26'!D39+'26'!G39+'26'!J39</f>
        <v>0</v>
      </c>
      <c r="N39" s="43">
        <f>SUM(L39:M39)</f>
        <v>0</v>
      </c>
      <c r="Q39" s="6"/>
      <c r="AD39" s="6"/>
      <c r="AE39" s="6"/>
      <c r="AF39" s="6"/>
      <c r="AJ39" s="6"/>
      <c r="AK39" s="6"/>
      <c r="AL39" s="6"/>
      <c r="AM39" s="6"/>
      <c r="AN39" s="6"/>
    </row>
    <row r="40" spans="1:31" ht="10.5" customHeight="1" thickBot="1">
      <c r="A40" s="18" t="s">
        <v>15</v>
      </c>
      <c r="B40" s="19" t="s">
        <v>143</v>
      </c>
      <c r="C40" s="15">
        <f>SUM(C37:C39)</f>
        <v>0</v>
      </c>
      <c r="D40" s="15">
        <f aca="true" t="shared" si="8" ref="D40:J40">SUM(D37:D39)</f>
        <v>0</v>
      </c>
      <c r="E40" s="15">
        <f t="shared" si="8"/>
        <v>0</v>
      </c>
      <c r="F40" s="15">
        <f>SUM(F37:F39)</f>
        <v>0</v>
      </c>
      <c r="G40" s="15">
        <f t="shared" si="8"/>
        <v>0</v>
      </c>
      <c r="H40" s="15">
        <f>SUM(H37:H39)</f>
        <v>0</v>
      </c>
      <c r="I40" s="15">
        <f>SUM(I37:I39)</f>
        <v>0</v>
      </c>
      <c r="J40" s="15">
        <f t="shared" si="8"/>
        <v>0</v>
      </c>
      <c r="K40" s="15">
        <f>SUM(K37:K39)</f>
        <v>0</v>
      </c>
      <c r="L40" s="38">
        <f>SUM(L37:L39)</f>
        <v>0</v>
      </c>
      <c r="M40" s="38">
        <f>SUM(M37:M39)</f>
        <v>0</v>
      </c>
      <c r="N40" s="38">
        <f>SUM(N37:N39)</f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D40" s="1"/>
      <c r="AE40" s="1"/>
    </row>
    <row r="41" spans="1:31" ht="10.5" customHeight="1" thickBot="1">
      <c r="A41" s="53" t="s">
        <v>191</v>
      </c>
      <c r="B41" s="19" t="s">
        <v>19</v>
      </c>
      <c r="C41" s="15"/>
      <c r="D41" s="15"/>
      <c r="E41" s="15">
        <f>SUM(C41:D41)</f>
        <v>0</v>
      </c>
      <c r="F41" s="15"/>
      <c r="G41" s="15"/>
      <c r="H41" s="15">
        <f>SUM(F41:G41)</f>
        <v>0</v>
      </c>
      <c r="I41" s="15"/>
      <c r="J41" s="15"/>
      <c r="K41" s="15">
        <f>SUM(I41:J41)</f>
        <v>0</v>
      </c>
      <c r="L41" s="84">
        <f>'25'!C41+'25'!F41+'25'!I41+'25'!L41+'26'!C41+'26'!F41+'26'!I41</f>
        <v>0</v>
      </c>
      <c r="M41" s="84">
        <f>'25'!D41+'25'!G41+'25'!J41+'25'!M41+'26'!D41+'26'!G41+'26'!J41</f>
        <v>0</v>
      </c>
      <c r="N41" s="38">
        <f>SUM(L41:M41)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 thickBot="1">
      <c r="A42" s="53" t="s">
        <v>192</v>
      </c>
      <c r="B42" s="19" t="s">
        <v>144</v>
      </c>
      <c r="C42" s="15"/>
      <c r="D42" s="15"/>
      <c r="E42" s="15">
        <f>SUM(C42:D42)</f>
        <v>0</v>
      </c>
      <c r="F42" s="15"/>
      <c r="G42" s="15"/>
      <c r="H42" s="15">
        <f>SUM(F42:G42)</f>
        <v>0</v>
      </c>
      <c r="I42" s="15">
        <v>259824</v>
      </c>
      <c r="J42" s="15"/>
      <c r="K42" s="15">
        <f>SUM(I42:J42)</f>
        <v>259824</v>
      </c>
      <c r="L42" s="38">
        <f>'25'!C42+'25'!F42+'25'!I42+'25'!L42+'26'!C42+'26'!F42+'26'!I42</f>
        <v>259824</v>
      </c>
      <c r="M42" s="38">
        <f>'25'!D42+'25'!G42+'25'!J42+'25'!M42+'26'!D42+'26'!G42+'26'!J42</f>
        <v>0</v>
      </c>
      <c r="N42" s="38">
        <f>SUM(L42:M42)</f>
        <v>259824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14" ht="13.5" thickBot="1">
      <c r="A43" s="18" t="s">
        <v>17</v>
      </c>
      <c r="B43" s="19" t="s">
        <v>29</v>
      </c>
      <c r="C43" s="15">
        <f>SUM(C41:C42)</f>
        <v>0</v>
      </c>
      <c r="D43" s="15">
        <f aca="true" t="shared" si="9" ref="D43:J43">SUM(D41:D42)</f>
        <v>0</v>
      </c>
      <c r="E43" s="15">
        <f t="shared" si="9"/>
        <v>0</v>
      </c>
      <c r="F43" s="15">
        <f>SUM(F41:F42)</f>
        <v>0</v>
      </c>
      <c r="G43" s="15">
        <f t="shared" si="9"/>
        <v>0</v>
      </c>
      <c r="H43" s="15">
        <f>SUM(H41:H42)</f>
        <v>0</v>
      </c>
      <c r="I43" s="15">
        <f>SUM(I41:I42)</f>
        <v>259824</v>
      </c>
      <c r="J43" s="15">
        <f t="shared" si="9"/>
        <v>0</v>
      </c>
      <c r="K43" s="15">
        <f>SUM(K41:K42)</f>
        <v>259824</v>
      </c>
      <c r="L43" s="38">
        <f>SUM(L41:L42)</f>
        <v>259824</v>
      </c>
      <c r="M43" s="38">
        <f>SUM(M41:M42)</f>
        <v>0</v>
      </c>
      <c r="N43" s="38">
        <f>SUM(N41:N42)</f>
        <v>259824</v>
      </c>
    </row>
    <row r="44" spans="1:14" ht="12.75">
      <c r="A44" s="40" t="s">
        <v>191</v>
      </c>
      <c r="B44" s="54" t="s">
        <v>22</v>
      </c>
      <c r="C44" s="7"/>
      <c r="D44" s="7"/>
      <c r="E44" s="7">
        <f>SUM(C44:D44)</f>
        <v>0</v>
      </c>
      <c r="F44" s="7"/>
      <c r="G44" s="7"/>
      <c r="H44" s="7">
        <f>SUM(F44:G44)</f>
        <v>0</v>
      </c>
      <c r="I44" s="7"/>
      <c r="J44" s="7"/>
      <c r="K44" s="7">
        <f>SUM(I44:J44)</f>
        <v>0</v>
      </c>
      <c r="L44" s="84">
        <f>'25'!C44+'25'!F44+'25'!I44+'25'!L44+'26'!C44+'26'!F44+'26'!I44</f>
        <v>0</v>
      </c>
      <c r="M44" s="84">
        <f>'25'!D44+'25'!G44+'25'!J44+'25'!M44+'26'!D44+'26'!G44+'26'!J44</f>
        <v>0</v>
      </c>
      <c r="N44" s="84">
        <f>SUM(L44:M44)</f>
        <v>0</v>
      </c>
    </row>
    <row r="45" spans="1:14" ht="13.5" thickBot="1">
      <c r="A45" s="40" t="s">
        <v>192</v>
      </c>
      <c r="B45" s="54" t="s">
        <v>145</v>
      </c>
      <c r="C45" s="7"/>
      <c r="D45" s="7"/>
      <c r="E45" s="7">
        <f>SUM(C45:D45)</f>
        <v>0</v>
      </c>
      <c r="F45" s="7"/>
      <c r="G45" s="7"/>
      <c r="H45" s="7">
        <f>SUM(F45:G45)</f>
        <v>0</v>
      </c>
      <c r="I45" s="7"/>
      <c r="J45" s="7"/>
      <c r="K45" s="7">
        <f>SUM(I45:J45)</f>
        <v>0</v>
      </c>
      <c r="L45" s="84">
        <f>'25'!C45+'25'!F45+'25'!I45+'25'!L45+'26'!C45+'26'!F45+'26'!I45</f>
        <v>0</v>
      </c>
      <c r="M45" s="84">
        <f>'25'!D45+'25'!G45+'25'!J45+'25'!M45+'26'!D45+'26'!G45+'26'!J45</f>
        <v>0</v>
      </c>
      <c r="N45" s="84">
        <f>SUM(L45:M45)</f>
        <v>0</v>
      </c>
    </row>
    <row r="46" spans="1:14" ht="13.5" thickBot="1">
      <c r="A46" s="41" t="s">
        <v>20</v>
      </c>
      <c r="B46" s="55" t="s">
        <v>30</v>
      </c>
      <c r="C46" s="28">
        <f>SUM(C44:C45)</f>
        <v>0</v>
      </c>
      <c r="D46" s="28">
        <f aca="true" t="shared" si="10" ref="D46:J46">SUM(D44:D45)</f>
        <v>0</v>
      </c>
      <c r="E46" s="28">
        <f t="shared" si="10"/>
        <v>0</v>
      </c>
      <c r="F46" s="28">
        <f>SUM(F44:F45)</f>
        <v>0</v>
      </c>
      <c r="G46" s="28">
        <f t="shared" si="10"/>
        <v>0</v>
      </c>
      <c r="H46" s="28">
        <f>SUM(H44:H45)</f>
        <v>0</v>
      </c>
      <c r="I46" s="28">
        <f>SUM(I44:I45)</f>
        <v>0</v>
      </c>
      <c r="J46" s="28">
        <f t="shared" si="10"/>
        <v>0</v>
      </c>
      <c r="K46" s="28">
        <f>SUM(K44:K45)</f>
        <v>0</v>
      </c>
      <c r="L46" s="88">
        <f>SUM(L44:L45)</f>
        <v>0</v>
      </c>
      <c r="M46" s="88">
        <f>SUM(M44:M45)</f>
        <v>0</v>
      </c>
      <c r="N46" s="88">
        <f>SUM(N44:N45)</f>
        <v>0</v>
      </c>
    </row>
    <row r="47" spans="1:14" ht="13.5" thickBot="1">
      <c r="A47" s="40" t="s">
        <v>179</v>
      </c>
      <c r="B47" s="54" t="s">
        <v>152</v>
      </c>
      <c r="C47" s="7"/>
      <c r="D47" s="7"/>
      <c r="E47" s="7">
        <f>SUM(C47:D47)</f>
        <v>0</v>
      </c>
      <c r="F47" s="7"/>
      <c r="G47" s="7"/>
      <c r="H47" s="7">
        <f>SUM(F47:G47)</f>
        <v>0</v>
      </c>
      <c r="I47" s="7"/>
      <c r="J47" s="7"/>
      <c r="K47" s="7">
        <f>SUM(I47:J47)</f>
        <v>0</v>
      </c>
      <c r="L47" s="84"/>
      <c r="M47" s="84"/>
      <c r="N47" s="84">
        <f>SUM(L47:M47)</f>
        <v>0</v>
      </c>
    </row>
    <row r="48" spans="1:14" ht="13.5" thickBot="1">
      <c r="A48" s="41" t="s">
        <v>149</v>
      </c>
      <c r="B48" s="55" t="s">
        <v>151</v>
      </c>
      <c r="C48" s="28">
        <f>SUM(C46,C43,C47)</f>
        <v>0</v>
      </c>
      <c r="D48" s="28">
        <f aca="true" t="shared" si="11" ref="D48:J48">SUM(D46,D43,D47)</f>
        <v>0</v>
      </c>
      <c r="E48" s="28">
        <f t="shared" si="11"/>
        <v>0</v>
      </c>
      <c r="F48" s="28">
        <f>SUM(F46,F43,F47)</f>
        <v>0</v>
      </c>
      <c r="G48" s="28">
        <f t="shared" si="11"/>
        <v>0</v>
      </c>
      <c r="H48" s="28">
        <f>SUM(H46,H43,H47)</f>
        <v>0</v>
      </c>
      <c r="I48" s="28">
        <f>SUM(I46,I43,I47)</f>
        <v>259824</v>
      </c>
      <c r="J48" s="28">
        <f t="shared" si="11"/>
        <v>0</v>
      </c>
      <c r="K48" s="28">
        <f>SUM(K46,K43,K47)</f>
        <v>259824</v>
      </c>
      <c r="L48" s="88">
        <f>SUM(L46,L43,L47)</f>
        <v>259824</v>
      </c>
      <c r="M48" s="88">
        <f>SUM(M46,M43,M47)</f>
        <v>0</v>
      </c>
      <c r="N48" s="88">
        <f>SUM(N46,N43,N47)</f>
        <v>259824</v>
      </c>
    </row>
    <row r="49" spans="1:29" s="51" customFormat="1" ht="13.5" thickBot="1">
      <c r="A49" s="23"/>
      <c r="B49" s="29" t="s">
        <v>155</v>
      </c>
      <c r="C49" s="6">
        <f>SUM(C48,C40,C36)</f>
        <v>0</v>
      </c>
      <c r="D49" s="6">
        <f aca="true" t="shared" si="12" ref="D49:J49">SUM(D48,D40,D36)</f>
        <v>0</v>
      </c>
      <c r="E49" s="6">
        <f t="shared" si="12"/>
        <v>0</v>
      </c>
      <c r="F49" s="6">
        <f>SUM(F48,F40,F36)</f>
        <v>32026</v>
      </c>
      <c r="G49" s="6">
        <f t="shared" si="12"/>
        <v>0</v>
      </c>
      <c r="H49" s="6">
        <f>SUM(H48,H40,H36)</f>
        <v>32026</v>
      </c>
      <c r="I49" s="6">
        <f>SUM(I48,I40,I36)</f>
        <v>259824</v>
      </c>
      <c r="J49" s="6">
        <f t="shared" si="12"/>
        <v>0</v>
      </c>
      <c r="K49" s="6">
        <f>SUM(K48,K40,K36)</f>
        <v>259824</v>
      </c>
      <c r="L49" s="43">
        <f>SUM(L48,L40,L36)</f>
        <v>13528830</v>
      </c>
      <c r="M49" s="43">
        <f>SUM(M48,M40,M36)</f>
        <v>47731</v>
      </c>
      <c r="N49" s="43">
        <f>SUM(N48,N40,N36)</f>
        <v>13576561</v>
      </c>
      <c r="AA49" s="29"/>
      <c r="AB49" s="29"/>
      <c r="AC49" s="29"/>
    </row>
    <row r="50" spans="1:14" ht="13.5" thickBot="1">
      <c r="A50" s="57"/>
      <c r="B50" s="58" t="s">
        <v>31</v>
      </c>
      <c r="C50" s="10"/>
      <c r="D50" s="10"/>
      <c r="E50" s="10"/>
      <c r="F50" s="10"/>
      <c r="G50" s="10"/>
      <c r="H50" s="10"/>
      <c r="I50" s="10"/>
      <c r="J50" s="10"/>
      <c r="K50" s="10"/>
      <c r="L50" s="98">
        <f>'25'!C50+'25'!F50+'25'!I50+'25'!L50+'26'!C50+'26'!F50+'26'!I50</f>
        <v>0</v>
      </c>
      <c r="M50" s="98">
        <f>'25'!D50+'25'!G50+'25'!J50+'25'!M50+'26'!D50+'26'!G50+'26'!J50</f>
        <v>0</v>
      </c>
      <c r="N50" s="98">
        <f>'25'!E50+'25'!H50+'25'!K50+'25'!N50+'26'!E50+'26'!H50+'26'!K50</f>
        <v>0</v>
      </c>
    </row>
    <row r="51" spans="1:14" ht="12.75">
      <c r="A51" s="59"/>
      <c r="B51" s="58" t="s">
        <v>32</v>
      </c>
      <c r="C51" s="27"/>
      <c r="D51" s="27"/>
      <c r="E51" s="27"/>
      <c r="F51" s="60"/>
      <c r="G51" s="27"/>
      <c r="H51" s="60"/>
      <c r="I51" s="60"/>
      <c r="J51" s="27"/>
      <c r="K51" s="60"/>
      <c r="L51" s="99">
        <f>'25'!C51+'25'!F51+'25'!I51+'25'!L51+'26'!C51+'26'!F51+'26'!I51</f>
        <v>0</v>
      </c>
      <c r="M51" s="99">
        <f>'25'!D51+'25'!G51+'25'!J51+'25'!M51+'26'!D51+'26'!G51+'26'!J51</f>
        <v>0</v>
      </c>
      <c r="N51" s="99">
        <f>'25'!E51+'25'!H51+'25'!K51+'25'!N51+'26'!E51+'26'!H51+'26'!K51</f>
        <v>0</v>
      </c>
    </row>
    <row r="52" spans="8:11" ht="12.75">
      <c r="H52" s="30"/>
      <c r="K52" s="30"/>
    </row>
    <row r="53" spans="8:11" ht="12.75">
      <c r="H53" s="30"/>
      <c r="K53" s="30"/>
    </row>
    <row r="54" spans="8:11" ht="12.75">
      <c r="H54" s="30"/>
      <c r="K54" s="30"/>
    </row>
    <row r="55" ht="12.75">
      <c r="K55" s="30"/>
    </row>
    <row r="56" ht="12.75">
      <c r="K56" s="30"/>
    </row>
    <row r="57" spans="27:29" ht="12.75">
      <c r="AA57" s="1"/>
      <c r="AB57" s="1"/>
      <c r="AC57" s="1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6"/>
      <c r="AB61" s="6"/>
      <c r="AC61" s="6"/>
    </row>
    <row r="62" spans="27:29" ht="12.75">
      <c r="AA62" s="6"/>
      <c r="AB62" s="6"/>
      <c r="AC62" s="6"/>
    </row>
    <row r="63" spans="27:29" ht="12.75">
      <c r="AA63" s="1"/>
      <c r="AB63" s="1"/>
      <c r="AC63" s="1"/>
    </row>
    <row r="64" spans="27:29" ht="12.75">
      <c r="AA64" s="1"/>
      <c r="AB64" s="1"/>
      <c r="AC64" s="1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N74"/>
  <sheetViews>
    <sheetView zoomScale="92" zoomScaleNormal="92" zoomScalePageLayoutView="0" workbookViewId="0" topLeftCell="A1">
      <pane ySplit="7" topLeftCell="A20" activePane="bottomLeft" state="frozen"/>
      <selection pane="topLeft" activeCell="M24" sqref="M24"/>
      <selection pane="bottomLeft" activeCell="M24" sqref="M24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10.875" style="13" customWidth="1"/>
    <col min="4" max="4" width="10.625" style="13" customWidth="1"/>
    <col min="5" max="5" width="11.00390625" style="13" customWidth="1"/>
    <col min="6" max="6" width="10.00390625" style="13" customWidth="1"/>
    <col min="7" max="8" width="9.375" style="13" customWidth="1"/>
    <col min="9" max="9" width="9.625" style="13" customWidth="1"/>
    <col min="10" max="14" width="9.375" style="13" customWidth="1"/>
    <col min="15" max="15" width="9.25390625" style="13" customWidth="1"/>
    <col min="16" max="16" width="0" style="13" hidden="1" customWidth="1"/>
    <col min="17" max="17" width="9.25390625" style="13" customWidth="1"/>
    <col min="18" max="20" width="0" style="13" hidden="1" customWidth="1"/>
    <col min="21" max="16384" width="9.125" style="13" customWidth="1"/>
  </cols>
  <sheetData>
    <row r="1" spans="2:17" ht="11.25" customHeight="1">
      <c r="B1" s="111" t="s">
        <v>181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23"/>
      <c r="P1" s="23"/>
      <c r="Q1" s="23"/>
    </row>
    <row r="2" spans="8:20" ht="8.25" customHeight="1">
      <c r="H2" s="16"/>
      <c r="M2" s="16" t="s">
        <v>0</v>
      </c>
      <c r="T2" s="16"/>
    </row>
    <row r="3" spans="1:14" ht="10.5" customHeight="1">
      <c r="A3" s="112" t="s">
        <v>1</v>
      </c>
      <c r="B3" s="112"/>
      <c r="C3" s="114">
        <v>1601</v>
      </c>
      <c r="D3" s="114"/>
      <c r="E3" s="114"/>
      <c r="F3" s="114">
        <v>1602</v>
      </c>
      <c r="G3" s="114"/>
      <c r="H3" s="114"/>
      <c r="I3" s="126">
        <v>1603</v>
      </c>
      <c r="J3" s="126"/>
      <c r="K3" s="126"/>
      <c r="L3" s="108">
        <v>1604</v>
      </c>
      <c r="M3" s="108"/>
      <c r="N3" s="108"/>
    </row>
    <row r="4" spans="1:14" s="86" customFormat="1" ht="24" customHeight="1" thickBot="1">
      <c r="A4" s="112"/>
      <c r="B4" s="112"/>
      <c r="C4" s="147" t="s">
        <v>26</v>
      </c>
      <c r="D4" s="147"/>
      <c r="E4" s="147"/>
      <c r="F4" s="147" t="s">
        <v>27</v>
      </c>
      <c r="G4" s="147"/>
      <c r="H4" s="147"/>
      <c r="I4" s="147" t="s">
        <v>28</v>
      </c>
      <c r="J4" s="147"/>
      <c r="K4" s="147"/>
      <c r="L4" s="149" t="s">
        <v>102</v>
      </c>
      <c r="M4" s="149"/>
      <c r="N4" s="149"/>
    </row>
    <row r="5" spans="1:14" ht="11.25" customHeight="1" thickBot="1">
      <c r="A5" s="112"/>
      <c r="B5" s="112"/>
      <c r="C5" s="109" t="s">
        <v>204</v>
      </c>
      <c r="D5" s="109" t="s">
        <v>198</v>
      </c>
      <c r="E5" s="109" t="s">
        <v>199</v>
      </c>
      <c r="F5" s="109" t="s">
        <v>204</v>
      </c>
      <c r="G5" s="109" t="s">
        <v>198</v>
      </c>
      <c r="H5" s="109" t="s">
        <v>199</v>
      </c>
      <c r="I5" s="109" t="s">
        <v>204</v>
      </c>
      <c r="J5" s="109" t="s">
        <v>198</v>
      </c>
      <c r="K5" s="109" t="s">
        <v>199</v>
      </c>
      <c r="L5" s="109" t="s">
        <v>204</v>
      </c>
      <c r="M5" s="109" t="s">
        <v>197</v>
      </c>
      <c r="N5" s="109" t="s">
        <v>199</v>
      </c>
    </row>
    <row r="6" spans="1:14" ht="17.25" customHeight="1" thickBot="1">
      <c r="A6" s="112"/>
      <c r="B6" s="112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9" customHeight="1" thickBot="1">
      <c r="A7" s="118">
        <v>1</v>
      </c>
      <c r="B7" s="118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6" t="s">
        <v>6</v>
      </c>
      <c r="B8" s="116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>
        <v>0</v>
      </c>
      <c r="D9" s="1"/>
      <c r="E9" s="1">
        <f>SUM(C9:D9)</f>
        <v>0</v>
      </c>
      <c r="F9" s="1">
        <v>0</v>
      </c>
      <c r="G9" s="1"/>
      <c r="H9" s="1">
        <f>SUM(F9:G9)</f>
        <v>0</v>
      </c>
      <c r="I9" s="1">
        <v>0</v>
      </c>
      <c r="J9" s="1"/>
      <c r="K9" s="1">
        <f>SUM(I9:J9)</f>
        <v>0</v>
      </c>
      <c r="L9" s="6">
        <v>0</v>
      </c>
      <c r="M9" s="6"/>
      <c r="N9" s="1">
        <f>SUM(L9:M9)</f>
        <v>0</v>
      </c>
    </row>
    <row r="10" spans="1:14" ht="10.5" customHeight="1">
      <c r="A10" s="17" t="s">
        <v>159</v>
      </c>
      <c r="B10" s="16" t="s">
        <v>129</v>
      </c>
      <c r="C10" s="1">
        <v>0</v>
      </c>
      <c r="D10" s="1"/>
      <c r="E10" s="1">
        <f>SUM(C10:D10)</f>
        <v>0</v>
      </c>
      <c r="F10" s="1">
        <v>0</v>
      </c>
      <c r="G10" s="1"/>
      <c r="H10" s="1">
        <f>SUM(F10:G10)</f>
        <v>0</v>
      </c>
      <c r="I10" s="1">
        <v>0</v>
      </c>
      <c r="J10" s="1"/>
      <c r="K10" s="1">
        <f>SUM(I10:J10)</f>
        <v>0</v>
      </c>
      <c r="L10" s="6">
        <v>0</v>
      </c>
      <c r="M10" s="6"/>
      <c r="N10" s="1">
        <f>SUM(L10:M10)</f>
        <v>0</v>
      </c>
    </row>
    <row r="11" spans="1:14" ht="10.5" customHeight="1">
      <c r="A11" s="17" t="s">
        <v>160</v>
      </c>
      <c r="B11" s="16" t="s">
        <v>9</v>
      </c>
      <c r="C11" s="1">
        <v>0</v>
      </c>
      <c r="D11" s="1"/>
      <c r="E11" s="1">
        <f>SUM(C11:D11)</f>
        <v>0</v>
      </c>
      <c r="F11" s="1">
        <v>0</v>
      </c>
      <c r="G11" s="1"/>
      <c r="H11" s="1">
        <f>SUM(F11:G11)</f>
        <v>0</v>
      </c>
      <c r="I11" s="1">
        <v>0</v>
      </c>
      <c r="J11" s="1"/>
      <c r="K11" s="1">
        <f>SUM(I11:J11)</f>
        <v>0</v>
      </c>
      <c r="L11" s="6">
        <v>0</v>
      </c>
      <c r="M11" s="6"/>
      <c r="N11" s="1">
        <f>SUM(L11:M11)</f>
        <v>0</v>
      </c>
    </row>
    <row r="12" spans="1:14" ht="10.5" customHeight="1">
      <c r="A12" s="17" t="s">
        <v>161</v>
      </c>
      <c r="B12" s="16" t="s">
        <v>10</v>
      </c>
      <c r="C12" s="1">
        <v>0</v>
      </c>
      <c r="D12" s="1"/>
      <c r="E12" s="1">
        <f>SUM(C12:D12)</f>
        <v>0</v>
      </c>
      <c r="F12" s="1">
        <v>0</v>
      </c>
      <c r="G12" s="1"/>
      <c r="H12" s="1">
        <f>SUM(F12:G12)</f>
        <v>0</v>
      </c>
      <c r="I12" s="1">
        <v>0</v>
      </c>
      <c r="J12" s="1"/>
      <c r="K12" s="1">
        <f>SUM(I12:J12)</f>
        <v>0</v>
      </c>
      <c r="L12" s="6">
        <v>0</v>
      </c>
      <c r="M12" s="6"/>
      <c r="N12" s="1">
        <f>SUM(L12:M12)</f>
        <v>0</v>
      </c>
    </row>
    <row r="13" spans="1:16" ht="10.5" customHeight="1" thickBot="1">
      <c r="A13" s="17" t="s">
        <v>162</v>
      </c>
      <c r="B13" s="16" t="s">
        <v>11</v>
      </c>
      <c r="C13" s="1">
        <v>0</v>
      </c>
      <c r="D13" s="3"/>
      <c r="E13" s="1">
        <f>SUM(C13:D13)</f>
        <v>0</v>
      </c>
      <c r="F13" s="1">
        <v>0</v>
      </c>
      <c r="G13" s="1"/>
      <c r="H13" s="1">
        <f>SUM(F13:G13)</f>
        <v>0</v>
      </c>
      <c r="I13" s="1">
        <v>0</v>
      </c>
      <c r="J13" s="1"/>
      <c r="K13" s="1">
        <f>SUM(I13:J13)</f>
        <v>0</v>
      </c>
      <c r="L13" s="6">
        <v>0</v>
      </c>
      <c r="M13" s="6"/>
      <c r="N13" s="1">
        <f>SUM(L13:M13)</f>
        <v>0</v>
      </c>
      <c r="P13" s="36"/>
    </row>
    <row r="14" spans="1:14" ht="10.5" customHeight="1" thickBot="1">
      <c r="A14" s="18" t="s">
        <v>12</v>
      </c>
      <c r="B14" s="19" t="s">
        <v>131</v>
      </c>
      <c r="C14" s="15">
        <v>0</v>
      </c>
      <c r="D14" s="15">
        <f aca="true" t="shared" si="0" ref="D14:M14">SUM(D9:D13)</f>
        <v>0</v>
      </c>
      <c r="E14" s="15">
        <f t="shared" si="0"/>
        <v>0</v>
      </c>
      <c r="F14" s="15">
        <v>0</v>
      </c>
      <c r="G14" s="15">
        <f t="shared" si="0"/>
        <v>0</v>
      </c>
      <c r="H14" s="15">
        <f>SUM(H9:H13)</f>
        <v>0</v>
      </c>
      <c r="I14" s="15">
        <v>0</v>
      </c>
      <c r="J14" s="15">
        <f t="shared" si="0"/>
        <v>0</v>
      </c>
      <c r="K14" s="15">
        <f>SUM(K9:K13)</f>
        <v>0</v>
      </c>
      <c r="L14" s="15">
        <v>0</v>
      </c>
      <c r="M14" s="15">
        <f t="shared" si="0"/>
        <v>0</v>
      </c>
      <c r="N14" s="15">
        <f>SUM(N9:N13)</f>
        <v>0</v>
      </c>
    </row>
    <row r="15" spans="1:14" ht="10.5" customHeight="1">
      <c r="A15" s="17" t="s">
        <v>163</v>
      </c>
      <c r="B15" s="16" t="s">
        <v>130</v>
      </c>
      <c r="C15" s="1">
        <v>0</v>
      </c>
      <c r="D15" s="49"/>
      <c r="E15" s="1">
        <f>SUM(C15:D15)</f>
        <v>0</v>
      </c>
      <c r="F15" s="1">
        <v>0</v>
      </c>
      <c r="G15" s="1"/>
      <c r="H15" s="1">
        <f>SUM(F15:G15)</f>
        <v>0</v>
      </c>
      <c r="I15" s="1">
        <v>0</v>
      </c>
      <c r="J15" s="1"/>
      <c r="K15" s="1">
        <f>SUM(I15:J15)</f>
        <v>0</v>
      </c>
      <c r="L15" s="7">
        <v>0</v>
      </c>
      <c r="M15" s="6"/>
      <c r="N15" s="1">
        <f>SUM(L15:M15)</f>
        <v>0</v>
      </c>
    </row>
    <row r="16" spans="1:14" ht="10.5" customHeight="1">
      <c r="A16" s="17" t="s">
        <v>164</v>
      </c>
      <c r="B16" s="16" t="s">
        <v>13</v>
      </c>
      <c r="C16" s="1">
        <v>0</v>
      </c>
      <c r="D16" s="1"/>
      <c r="E16" s="1">
        <f>SUM(C16:D16)</f>
        <v>0</v>
      </c>
      <c r="F16" s="1">
        <v>0</v>
      </c>
      <c r="G16" s="1"/>
      <c r="H16" s="1">
        <f>SUM(F16:G16)</f>
        <v>0</v>
      </c>
      <c r="I16" s="1">
        <v>0</v>
      </c>
      <c r="J16" s="1"/>
      <c r="K16" s="1">
        <f>SUM(I16:J16)</f>
        <v>0</v>
      </c>
      <c r="L16" s="7">
        <v>0</v>
      </c>
      <c r="M16" s="6"/>
      <c r="N16" s="1">
        <f>SUM(L16:M16)</f>
        <v>0</v>
      </c>
    </row>
    <row r="17" spans="1:14" s="29" customFormat="1" ht="10.5" customHeight="1" thickBot="1">
      <c r="A17" s="17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0</v>
      </c>
      <c r="G17" s="1"/>
      <c r="H17" s="1">
        <f>SUM(F17:G17)</f>
        <v>0</v>
      </c>
      <c r="I17" s="1">
        <v>0</v>
      </c>
      <c r="J17" s="1"/>
      <c r="K17" s="1">
        <f>SUM(I17:J17)</f>
        <v>0</v>
      </c>
      <c r="L17" s="4">
        <v>0</v>
      </c>
      <c r="M17" s="1"/>
      <c r="N17" s="1">
        <f>SUM(L17:M17)</f>
        <v>0</v>
      </c>
    </row>
    <row r="18" spans="1:14" ht="10.5" customHeight="1" thickBot="1">
      <c r="A18" s="18" t="s">
        <v>15</v>
      </c>
      <c r="B18" s="19" t="s">
        <v>132</v>
      </c>
      <c r="C18" s="15">
        <v>0</v>
      </c>
      <c r="D18" s="15">
        <f aca="true" t="shared" si="1" ref="D18:M18">SUM(D15:D17)</f>
        <v>0</v>
      </c>
      <c r="E18" s="15">
        <f t="shared" si="1"/>
        <v>0</v>
      </c>
      <c r="F18" s="15">
        <v>0</v>
      </c>
      <c r="G18" s="15">
        <f t="shared" si="1"/>
        <v>0</v>
      </c>
      <c r="H18" s="15">
        <f>SUM(H15:H17)</f>
        <v>0</v>
      </c>
      <c r="I18" s="15">
        <v>0</v>
      </c>
      <c r="J18" s="15">
        <f t="shared" si="1"/>
        <v>0</v>
      </c>
      <c r="K18" s="15">
        <f>SUM(K15:K17)</f>
        <v>0</v>
      </c>
      <c r="L18" s="15">
        <v>0</v>
      </c>
      <c r="M18" s="15">
        <f t="shared" si="1"/>
        <v>0</v>
      </c>
      <c r="N18" s="15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15">
        <v>0</v>
      </c>
      <c r="D19" s="15"/>
      <c r="E19" s="15">
        <f>SUM(C19:D19)</f>
        <v>0</v>
      </c>
      <c r="F19" s="15">
        <v>0</v>
      </c>
      <c r="G19" s="15"/>
      <c r="H19" s="15">
        <f>SUM(F19:G19)</f>
        <v>0</v>
      </c>
      <c r="I19" s="15">
        <v>0</v>
      </c>
      <c r="J19" s="15"/>
      <c r="K19" s="15">
        <f>SUM(I19:J19)</f>
        <v>0</v>
      </c>
      <c r="L19" s="15">
        <v>0</v>
      </c>
      <c r="M19" s="15"/>
      <c r="N19" s="15">
        <f>SUM(L19:M19)</f>
        <v>0</v>
      </c>
    </row>
    <row r="20" spans="1:14" ht="10.5" customHeight="1" thickBot="1">
      <c r="A20" s="20" t="s">
        <v>17</v>
      </c>
      <c r="B20" s="19" t="s">
        <v>134</v>
      </c>
      <c r="C20" s="15">
        <v>0</v>
      </c>
      <c r="D20" s="15">
        <f aca="true" t="shared" si="2" ref="D20:M20">SUM(D19)</f>
        <v>0</v>
      </c>
      <c r="E20" s="15">
        <f t="shared" si="2"/>
        <v>0</v>
      </c>
      <c r="F20" s="15">
        <v>0</v>
      </c>
      <c r="G20" s="15">
        <f t="shared" si="2"/>
        <v>0</v>
      </c>
      <c r="H20" s="15">
        <f>SUM(H19)</f>
        <v>0</v>
      </c>
      <c r="I20" s="15">
        <v>0</v>
      </c>
      <c r="J20" s="15">
        <f t="shared" si="2"/>
        <v>0</v>
      </c>
      <c r="K20" s="15">
        <f>SUM(K19)</f>
        <v>0</v>
      </c>
      <c r="L20" s="15">
        <v>0</v>
      </c>
      <c r="M20" s="15">
        <f t="shared" si="2"/>
        <v>0</v>
      </c>
      <c r="N20" s="15">
        <f>SUM(N19)</f>
        <v>0</v>
      </c>
    </row>
    <row r="21" spans="1:14" ht="10.5" customHeight="1">
      <c r="A21" s="21" t="s">
        <v>168</v>
      </c>
      <c r="B21" s="16" t="s">
        <v>21</v>
      </c>
      <c r="C21" s="7">
        <v>0</v>
      </c>
      <c r="D21" s="7"/>
      <c r="E21" s="7">
        <f>SUM(C21:D21)</f>
        <v>0</v>
      </c>
      <c r="F21" s="7">
        <v>0</v>
      </c>
      <c r="G21" s="7"/>
      <c r="H21" s="7">
        <f>SUM(F21:G21)</f>
        <v>0</v>
      </c>
      <c r="I21" s="7">
        <v>0</v>
      </c>
      <c r="J21" s="7"/>
      <c r="K21" s="7">
        <f>SUM(I21:J21)</f>
        <v>0</v>
      </c>
      <c r="L21" s="7">
        <v>0</v>
      </c>
      <c r="M21" s="7"/>
      <c r="N21" s="7">
        <f>SUM(L21:M21)</f>
        <v>0</v>
      </c>
    </row>
    <row r="22" spans="1:14" ht="10.5" customHeight="1">
      <c r="A22" s="50" t="s">
        <v>169</v>
      </c>
      <c r="B22" s="16" t="s">
        <v>146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7">
        <v>0</v>
      </c>
      <c r="J22" s="7"/>
      <c r="K22" s="7">
        <f>SUM(I22:J22)</f>
        <v>0</v>
      </c>
      <c r="L22" s="7">
        <v>0</v>
      </c>
      <c r="M22" s="7"/>
      <c r="N22" s="7">
        <f>SUM(L22:M22)</f>
        <v>0</v>
      </c>
    </row>
    <row r="23" spans="1:14" s="29" customFormat="1" ht="10.5" customHeight="1" thickBot="1">
      <c r="A23" s="17" t="s">
        <v>166</v>
      </c>
      <c r="B23" s="16" t="s">
        <v>22</v>
      </c>
      <c r="C23" s="1">
        <v>0</v>
      </c>
      <c r="D23" s="1"/>
      <c r="E23" s="7">
        <f>SUM(C23:D23)</f>
        <v>0</v>
      </c>
      <c r="F23" s="1">
        <v>0</v>
      </c>
      <c r="G23" s="1"/>
      <c r="H23" s="7">
        <f>SUM(F23:G23)</f>
        <v>0</v>
      </c>
      <c r="I23" s="1">
        <v>0</v>
      </c>
      <c r="J23" s="1"/>
      <c r="K23" s="7">
        <f>SUM(I23:J23)</f>
        <v>0</v>
      </c>
      <c r="L23" s="7">
        <v>0</v>
      </c>
      <c r="M23" s="6"/>
      <c r="N23" s="7">
        <f>SUM(L23:M23)</f>
        <v>0</v>
      </c>
    </row>
    <row r="24" spans="1:14" ht="10.5" customHeight="1" thickBot="1">
      <c r="A24" s="18" t="s">
        <v>20</v>
      </c>
      <c r="B24" s="22" t="s">
        <v>135</v>
      </c>
      <c r="C24" s="15">
        <v>0</v>
      </c>
      <c r="D24" s="15">
        <f aca="true" t="shared" si="3" ref="D24:M24">SUM(D21:D23)</f>
        <v>0</v>
      </c>
      <c r="E24" s="15">
        <f t="shared" si="3"/>
        <v>0</v>
      </c>
      <c r="F24" s="15">
        <v>0</v>
      </c>
      <c r="G24" s="15">
        <f t="shared" si="3"/>
        <v>0</v>
      </c>
      <c r="H24" s="15">
        <f>SUM(H21:H23)</f>
        <v>0</v>
      </c>
      <c r="I24" s="15">
        <v>0</v>
      </c>
      <c r="J24" s="15">
        <f t="shared" si="3"/>
        <v>0</v>
      </c>
      <c r="K24" s="15">
        <f>SUM(K21:K23)</f>
        <v>0</v>
      </c>
      <c r="L24" s="15">
        <v>0</v>
      </c>
      <c r="M24" s="15">
        <f t="shared" si="3"/>
        <v>0</v>
      </c>
      <c r="N24" s="15">
        <f>SUM(N21:N23)</f>
        <v>0</v>
      </c>
    </row>
    <row r="25" spans="1:14" ht="10.5" customHeight="1" thickBot="1">
      <c r="A25" s="40" t="s">
        <v>167</v>
      </c>
      <c r="B25" s="39" t="s">
        <v>153</v>
      </c>
      <c r="C25" s="7">
        <v>0</v>
      </c>
      <c r="D25" s="7"/>
      <c r="E25" s="7">
        <f>SUM(C25:D25)</f>
        <v>0</v>
      </c>
      <c r="F25" s="7">
        <v>0</v>
      </c>
      <c r="G25" s="7"/>
      <c r="H25" s="7">
        <f>SUM(F25:G25)</f>
        <v>0</v>
      </c>
      <c r="I25" s="7">
        <v>0</v>
      </c>
      <c r="J25" s="7"/>
      <c r="K25" s="7">
        <f>SUM(I25:J25)</f>
        <v>0</v>
      </c>
      <c r="L25" s="7">
        <v>0</v>
      </c>
      <c r="M25" s="7"/>
      <c r="N25" s="7">
        <f>SUM(L25:M25)</f>
        <v>0</v>
      </c>
    </row>
    <row r="26" spans="1:14" ht="10.5" customHeight="1" thickBot="1">
      <c r="A26" s="41" t="s">
        <v>149</v>
      </c>
      <c r="B26" s="42" t="s">
        <v>150</v>
      </c>
      <c r="C26" s="28">
        <v>0</v>
      </c>
      <c r="D26" s="28">
        <f aca="true" t="shared" si="4" ref="D26:M26">SUM(D20,D24,D25)</f>
        <v>0</v>
      </c>
      <c r="E26" s="28">
        <f t="shared" si="4"/>
        <v>0</v>
      </c>
      <c r="F26" s="28">
        <v>0</v>
      </c>
      <c r="G26" s="28">
        <f t="shared" si="4"/>
        <v>0</v>
      </c>
      <c r="H26" s="28">
        <f>SUM(H20,H24,H25)</f>
        <v>0</v>
      </c>
      <c r="I26" s="28">
        <v>0</v>
      </c>
      <c r="J26" s="28">
        <f t="shared" si="4"/>
        <v>0</v>
      </c>
      <c r="K26" s="28">
        <f>SUM(K20,K24,K25)</f>
        <v>0</v>
      </c>
      <c r="L26" s="28">
        <v>0</v>
      </c>
      <c r="M26" s="28">
        <f t="shared" si="4"/>
        <v>0</v>
      </c>
      <c r="N26" s="28">
        <f>SUM(N20,N24,N25)</f>
        <v>0</v>
      </c>
    </row>
    <row r="27" spans="1:14" s="29" customFormat="1" ht="10.5" customHeight="1">
      <c r="A27" s="23"/>
      <c r="B27" s="29" t="s">
        <v>154</v>
      </c>
      <c r="C27" s="6">
        <v>0</v>
      </c>
      <c r="D27" s="6">
        <f aca="true" t="shared" si="5" ref="D27:M27">SUM(D26,D18,D14)</f>
        <v>0</v>
      </c>
      <c r="E27" s="6">
        <f t="shared" si="5"/>
        <v>0</v>
      </c>
      <c r="F27" s="6">
        <v>0</v>
      </c>
      <c r="G27" s="6">
        <f t="shared" si="5"/>
        <v>0</v>
      </c>
      <c r="H27" s="6">
        <f>SUM(H26,H18,H14)</f>
        <v>0</v>
      </c>
      <c r="I27" s="6">
        <v>0</v>
      </c>
      <c r="J27" s="6">
        <f t="shared" si="5"/>
        <v>0</v>
      </c>
      <c r="K27" s="6">
        <f>SUM(K26,K18,K14)</f>
        <v>0</v>
      </c>
      <c r="L27" s="6">
        <v>0</v>
      </c>
      <c r="M27" s="6">
        <f t="shared" si="5"/>
        <v>0</v>
      </c>
      <c r="N27" s="6">
        <f>SUM(N26,N18,N14)</f>
        <v>0</v>
      </c>
    </row>
    <row r="28" spans="1:21" ht="10.5" customHeight="1">
      <c r="A28" s="117" t="s">
        <v>23</v>
      </c>
      <c r="B28" s="117"/>
      <c r="C28" s="1"/>
      <c r="D28" s="1"/>
      <c r="E28" s="1"/>
      <c r="F28" s="1"/>
      <c r="G28" s="1"/>
      <c r="H28" s="1"/>
      <c r="I28" s="1"/>
      <c r="J28" s="1"/>
      <c r="K28" s="1"/>
      <c r="L28" s="7"/>
      <c r="M28" s="6"/>
      <c r="N28" s="1"/>
      <c r="U28" s="67"/>
    </row>
    <row r="29" spans="1:14" ht="10.5" customHeight="1">
      <c r="A29" s="17" t="s">
        <v>170</v>
      </c>
      <c r="B29" s="16" t="s">
        <v>136</v>
      </c>
      <c r="C29" s="1">
        <v>0</v>
      </c>
      <c r="D29" s="1"/>
      <c r="E29" s="1">
        <f>SUM(C29:D29)</f>
        <v>0</v>
      </c>
      <c r="F29" s="1">
        <v>0</v>
      </c>
      <c r="G29" s="1"/>
      <c r="H29" s="1">
        <f>SUM(F29:G29)</f>
        <v>0</v>
      </c>
      <c r="I29" s="1">
        <v>0</v>
      </c>
      <c r="J29" s="1"/>
      <c r="K29" s="1">
        <f>SUM(I29:J29)</f>
        <v>0</v>
      </c>
      <c r="L29" s="7">
        <v>0</v>
      </c>
      <c r="M29" s="6"/>
      <c r="N29" s="1">
        <f>SUM(L29:M29)</f>
        <v>0</v>
      </c>
    </row>
    <row r="30" spans="1:14" ht="10.5" customHeight="1">
      <c r="A30" s="17" t="s">
        <v>171</v>
      </c>
      <c r="B30" s="16" t="s">
        <v>137</v>
      </c>
      <c r="C30" s="1">
        <v>0</v>
      </c>
      <c r="D30" s="1"/>
      <c r="E30" s="1">
        <f>SUM(C30:D30)</f>
        <v>0</v>
      </c>
      <c r="F30" s="1">
        <v>0</v>
      </c>
      <c r="G30" s="1"/>
      <c r="H30" s="1">
        <f>SUM(F30:G30)</f>
        <v>0</v>
      </c>
      <c r="I30" s="1">
        <v>0</v>
      </c>
      <c r="J30" s="1"/>
      <c r="K30" s="1">
        <f>SUM(I30:J30)</f>
        <v>0</v>
      </c>
      <c r="L30" s="7">
        <v>0</v>
      </c>
      <c r="M30" s="6"/>
      <c r="N30" s="1">
        <f>SUM(L30:M30)</f>
        <v>0</v>
      </c>
    </row>
    <row r="31" spans="1:14" ht="10.5" customHeight="1">
      <c r="A31" s="17" t="s">
        <v>173</v>
      </c>
      <c r="B31" s="16" t="s">
        <v>138</v>
      </c>
      <c r="C31" s="1">
        <v>0</v>
      </c>
      <c r="D31" s="1"/>
      <c r="E31" s="1">
        <f>SUM(C31:D31)</f>
        <v>0</v>
      </c>
      <c r="F31" s="1">
        <v>0</v>
      </c>
      <c r="G31" s="1"/>
      <c r="H31" s="1">
        <f>SUM(F31:G31)</f>
        <v>0</v>
      </c>
      <c r="I31" s="1">
        <v>0</v>
      </c>
      <c r="J31" s="1"/>
      <c r="K31" s="1">
        <f>SUM(I31:J31)</f>
        <v>0</v>
      </c>
      <c r="L31" s="7">
        <v>0</v>
      </c>
      <c r="M31" s="6"/>
      <c r="N31" s="1">
        <f>SUM(L31:M31)</f>
        <v>0</v>
      </c>
    </row>
    <row r="32" spans="1:14" ht="10.5" customHeight="1">
      <c r="A32" s="24" t="s">
        <v>7</v>
      </c>
      <c r="B32" s="25" t="s">
        <v>139</v>
      </c>
      <c r="C32" s="5">
        <v>0</v>
      </c>
      <c r="D32" s="5">
        <f aca="true" t="shared" si="6" ref="D32:M32">SUM(D29:D31)</f>
        <v>0</v>
      </c>
      <c r="E32" s="5">
        <f t="shared" si="6"/>
        <v>0</v>
      </c>
      <c r="F32" s="5">
        <v>0</v>
      </c>
      <c r="G32" s="5">
        <f t="shared" si="6"/>
        <v>0</v>
      </c>
      <c r="H32" s="5">
        <f>SUM(H29:H31)</f>
        <v>0</v>
      </c>
      <c r="I32" s="5">
        <v>0</v>
      </c>
      <c r="J32" s="5">
        <f t="shared" si="6"/>
        <v>0</v>
      </c>
      <c r="K32" s="5">
        <f>SUM(K29:K31)</f>
        <v>0</v>
      </c>
      <c r="L32" s="5">
        <v>0</v>
      </c>
      <c r="M32" s="5">
        <f t="shared" si="6"/>
        <v>0</v>
      </c>
      <c r="N32" s="5">
        <f>SUM(N29:N31)</f>
        <v>0</v>
      </c>
    </row>
    <row r="33" spans="1:14" ht="10.5" customHeight="1">
      <c r="A33" s="17" t="s">
        <v>174</v>
      </c>
      <c r="B33" s="16" t="s">
        <v>24</v>
      </c>
      <c r="C33" s="1">
        <v>0</v>
      </c>
      <c r="D33" s="1"/>
      <c r="E33" s="1">
        <f>SUM(C33:D33)</f>
        <v>0</v>
      </c>
      <c r="F33" s="1">
        <v>0</v>
      </c>
      <c r="G33" s="1"/>
      <c r="H33" s="1">
        <f>SUM(F33:G33)</f>
        <v>0</v>
      </c>
      <c r="I33" s="1">
        <v>0</v>
      </c>
      <c r="J33" s="1"/>
      <c r="K33" s="1">
        <f>SUM(I33:J33)</f>
        <v>0</v>
      </c>
      <c r="L33" s="7">
        <v>0</v>
      </c>
      <c r="M33" s="6"/>
      <c r="N33" s="1">
        <f>SUM(L33:M33)</f>
        <v>0</v>
      </c>
    </row>
    <row r="34" spans="1:14" ht="10.5" customHeight="1">
      <c r="A34" s="17" t="s">
        <v>175</v>
      </c>
      <c r="B34" s="16" t="s">
        <v>140</v>
      </c>
      <c r="C34" s="1">
        <v>0</v>
      </c>
      <c r="D34" s="1"/>
      <c r="E34" s="1">
        <f>SUM(C34:D34)</f>
        <v>0</v>
      </c>
      <c r="F34" s="1">
        <v>0</v>
      </c>
      <c r="G34" s="1"/>
      <c r="H34" s="1">
        <f>SUM(F34:G34)</f>
        <v>0</v>
      </c>
      <c r="I34" s="1">
        <v>0</v>
      </c>
      <c r="J34" s="1"/>
      <c r="K34" s="1">
        <f>SUM(I34:J34)</f>
        <v>0</v>
      </c>
      <c r="L34" s="7">
        <v>0</v>
      </c>
      <c r="M34" s="6"/>
      <c r="N34" s="1">
        <f>SUM(L34:M34)</f>
        <v>0</v>
      </c>
    </row>
    <row r="35" spans="1:14" ht="10.5" customHeight="1" thickBot="1">
      <c r="A35" s="17" t="s">
        <v>177</v>
      </c>
      <c r="B35" s="16" t="s">
        <v>25</v>
      </c>
      <c r="C35" s="1">
        <v>0</v>
      </c>
      <c r="D35" s="1"/>
      <c r="E35" s="1">
        <f>SUM(C35:D35)</f>
        <v>0</v>
      </c>
      <c r="F35" s="1">
        <v>0</v>
      </c>
      <c r="G35" s="1"/>
      <c r="H35" s="1">
        <f>SUM(F35:G35)</f>
        <v>0</v>
      </c>
      <c r="I35" s="1">
        <v>0</v>
      </c>
      <c r="J35" s="1"/>
      <c r="K35" s="1">
        <f>SUM(I35:J35)</f>
        <v>0</v>
      </c>
      <c r="L35" s="7">
        <v>0</v>
      </c>
      <c r="M35" s="6"/>
      <c r="N35" s="1">
        <f>SUM(L35:M35)</f>
        <v>0</v>
      </c>
    </row>
    <row r="36" spans="1:40" ht="10.5" customHeight="1" thickBot="1">
      <c r="A36" s="18" t="s">
        <v>12</v>
      </c>
      <c r="B36" s="19" t="s">
        <v>142</v>
      </c>
      <c r="C36" s="15">
        <v>0</v>
      </c>
      <c r="D36" s="15">
        <f aca="true" t="shared" si="7" ref="D36:M36">SUM(D32:D35)</f>
        <v>0</v>
      </c>
      <c r="E36" s="15">
        <f t="shared" si="7"/>
        <v>0</v>
      </c>
      <c r="F36" s="15">
        <v>0</v>
      </c>
      <c r="G36" s="15">
        <f t="shared" si="7"/>
        <v>0</v>
      </c>
      <c r="H36" s="15">
        <f>SUM(H32:H35)</f>
        <v>0</v>
      </c>
      <c r="I36" s="15">
        <v>0</v>
      </c>
      <c r="J36" s="15">
        <f t="shared" si="7"/>
        <v>0</v>
      </c>
      <c r="K36" s="15">
        <f>SUM(K32:K35)</f>
        <v>0</v>
      </c>
      <c r="L36" s="15">
        <v>0</v>
      </c>
      <c r="M36" s="15">
        <f t="shared" si="7"/>
        <v>0</v>
      </c>
      <c r="N36" s="15">
        <f>SUM(N32:N35)</f>
        <v>0</v>
      </c>
      <c r="AD36" s="1"/>
      <c r="AE36" s="1"/>
      <c r="AF36" s="1"/>
      <c r="AJ36" s="1"/>
      <c r="AK36" s="1"/>
      <c r="AL36" s="1"/>
      <c r="AM36" s="1"/>
      <c r="AN36" s="1"/>
    </row>
    <row r="37" spans="1:40" ht="10.5" customHeight="1">
      <c r="A37" s="17" t="s">
        <v>172</v>
      </c>
      <c r="B37" s="16" t="s">
        <v>27</v>
      </c>
      <c r="C37" s="1">
        <v>0</v>
      </c>
      <c r="D37" s="1"/>
      <c r="E37" s="1">
        <f>SUM(C37:D37)</f>
        <v>0</v>
      </c>
      <c r="F37" s="1">
        <v>216696</v>
      </c>
      <c r="G37" s="1">
        <f>1906+96942</f>
        <v>98848</v>
      </c>
      <c r="H37" s="1">
        <f>SUM(F37:G37)</f>
        <v>315544</v>
      </c>
      <c r="I37" s="1">
        <v>0</v>
      </c>
      <c r="J37" s="1"/>
      <c r="K37" s="1">
        <f>SUM(I37:J37)</f>
        <v>0</v>
      </c>
      <c r="L37" s="7">
        <v>0</v>
      </c>
      <c r="M37" s="6"/>
      <c r="N37" s="1">
        <f>SUM(L37:M37)</f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7" t="s">
        <v>176</v>
      </c>
      <c r="B38" s="16" t="s">
        <v>141</v>
      </c>
      <c r="C38" s="1">
        <v>1400000</v>
      </c>
      <c r="D38" s="1">
        <v>11000</v>
      </c>
      <c r="E38" s="1">
        <f>SUM(C38:D38)</f>
        <v>1411000</v>
      </c>
      <c r="F38" s="1">
        <v>0</v>
      </c>
      <c r="G38" s="1"/>
      <c r="H38" s="1">
        <f>SUM(F38:G38)</f>
        <v>0</v>
      </c>
      <c r="I38" s="1">
        <v>0</v>
      </c>
      <c r="J38" s="1"/>
      <c r="K38" s="1">
        <f>SUM(I38:J38)</f>
        <v>0</v>
      </c>
      <c r="L38" s="7">
        <v>0</v>
      </c>
      <c r="M38" s="6"/>
      <c r="N38" s="1">
        <f>SUM(L38:M38)</f>
        <v>0</v>
      </c>
      <c r="Q38" s="67"/>
      <c r="AD38" s="1"/>
      <c r="AE38" s="1"/>
      <c r="AF38" s="1"/>
      <c r="AJ38" s="1"/>
      <c r="AK38" s="1"/>
      <c r="AL38" s="1"/>
      <c r="AM38" s="1"/>
      <c r="AN38" s="1"/>
    </row>
    <row r="39" spans="1:40" s="29" customFormat="1" ht="10.5" customHeight="1" thickBot="1">
      <c r="A39" s="17" t="s">
        <v>178</v>
      </c>
      <c r="B39" s="16" t="s">
        <v>28</v>
      </c>
      <c r="C39" s="1">
        <v>0</v>
      </c>
      <c r="D39" s="1"/>
      <c r="E39" s="1">
        <f>SUM(C39:D39)</f>
        <v>0</v>
      </c>
      <c r="F39" s="1">
        <v>0</v>
      </c>
      <c r="G39" s="1"/>
      <c r="H39" s="1">
        <f>SUM(F39:G39)</f>
        <v>0</v>
      </c>
      <c r="I39" s="87">
        <v>49000</v>
      </c>
      <c r="J39" s="1"/>
      <c r="K39" s="1">
        <f>SUM(I39:J39)</f>
        <v>49000</v>
      </c>
      <c r="L39" s="7">
        <v>0</v>
      </c>
      <c r="M39" s="6"/>
      <c r="N39" s="1">
        <f>SUM(L39:M39)</f>
        <v>0</v>
      </c>
      <c r="AD39" s="6"/>
      <c r="AE39" s="6"/>
      <c r="AF39" s="6"/>
      <c r="AJ39" s="6"/>
      <c r="AK39" s="6"/>
      <c r="AL39" s="6"/>
      <c r="AM39" s="6"/>
      <c r="AN39" s="6"/>
    </row>
    <row r="40" spans="1:31" ht="10.5" customHeight="1" thickBot="1">
      <c r="A40" s="18" t="s">
        <v>15</v>
      </c>
      <c r="B40" s="19" t="s">
        <v>143</v>
      </c>
      <c r="C40" s="15">
        <v>1400000</v>
      </c>
      <c r="D40" s="15">
        <f aca="true" t="shared" si="8" ref="D40:M40">SUM(D37:D39)</f>
        <v>11000</v>
      </c>
      <c r="E40" s="15">
        <f t="shared" si="8"/>
        <v>1411000</v>
      </c>
      <c r="F40" s="15">
        <v>216696</v>
      </c>
      <c r="G40" s="15">
        <f t="shared" si="8"/>
        <v>98848</v>
      </c>
      <c r="H40" s="15">
        <f>SUM(H37:H39)</f>
        <v>315544</v>
      </c>
      <c r="I40" s="68">
        <v>49000</v>
      </c>
      <c r="J40" s="15">
        <f t="shared" si="8"/>
        <v>0</v>
      </c>
      <c r="K40" s="15">
        <f>SUM(K37:K39)</f>
        <v>49000</v>
      </c>
      <c r="L40" s="15">
        <v>0</v>
      </c>
      <c r="M40" s="15">
        <f t="shared" si="8"/>
        <v>0</v>
      </c>
      <c r="N40" s="15">
        <f>SUM(N37:N39)</f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D40" s="1"/>
      <c r="AE40" s="1"/>
    </row>
    <row r="41" spans="1:31" ht="10.5" customHeight="1" thickBot="1">
      <c r="A41" s="53" t="s">
        <v>191</v>
      </c>
      <c r="B41" s="19" t="s">
        <v>19</v>
      </c>
      <c r="C41" s="15">
        <v>0</v>
      </c>
      <c r="D41" s="15"/>
      <c r="E41" s="15">
        <f>SUM(C41:D41)</f>
        <v>0</v>
      </c>
      <c r="F41" s="15">
        <v>0</v>
      </c>
      <c r="G41" s="15"/>
      <c r="H41" s="15">
        <f>SUM(F41:G41)</f>
        <v>0</v>
      </c>
      <c r="I41" s="15">
        <v>0</v>
      </c>
      <c r="J41" s="15"/>
      <c r="K41" s="15">
        <f>SUM(I41:J41)</f>
        <v>0</v>
      </c>
      <c r="L41" s="15">
        <v>0</v>
      </c>
      <c r="M41" s="15"/>
      <c r="N41" s="15">
        <f>SUM(L41:M41)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 thickBot="1">
      <c r="A42" s="53" t="s">
        <v>192</v>
      </c>
      <c r="B42" s="19" t="s">
        <v>144</v>
      </c>
      <c r="C42" s="15">
        <v>0</v>
      </c>
      <c r="D42" s="15"/>
      <c r="E42" s="15">
        <f>SUM(C42:D42)</f>
        <v>0</v>
      </c>
      <c r="F42" s="15">
        <v>0</v>
      </c>
      <c r="G42" s="15"/>
      <c r="H42" s="15">
        <f>SUM(F42:G42)</f>
        <v>0</v>
      </c>
      <c r="I42" s="15">
        <v>0</v>
      </c>
      <c r="J42" s="15"/>
      <c r="K42" s="15">
        <f>SUM(I42:J42)</f>
        <v>0</v>
      </c>
      <c r="L42" s="15">
        <v>0</v>
      </c>
      <c r="M42" s="15"/>
      <c r="N42" s="15">
        <f>SUM(L42:M42)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14" ht="13.5" thickBot="1">
      <c r="A43" s="18" t="s">
        <v>17</v>
      </c>
      <c r="B43" s="19" t="s">
        <v>29</v>
      </c>
      <c r="C43" s="15">
        <v>0</v>
      </c>
      <c r="D43" s="15">
        <f aca="true" t="shared" si="9" ref="D43:M43">SUM(D41:D42)</f>
        <v>0</v>
      </c>
      <c r="E43" s="15">
        <f t="shared" si="9"/>
        <v>0</v>
      </c>
      <c r="F43" s="15">
        <v>0</v>
      </c>
      <c r="G43" s="15">
        <f t="shared" si="9"/>
        <v>0</v>
      </c>
      <c r="H43" s="15">
        <f>SUM(H41:H42)</f>
        <v>0</v>
      </c>
      <c r="I43" s="15">
        <v>0</v>
      </c>
      <c r="J43" s="15">
        <f t="shared" si="9"/>
        <v>0</v>
      </c>
      <c r="K43" s="15">
        <f>SUM(K41:K42)</f>
        <v>0</v>
      </c>
      <c r="L43" s="15">
        <v>0</v>
      </c>
      <c r="M43" s="15">
        <f t="shared" si="9"/>
        <v>0</v>
      </c>
      <c r="N43" s="15">
        <f>SUM(N41:N42)</f>
        <v>0</v>
      </c>
    </row>
    <row r="44" spans="1:14" ht="12.75">
      <c r="A44" s="40" t="s">
        <v>191</v>
      </c>
      <c r="B44" s="54" t="s">
        <v>22</v>
      </c>
      <c r="C44" s="7">
        <v>0</v>
      </c>
      <c r="D44" s="7"/>
      <c r="E44" s="7">
        <f>SUM(C44:D44)</f>
        <v>0</v>
      </c>
      <c r="F44" s="7">
        <v>0</v>
      </c>
      <c r="G44" s="7"/>
      <c r="H44" s="7">
        <f>SUM(F44:G44)</f>
        <v>0</v>
      </c>
      <c r="I44" s="7">
        <v>0</v>
      </c>
      <c r="J44" s="7"/>
      <c r="K44" s="7">
        <f>SUM(I44:J44)</f>
        <v>0</v>
      </c>
      <c r="L44" s="7">
        <v>0</v>
      </c>
      <c r="M44" s="7"/>
      <c r="N44" s="7">
        <f>SUM(L44:M44)</f>
        <v>0</v>
      </c>
    </row>
    <row r="45" spans="1:14" ht="13.5" thickBot="1">
      <c r="A45" s="40" t="s">
        <v>192</v>
      </c>
      <c r="B45" s="54" t="s">
        <v>145</v>
      </c>
      <c r="C45" s="7">
        <v>0</v>
      </c>
      <c r="D45" s="7"/>
      <c r="E45" s="7">
        <f>SUM(C45:D45)</f>
        <v>0</v>
      </c>
      <c r="F45" s="7">
        <v>0</v>
      </c>
      <c r="G45" s="7"/>
      <c r="H45" s="7">
        <f>SUM(F45:G45)</f>
        <v>0</v>
      </c>
      <c r="I45" s="7">
        <v>0</v>
      </c>
      <c r="J45" s="7"/>
      <c r="K45" s="7">
        <f>SUM(I45:J45)</f>
        <v>0</v>
      </c>
      <c r="L45" s="7">
        <v>0</v>
      </c>
      <c r="M45" s="7"/>
      <c r="N45" s="7">
        <f>SUM(L45:M45)</f>
        <v>0</v>
      </c>
    </row>
    <row r="46" spans="1:14" ht="13.5" thickBot="1">
      <c r="A46" s="41" t="s">
        <v>20</v>
      </c>
      <c r="B46" s="55" t="s">
        <v>30</v>
      </c>
      <c r="C46" s="28">
        <v>0</v>
      </c>
      <c r="D46" s="28">
        <f aca="true" t="shared" si="10" ref="D46:M46">SUM(D44:D45)</f>
        <v>0</v>
      </c>
      <c r="E46" s="28">
        <f t="shared" si="10"/>
        <v>0</v>
      </c>
      <c r="F46" s="28">
        <v>0</v>
      </c>
      <c r="G46" s="28">
        <f t="shared" si="10"/>
        <v>0</v>
      </c>
      <c r="H46" s="28">
        <f>SUM(H44:H45)</f>
        <v>0</v>
      </c>
      <c r="I46" s="28">
        <v>0</v>
      </c>
      <c r="J46" s="28">
        <f t="shared" si="10"/>
        <v>0</v>
      </c>
      <c r="K46" s="28">
        <f>SUM(K44:K45)</f>
        <v>0</v>
      </c>
      <c r="L46" s="28">
        <v>0</v>
      </c>
      <c r="M46" s="28">
        <f t="shared" si="10"/>
        <v>0</v>
      </c>
      <c r="N46" s="28">
        <f>SUM(N44:N45)</f>
        <v>0</v>
      </c>
    </row>
    <row r="47" spans="1:14" ht="13.5" thickBot="1">
      <c r="A47" s="40" t="s">
        <v>179</v>
      </c>
      <c r="B47" s="54" t="s">
        <v>152</v>
      </c>
      <c r="C47" s="7">
        <v>0</v>
      </c>
      <c r="D47" s="7"/>
      <c r="E47" s="7">
        <f>SUM(C47:D47)</f>
        <v>0</v>
      </c>
      <c r="F47" s="7">
        <v>0</v>
      </c>
      <c r="G47" s="7"/>
      <c r="H47" s="7">
        <f>SUM(F47:G47)</f>
        <v>0</v>
      </c>
      <c r="I47" s="7">
        <v>0</v>
      </c>
      <c r="J47" s="7"/>
      <c r="K47" s="7">
        <f>SUM(I47:J47)</f>
        <v>0</v>
      </c>
      <c r="L47" s="7">
        <v>0</v>
      </c>
      <c r="M47" s="7"/>
      <c r="N47" s="7">
        <f>SUM(L47:M47)</f>
        <v>0</v>
      </c>
    </row>
    <row r="48" spans="1:14" ht="13.5" thickBot="1">
      <c r="A48" s="41" t="s">
        <v>149</v>
      </c>
      <c r="B48" s="55" t="s">
        <v>151</v>
      </c>
      <c r="C48" s="28">
        <v>0</v>
      </c>
      <c r="D48" s="28">
        <f aca="true" t="shared" si="11" ref="D48:M48">SUM(D46,D43,D47)</f>
        <v>0</v>
      </c>
      <c r="E48" s="28">
        <f t="shared" si="11"/>
        <v>0</v>
      </c>
      <c r="F48" s="28">
        <v>0</v>
      </c>
      <c r="G48" s="28">
        <f t="shared" si="11"/>
        <v>0</v>
      </c>
      <c r="H48" s="28">
        <f>SUM(H46,H43,H47)</f>
        <v>0</v>
      </c>
      <c r="I48" s="28">
        <v>0</v>
      </c>
      <c r="J48" s="28">
        <f t="shared" si="11"/>
        <v>0</v>
      </c>
      <c r="K48" s="28">
        <f>SUM(K46,K43,K47)</f>
        <v>0</v>
      </c>
      <c r="L48" s="28">
        <v>0</v>
      </c>
      <c r="M48" s="28">
        <f t="shared" si="11"/>
        <v>0</v>
      </c>
      <c r="N48" s="28">
        <f>SUM(N46,N43,N47)</f>
        <v>0</v>
      </c>
    </row>
    <row r="49" spans="1:29" s="51" customFormat="1" ht="13.5" thickBot="1">
      <c r="A49" s="23"/>
      <c r="B49" s="29" t="s">
        <v>155</v>
      </c>
      <c r="C49" s="6">
        <v>1400000</v>
      </c>
      <c r="D49" s="6">
        <f aca="true" t="shared" si="12" ref="D49:M49">SUM(D48,D40,D36)</f>
        <v>11000</v>
      </c>
      <c r="E49" s="6">
        <f t="shared" si="12"/>
        <v>1411000</v>
      </c>
      <c r="F49" s="6">
        <v>216696</v>
      </c>
      <c r="G49" s="6">
        <f t="shared" si="12"/>
        <v>98848</v>
      </c>
      <c r="H49" s="6">
        <f>SUM(H48,H40,H36)</f>
        <v>315544</v>
      </c>
      <c r="I49" s="6">
        <v>49000</v>
      </c>
      <c r="J49" s="6">
        <f t="shared" si="12"/>
        <v>0</v>
      </c>
      <c r="K49" s="6">
        <f>SUM(K48,K40,K36)</f>
        <v>49000</v>
      </c>
      <c r="L49" s="6">
        <v>0</v>
      </c>
      <c r="M49" s="6">
        <f t="shared" si="12"/>
        <v>0</v>
      </c>
      <c r="N49" s="6">
        <f>SUM(N48,N40,N36)</f>
        <v>0</v>
      </c>
      <c r="AA49" s="29"/>
      <c r="AB49" s="29"/>
      <c r="AC49" s="29"/>
    </row>
    <row r="50" spans="1:14" ht="13.5" thickBot="1">
      <c r="A50" s="57"/>
      <c r="B50" s="58" t="s">
        <v>31</v>
      </c>
      <c r="C50" s="10"/>
      <c r="D50" s="10"/>
      <c r="E50" s="10"/>
      <c r="F50" s="10"/>
      <c r="G50" s="10"/>
      <c r="H50" s="10"/>
      <c r="I50" s="10"/>
      <c r="J50" s="10"/>
      <c r="K50" s="10"/>
      <c r="L50" s="9"/>
      <c r="M50" s="8"/>
      <c r="N50" s="9"/>
    </row>
    <row r="51" spans="1:14" ht="13.5" thickBot="1">
      <c r="A51" s="59"/>
      <c r="B51" s="58" t="s">
        <v>32</v>
      </c>
      <c r="C51" s="27"/>
      <c r="D51" s="27"/>
      <c r="E51" s="27"/>
      <c r="F51" s="60"/>
      <c r="G51" s="27"/>
      <c r="H51" s="60"/>
      <c r="I51" s="60"/>
      <c r="J51" s="27"/>
      <c r="K51" s="60"/>
      <c r="L51" s="71"/>
      <c r="M51" s="27"/>
      <c r="N51" s="71"/>
    </row>
    <row r="52" spans="8:11" ht="12.75">
      <c r="H52" s="30"/>
      <c r="K52" s="30"/>
    </row>
    <row r="53" spans="8:11" ht="12.75">
      <c r="H53" s="30"/>
      <c r="K53" s="30"/>
    </row>
    <row r="54" ht="12.75">
      <c r="K54" s="30"/>
    </row>
    <row r="55" ht="12.75">
      <c r="K55" s="30"/>
    </row>
    <row r="56" ht="12.75">
      <c r="K56" s="30"/>
    </row>
    <row r="57" spans="27:29" ht="12.75">
      <c r="AA57" s="1"/>
      <c r="AB57" s="1"/>
      <c r="AC57" s="1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6"/>
      <c r="AB61" s="6"/>
      <c r="AC61" s="6"/>
    </row>
    <row r="62" spans="27:29" ht="12.75">
      <c r="AA62" s="6"/>
      <c r="AB62" s="6"/>
      <c r="AC62" s="6"/>
    </row>
    <row r="63" spans="27:29" ht="12.75">
      <c r="AA63" s="1"/>
      <c r="AB63" s="1"/>
      <c r="AC63" s="1"/>
    </row>
    <row r="64" spans="27:29" ht="12.75">
      <c r="AA64" s="1"/>
      <c r="AB64" s="1"/>
      <c r="AC64" s="1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</sheetPr>
  <dimension ref="A1:AN76"/>
  <sheetViews>
    <sheetView zoomScale="92" zoomScaleNormal="92" zoomScalePageLayoutView="0" workbookViewId="0" topLeftCell="A1">
      <pane ySplit="7" topLeftCell="A20" activePane="bottomLeft" state="frozen"/>
      <selection pane="topLeft" activeCell="M24" sqref="M24"/>
      <selection pane="bottomLeft" activeCell="M24" sqref="M24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10.25390625" style="13" customWidth="1"/>
    <col min="4" max="4" width="10.00390625" style="13" customWidth="1"/>
    <col min="5" max="5" width="10.875" style="13" customWidth="1"/>
    <col min="6" max="6" width="9.00390625" style="13" customWidth="1"/>
    <col min="7" max="8" width="9.375" style="13" customWidth="1"/>
    <col min="9" max="9" width="9.625" style="13" customWidth="1"/>
    <col min="10" max="11" width="9.375" style="13" customWidth="1"/>
    <col min="12" max="12" width="10.375" style="13" customWidth="1"/>
    <col min="13" max="13" width="10.75390625" style="13" customWidth="1"/>
    <col min="14" max="14" width="10.625" style="13" customWidth="1"/>
    <col min="15" max="15" width="9.25390625" style="13" customWidth="1"/>
    <col min="16" max="16" width="0" style="13" hidden="1" customWidth="1"/>
    <col min="17" max="17" width="9.25390625" style="13" customWidth="1"/>
    <col min="18" max="20" width="0" style="13" hidden="1" customWidth="1"/>
    <col min="21" max="16384" width="9.125" style="13" customWidth="1"/>
  </cols>
  <sheetData>
    <row r="1" spans="2:17" ht="11.25" customHeight="1">
      <c r="B1" s="111" t="s">
        <v>181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23"/>
      <c r="P1" s="23"/>
      <c r="Q1" s="23"/>
    </row>
    <row r="2" spans="8:20" ht="8.25" customHeight="1">
      <c r="H2" s="16"/>
      <c r="M2" s="16" t="s">
        <v>0</v>
      </c>
      <c r="T2" s="16"/>
    </row>
    <row r="3" spans="1:14" ht="9" customHeight="1">
      <c r="A3" s="112" t="s">
        <v>1</v>
      </c>
      <c r="B3" s="112"/>
      <c r="C3" s="114">
        <v>1605</v>
      </c>
      <c r="D3" s="114"/>
      <c r="E3" s="114"/>
      <c r="F3" s="114">
        <v>1606</v>
      </c>
      <c r="G3" s="114"/>
      <c r="H3" s="114"/>
      <c r="I3" s="126"/>
      <c r="J3" s="126"/>
      <c r="K3" s="126"/>
      <c r="L3" s="132">
        <v>1600</v>
      </c>
      <c r="M3" s="132"/>
      <c r="N3" s="132"/>
    </row>
    <row r="4" spans="1:14" s="86" customFormat="1" ht="24" customHeight="1" thickBot="1">
      <c r="A4" s="112"/>
      <c r="B4" s="112"/>
      <c r="C4" s="147" t="s">
        <v>203</v>
      </c>
      <c r="D4" s="147"/>
      <c r="E4" s="147"/>
      <c r="F4" s="147" t="s">
        <v>95</v>
      </c>
      <c r="G4" s="147"/>
      <c r="H4" s="147"/>
      <c r="I4" s="147"/>
      <c r="J4" s="147"/>
      <c r="K4" s="147"/>
      <c r="L4" s="148" t="s">
        <v>103</v>
      </c>
      <c r="M4" s="148"/>
      <c r="N4" s="148"/>
    </row>
    <row r="5" spans="1:14" ht="11.25" customHeight="1" thickBot="1">
      <c r="A5" s="112"/>
      <c r="B5" s="112"/>
      <c r="C5" s="109" t="s">
        <v>204</v>
      </c>
      <c r="D5" s="109" t="s">
        <v>198</v>
      </c>
      <c r="E5" s="109" t="s">
        <v>199</v>
      </c>
      <c r="F5" s="109" t="s">
        <v>204</v>
      </c>
      <c r="G5" s="109" t="s">
        <v>198</v>
      </c>
      <c r="H5" s="109" t="s">
        <v>199</v>
      </c>
      <c r="I5" s="109" t="s">
        <v>204</v>
      </c>
      <c r="J5" s="109" t="s">
        <v>198</v>
      </c>
      <c r="K5" s="109" t="s">
        <v>199</v>
      </c>
      <c r="L5" s="109" t="s">
        <v>204</v>
      </c>
      <c r="M5" s="109" t="s">
        <v>197</v>
      </c>
      <c r="N5" s="109" t="s">
        <v>199</v>
      </c>
    </row>
    <row r="6" spans="1:14" ht="17.25" customHeight="1" thickBot="1">
      <c r="A6" s="112"/>
      <c r="B6" s="112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9" customHeight="1" thickBot="1">
      <c r="A7" s="118">
        <v>1</v>
      </c>
      <c r="B7" s="118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6" t="s">
        <v>6</v>
      </c>
      <c r="B8" s="116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/>
      <c r="D9" s="1"/>
      <c r="E9" s="1">
        <f>SUM(C9:D9)</f>
        <v>0</v>
      </c>
      <c r="F9" s="1"/>
      <c r="G9" s="1"/>
      <c r="H9" s="1">
        <f>SUM(F9:G9)</f>
        <v>0</v>
      </c>
      <c r="I9" s="1"/>
      <c r="J9" s="1"/>
      <c r="K9" s="1">
        <f>SUM(I9:J9)</f>
        <v>0</v>
      </c>
      <c r="L9" s="43">
        <f>'27'!C9+'27'!F9+'27'!I9+'27'!L9+'28'!C9</f>
        <v>0</v>
      </c>
      <c r="M9" s="43">
        <f>'27'!D9+'27'!G9+'27'!J9+'27'!M9+'28'!D9</f>
        <v>0</v>
      </c>
      <c r="N9" s="43">
        <f>SUM(L9:M9)</f>
        <v>0</v>
      </c>
    </row>
    <row r="10" spans="1:14" ht="10.5" customHeight="1">
      <c r="A10" s="17" t="s">
        <v>159</v>
      </c>
      <c r="B10" s="16" t="s">
        <v>129</v>
      </c>
      <c r="C10" s="1"/>
      <c r="D10" s="1"/>
      <c r="E10" s="1">
        <f>SUM(C10:D10)</f>
        <v>0</v>
      </c>
      <c r="F10" s="1"/>
      <c r="G10" s="1"/>
      <c r="H10" s="1">
        <f>SUM(F10:G10)</f>
        <v>0</v>
      </c>
      <c r="I10" s="1"/>
      <c r="J10" s="1"/>
      <c r="K10" s="1">
        <f>SUM(I10:J10)</f>
        <v>0</v>
      </c>
      <c r="L10" s="43">
        <f>'27'!C10+'27'!F10+'27'!I10+'27'!L10+'28'!C10</f>
        <v>0</v>
      </c>
      <c r="M10" s="43">
        <f>'27'!D10+'27'!G10+'27'!J10+'27'!M10+'28'!D10</f>
        <v>0</v>
      </c>
      <c r="N10" s="43">
        <f>SUM(L10:M10)</f>
        <v>0</v>
      </c>
    </row>
    <row r="11" spans="1:14" ht="10.5" customHeight="1">
      <c r="A11" s="17" t="s">
        <v>160</v>
      </c>
      <c r="B11" s="16" t="s">
        <v>9</v>
      </c>
      <c r="C11" s="1"/>
      <c r="D11" s="1"/>
      <c r="E11" s="1">
        <f>SUM(C11:D11)</f>
        <v>0</v>
      </c>
      <c r="F11" s="1"/>
      <c r="G11" s="1"/>
      <c r="H11" s="1">
        <f>SUM(F11:G11)</f>
        <v>0</v>
      </c>
      <c r="I11" s="1"/>
      <c r="J11" s="1"/>
      <c r="K11" s="1">
        <f>SUM(I11:J11)</f>
        <v>0</v>
      </c>
      <c r="L11" s="43">
        <f>'27'!C11+'27'!F11+'27'!I11+'27'!L11+'28'!C11</f>
        <v>0</v>
      </c>
      <c r="M11" s="43">
        <f>'27'!D11+'27'!G11+'27'!J11+'27'!M11+'28'!D11</f>
        <v>0</v>
      </c>
      <c r="N11" s="43">
        <f>SUM(L11:M11)</f>
        <v>0</v>
      </c>
    </row>
    <row r="12" spans="1:14" ht="10.5" customHeight="1">
      <c r="A12" s="17" t="s">
        <v>161</v>
      </c>
      <c r="B12" s="16" t="s">
        <v>10</v>
      </c>
      <c r="C12" s="1"/>
      <c r="D12" s="1"/>
      <c r="E12" s="1">
        <f>SUM(C12:D12)</f>
        <v>0</v>
      </c>
      <c r="F12" s="1"/>
      <c r="G12" s="1"/>
      <c r="H12" s="1">
        <f>SUM(F12:G12)</f>
        <v>0</v>
      </c>
      <c r="I12" s="1"/>
      <c r="J12" s="1"/>
      <c r="K12" s="1">
        <f>SUM(I12:J12)</f>
        <v>0</v>
      </c>
      <c r="L12" s="43">
        <f>'27'!C12+'27'!F12+'27'!I12+'27'!L12+'28'!C12</f>
        <v>0</v>
      </c>
      <c r="M12" s="43">
        <f>'27'!D12+'27'!G12+'27'!J12+'27'!M12+'28'!D12</f>
        <v>0</v>
      </c>
      <c r="N12" s="43">
        <f>SUM(L12:M12)</f>
        <v>0</v>
      </c>
    </row>
    <row r="13" spans="1:16" ht="10.5" customHeight="1" thickBot="1">
      <c r="A13" s="17" t="s">
        <v>162</v>
      </c>
      <c r="B13" s="16" t="s">
        <v>11</v>
      </c>
      <c r="C13" s="1"/>
      <c r="D13" s="3"/>
      <c r="E13" s="1">
        <f>SUM(C13:D13)</f>
        <v>0</v>
      </c>
      <c r="F13" s="1"/>
      <c r="G13" s="1"/>
      <c r="H13" s="1">
        <f>SUM(F13:G13)</f>
        <v>0</v>
      </c>
      <c r="I13" s="1"/>
      <c r="J13" s="1"/>
      <c r="K13" s="1">
        <f>SUM(I13:J13)</f>
        <v>0</v>
      </c>
      <c r="L13" s="43">
        <f>'27'!C13+'27'!F13+'27'!I13+'27'!L13+'28'!C13</f>
        <v>0</v>
      </c>
      <c r="M13" s="43">
        <f>'27'!D13+'27'!G13+'27'!J13+'27'!M13+'28'!D13</f>
        <v>0</v>
      </c>
      <c r="N13" s="43">
        <f>SUM(L13:M13)</f>
        <v>0</v>
      </c>
      <c r="P13" s="36"/>
    </row>
    <row r="14" spans="1:14" ht="10.5" customHeight="1" thickBot="1">
      <c r="A14" s="18" t="s">
        <v>12</v>
      </c>
      <c r="B14" s="19" t="s">
        <v>131</v>
      </c>
      <c r="C14" s="15">
        <f>SUM(C9:C13)</f>
        <v>0</v>
      </c>
      <c r="D14" s="15">
        <f aca="true" t="shared" si="0" ref="D14:J14">SUM(D9:D13)</f>
        <v>0</v>
      </c>
      <c r="E14" s="15">
        <f t="shared" si="0"/>
        <v>0</v>
      </c>
      <c r="F14" s="15">
        <f>SUM(F9:F13)</f>
        <v>0</v>
      </c>
      <c r="G14" s="15">
        <f t="shared" si="0"/>
        <v>0</v>
      </c>
      <c r="H14" s="15">
        <f>SUM(H9:H13)</f>
        <v>0</v>
      </c>
      <c r="I14" s="15">
        <f>SUM(I9:I13)</f>
        <v>0</v>
      </c>
      <c r="J14" s="15">
        <f t="shared" si="0"/>
        <v>0</v>
      </c>
      <c r="K14" s="15">
        <f>SUM(K9:K13)</f>
        <v>0</v>
      </c>
      <c r="L14" s="38">
        <f>SUM(L9:L13)</f>
        <v>0</v>
      </c>
      <c r="M14" s="38">
        <f>SUM(M9:M13)</f>
        <v>0</v>
      </c>
      <c r="N14" s="38">
        <f>SUM(N9:N13)</f>
        <v>0</v>
      </c>
    </row>
    <row r="15" spans="1:14" ht="10.5" customHeight="1">
      <c r="A15" s="17" t="s">
        <v>163</v>
      </c>
      <c r="B15" s="16" t="s">
        <v>130</v>
      </c>
      <c r="C15" s="1"/>
      <c r="D15" s="49"/>
      <c r="E15" s="1">
        <f>SUM(C15:D15)</f>
        <v>0</v>
      </c>
      <c r="F15" s="1"/>
      <c r="G15" s="1"/>
      <c r="H15" s="1">
        <f>SUM(F15:G15)</f>
        <v>0</v>
      </c>
      <c r="I15" s="1"/>
      <c r="J15" s="1"/>
      <c r="K15" s="1">
        <f>SUM(I15:J15)</f>
        <v>0</v>
      </c>
      <c r="L15" s="43">
        <f>'27'!C15+'27'!F15+'27'!I15+'27'!L15+'28'!C15</f>
        <v>0</v>
      </c>
      <c r="M15" s="43">
        <f>'27'!D15+'27'!G15+'27'!J15+'27'!M15+'28'!D15</f>
        <v>0</v>
      </c>
      <c r="N15" s="43">
        <f>SUM(L15:M15)</f>
        <v>0</v>
      </c>
    </row>
    <row r="16" spans="1:14" ht="10.5" customHeight="1">
      <c r="A16" s="17" t="s">
        <v>164</v>
      </c>
      <c r="B16" s="16" t="s">
        <v>13</v>
      </c>
      <c r="C16" s="1"/>
      <c r="D16" s="1"/>
      <c r="E16" s="1">
        <f>SUM(C16:D16)</f>
        <v>0</v>
      </c>
      <c r="F16" s="1"/>
      <c r="G16" s="1"/>
      <c r="H16" s="1">
        <f>SUM(F16:G16)</f>
        <v>0</v>
      </c>
      <c r="I16" s="1"/>
      <c r="J16" s="1"/>
      <c r="K16" s="1">
        <f>SUM(I16:J16)</f>
        <v>0</v>
      </c>
      <c r="L16" s="43">
        <f>'27'!C16+'27'!F16+'27'!I16+'27'!L16+'28'!C16</f>
        <v>0</v>
      </c>
      <c r="M16" s="43">
        <f>'27'!D16+'27'!G16+'27'!J16+'27'!M16+'28'!D16</f>
        <v>0</v>
      </c>
      <c r="N16" s="43">
        <f>SUM(L16:M16)</f>
        <v>0</v>
      </c>
    </row>
    <row r="17" spans="1:14" s="29" customFormat="1" ht="10.5" customHeight="1" thickBot="1">
      <c r="A17" s="17" t="s">
        <v>165</v>
      </c>
      <c r="B17" s="16" t="s">
        <v>14</v>
      </c>
      <c r="C17" s="1"/>
      <c r="D17" s="1"/>
      <c r="E17" s="1">
        <f>SUM(C17:D17)</f>
        <v>0</v>
      </c>
      <c r="F17" s="1"/>
      <c r="G17" s="1"/>
      <c r="H17" s="1">
        <f>SUM(F17:G17)</f>
        <v>0</v>
      </c>
      <c r="I17" s="1"/>
      <c r="J17" s="1"/>
      <c r="K17" s="1">
        <f>SUM(I17:J17)</f>
        <v>0</v>
      </c>
      <c r="L17" s="43">
        <f>'27'!C17+'27'!F17+'27'!I17+'27'!L17+'28'!C17</f>
        <v>0</v>
      </c>
      <c r="M17" s="43">
        <f>'27'!D17+'27'!G17+'27'!J17+'27'!M17+'28'!D17</f>
        <v>0</v>
      </c>
      <c r="N17" s="43">
        <f>SUM(L17:M17)</f>
        <v>0</v>
      </c>
    </row>
    <row r="18" spans="1:14" ht="10.5" customHeight="1" thickBot="1">
      <c r="A18" s="18" t="s">
        <v>15</v>
      </c>
      <c r="B18" s="19" t="s">
        <v>132</v>
      </c>
      <c r="C18" s="15">
        <f>SUM(C15:C17)</f>
        <v>0</v>
      </c>
      <c r="D18" s="15">
        <f aca="true" t="shared" si="1" ref="D18:J18">SUM(D15:D17)</f>
        <v>0</v>
      </c>
      <c r="E18" s="15">
        <f t="shared" si="1"/>
        <v>0</v>
      </c>
      <c r="F18" s="15">
        <f>SUM(F15:F17)</f>
        <v>0</v>
      </c>
      <c r="G18" s="15">
        <f t="shared" si="1"/>
        <v>0</v>
      </c>
      <c r="H18" s="15">
        <f>SUM(H15:H17)</f>
        <v>0</v>
      </c>
      <c r="I18" s="15">
        <f>SUM(I15:I17)</f>
        <v>0</v>
      </c>
      <c r="J18" s="15">
        <f t="shared" si="1"/>
        <v>0</v>
      </c>
      <c r="K18" s="15">
        <f>SUM(K15:K17)</f>
        <v>0</v>
      </c>
      <c r="L18" s="38">
        <f>SUM(L15:L17)</f>
        <v>0</v>
      </c>
      <c r="M18" s="38">
        <f>SUM(M15:M17)</f>
        <v>0</v>
      </c>
      <c r="N18" s="38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15"/>
      <c r="D19" s="15"/>
      <c r="E19" s="15">
        <f>SUM(C19:D19)</f>
        <v>0</v>
      </c>
      <c r="F19" s="15"/>
      <c r="G19" s="15"/>
      <c r="H19" s="15">
        <f>SUM(F19:G19)</f>
        <v>0</v>
      </c>
      <c r="I19" s="15"/>
      <c r="J19" s="15"/>
      <c r="K19" s="15">
        <f>SUM(I19:J19)</f>
        <v>0</v>
      </c>
      <c r="L19" s="38"/>
      <c r="M19" s="38"/>
      <c r="N19" s="38">
        <f>SUM(L19:M19)</f>
        <v>0</v>
      </c>
    </row>
    <row r="20" spans="1:14" ht="10.5" customHeight="1" thickBot="1">
      <c r="A20" s="20" t="s">
        <v>17</v>
      </c>
      <c r="B20" s="19" t="s">
        <v>134</v>
      </c>
      <c r="C20" s="15">
        <f>SUM(C19)</f>
        <v>0</v>
      </c>
      <c r="D20" s="15">
        <f aca="true" t="shared" si="2" ref="D20:J20">SUM(D19)</f>
        <v>0</v>
      </c>
      <c r="E20" s="15">
        <f t="shared" si="2"/>
        <v>0</v>
      </c>
      <c r="F20" s="15">
        <f>SUM(F19)</f>
        <v>0</v>
      </c>
      <c r="G20" s="15">
        <f t="shared" si="2"/>
        <v>0</v>
      </c>
      <c r="H20" s="15">
        <f>SUM(H19)</f>
        <v>0</v>
      </c>
      <c r="I20" s="15">
        <f>SUM(I19)</f>
        <v>0</v>
      </c>
      <c r="J20" s="15">
        <f t="shared" si="2"/>
        <v>0</v>
      </c>
      <c r="K20" s="15">
        <f>SUM(K19)</f>
        <v>0</v>
      </c>
      <c r="L20" s="38">
        <f>SUM(L19)</f>
        <v>0</v>
      </c>
      <c r="M20" s="38">
        <f>SUM(M19)</f>
        <v>0</v>
      </c>
      <c r="N20" s="38">
        <f>SUM(N19)</f>
        <v>0</v>
      </c>
    </row>
    <row r="21" spans="1:14" ht="10.5" customHeight="1">
      <c r="A21" s="21" t="s">
        <v>168</v>
      </c>
      <c r="B21" s="16" t="s">
        <v>21</v>
      </c>
      <c r="C21" s="7"/>
      <c r="D21" s="7"/>
      <c r="E21" s="7">
        <f>SUM(C21:D21)</f>
        <v>0</v>
      </c>
      <c r="F21" s="7"/>
      <c r="G21" s="7"/>
      <c r="H21" s="7">
        <f>SUM(F21:G21)</f>
        <v>0</v>
      </c>
      <c r="I21" s="7"/>
      <c r="J21" s="7"/>
      <c r="K21" s="7">
        <f>SUM(I21:J21)</f>
        <v>0</v>
      </c>
      <c r="L21" s="84"/>
      <c r="M21" s="84"/>
      <c r="N21" s="84">
        <f>SUM(L21:M21)</f>
        <v>0</v>
      </c>
    </row>
    <row r="22" spans="1:14" ht="10.5" customHeight="1">
      <c r="A22" s="50" t="s">
        <v>169</v>
      </c>
      <c r="B22" s="16" t="s">
        <v>146</v>
      </c>
      <c r="C22" s="7"/>
      <c r="D22" s="7"/>
      <c r="E22" s="7">
        <f>SUM(C22:D22)</f>
        <v>0</v>
      </c>
      <c r="F22" s="7"/>
      <c r="G22" s="7"/>
      <c r="H22" s="7">
        <f>SUM(F22:G22)</f>
        <v>0</v>
      </c>
      <c r="I22" s="7"/>
      <c r="J22" s="7"/>
      <c r="K22" s="7">
        <f>SUM(I22:J22)</f>
        <v>0</v>
      </c>
      <c r="L22" s="84"/>
      <c r="M22" s="84"/>
      <c r="N22" s="84">
        <f>SUM(L22:M22)</f>
        <v>0</v>
      </c>
    </row>
    <row r="23" spans="1:14" s="29" customFormat="1" ht="10.5" customHeight="1" thickBot="1">
      <c r="A23" s="17" t="s">
        <v>166</v>
      </c>
      <c r="B23" s="16" t="s">
        <v>22</v>
      </c>
      <c r="C23" s="1"/>
      <c r="D23" s="1"/>
      <c r="E23" s="7">
        <f>SUM(C23:D23)</f>
        <v>0</v>
      </c>
      <c r="F23" s="1"/>
      <c r="G23" s="1"/>
      <c r="H23" s="7">
        <f>SUM(F23:G23)</f>
        <v>0</v>
      </c>
      <c r="I23" s="1"/>
      <c r="J23" s="1"/>
      <c r="K23" s="7">
        <f>SUM(I23:J23)</f>
        <v>0</v>
      </c>
      <c r="L23" s="43">
        <f>'27'!C23+'27'!F23+'27'!I23+'27'!L23+'28'!C23</f>
        <v>0</v>
      </c>
      <c r="M23" s="43">
        <f>'27'!D23+'27'!G23+'27'!J23+'27'!M23+'28'!D23</f>
        <v>0</v>
      </c>
      <c r="N23" s="84">
        <f>SUM(L23:M23)</f>
        <v>0</v>
      </c>
    </row>
    <row r="24" spans="1:14" ht="10.5" customHeight="1" thickBot="1">
      <c r="A24" s="18" t="s">
        <v>20</v>
      </c>
      <c r="B24" s="22" t="s">
        <v>135</v>
      </c>
      <c r="C24" s="15">
        <f>SUM(C21:C23)</f>
        <v>0</v>
      </c>
      <c r="D24" s="15">
        <f aca="true" t="shared" si="3" ref="D24:J24">SUM(D21:D23)</f>
        <v>0</v>
      </c>
      <c r="E24" s="15">
        <f t="shared" si="3"/>
        <v>0</v>
      </c>
      <c r="F24" s="15">
        <f>SUM(F21:F23)</f>
        <v>0</v>
      </c>
      <c r="G24" s="15">
        <f t="shared" si="3"/>
        <v>0</v>
      </c>
      <c r="H24" s="15">
        <f>SUM(H21:H23)</f>
        <v>0</v>
      </c>
      <c r="I24" s="15">
        <f>SUM(I21:I23)</f>
        <v>0</v>
      </c>
      <c r="J24" s="15">
        <f t="shared" si="3"/>
        <v>0</v>
      </c>
      <c r="K24" s="15">
        <f>SUM(K21:K23)</f>
        <v>0</v>
      </c>
      <c r="L24" s="38">
        <f>SUM(L21:L23)</f>
        <v>0</v>
      </c>
      <c r="M24" s="38">
        <f>SUM(M21:M23)</f>
        <v>0</v>
      </c>
      <c r="N24" s="38">
        <f>SUM(N21:N23)</f>
        <v>0</v>
      </c>
    </row>
    <row r="25" spans="1:14" ht="10.5" customHeight="1" thickBot="1">
      <c r="A25" s="40" t="s">
        <v>167</v>
      </c>
      <c r="B25" s="39" t="s">
        <v>153</v>
      </c>
      <c r="C25" s="7"/>
      <c r="D25" s="7"/>
      <c r="E25" s="7">
        <f>SUM(C25:D25)</f>
        <v>0</v>
      </c>
      <c r="F25" s="7"/>
      <c r="G25" s="7"/>
      <c r="H25" s="7">
        <f>SUM(F25:G25)</f>
        <v>0</v>
      </c>
      <c r="I25" s="7"/>
      <c r="J25" s="7"/>
      <c r="K25" s="7">
        <f>SUM(I25:J25)</f>
        <v>0</v>
      </c>
      <c r="L25" s="84"/>
      <c r="M25" s="84"/>
      <c r="N25" s="84">
        <f>SUM(L25:M25)</f>
        <v>0</v>
      </c>
    </row>
    <row r="26" spans="1:14" ht="10.5" customHeight="1" thickBot="1">
      <c r="A26" s="41" t="s">
        <v>149</v>
      </c>
      <c r="B26" s="42" t="s">
        <v>150</v>
      </c>
      <c r="C26" s="28">
        <f>SUM(C20,C24,C25)</f>
        <v>0</v>
      </c>
      <c r="D26" s="28">
        <f aca="true" t="shared" si="4" ref="D26:J26">SUM(D20,D24,D25)</f>
        <v>0</v>
      </c>
      <c r="E26" s="28">
        <f t="shared" si="4"/>
        <v>0</v>
      </c>
      <c r="F26" s="28">
        <f>SUM(F20,F24,F25)</f>
        <v>0</v>
      </c>
      <c r="G26" s="28">
        <f t="shared" si="4"/>
        <v>0</v>
      </c>
      <c r="H26" s="28">
        <f>SUM(H20,H24,H25)</f>
        <v>0</v>
      </c>
      <c r="I26" s="28">
        <f>SUM(I20,I24,I25)</f>
        <v>0</v>
      </c>
      <c r="J26" s="28">
        <f t="shared" si="4"/>
        <v>0</v>
      </c>
      <c r="K26" s="28">
        <f>SUM(K20,K24,K25)</f>
        <v>0</v>
      </c>
      <c r="L26" s="88">
        <f>SUM(L20,L24,L25)</f>
        <v>0</v>
      </c>
      <c r="M26" s="88">
        <f>SUM(M20,M24,M25)</f>
        <v>0</v>
      </c>
      <c r="N26" s="88">
        <f>SUM(N20,N24,N25)</f>
        <v>0</v>
      </c>
    </row>
    <row r="27" spans="1:14" s="29" customFormat="1" ht="10.5" customHeight="1">
      <c r="A27" s="23"/>
      <c r="B27" s="29" t="s">
        <v>154</v>
      </c>
      <c r="C27" s="6">
        <f>SUM(C26,C18,C14)</f>
        <v>0</v>
      </c>
      <c r="D27" s="6">
        <f aca="true" t="shared" si="5" ref="D27:J27">SUM(D26,D18,D14)</f>
        <v>0</v>
      </c>
      <c r="E27" s="6">
        <f t="shared" si="5"/>
        <v>0</v>
      </c>
      <c r="F27" s="6">
        <f>SUM(F26,F18,F14)</f>
        <v>0</v>
      </c>
      <c r="G27" s="6">
        <f t="shared" si="5"/>
        <v>0</v>
      </c>
      <c r="H27" s="6">
        <f>SUM(H26,H18,H14)</f>
        <v>0</v>
      </c>
      <c r="I27" s="6">
        <f>SUM(I26,I18,I14)</f>
        <v>0</v>
      </c>
      <c r="J27" s="6">
        <f t="shared" si="5"/>
        <v>0</v>
      </c>
      <c r="K27" s="6">
        <f>SUM(K26,K18,K14)</f>
        <v>0</v>
      </c>
      <c r="L27" s="43">
        <f>SUM(L26,L18,L14)</f>
        <v>0</v>
      </c>
      <c r="M27" s="43">
        <f>SUM(M26,M18,M14)</f>
        <v>0</v>
      </c>
      <c r="N27" s="43">
        <f>SUM(N26,N18,N14)</f>
        <v>0</v>
      </c>
    </row>
    <row r="28" spans="1:21" ht="10.5" customHeight="1">
      <c r="A28" s="117" t="s">
        <v>23</v>
      </c>
      <c r="B28" s="117"/>
      <c r="C28" s="1"/>
      <c r="D28" s="1"/>
      <c r="E28" s="1"/>
      <c r="F28" s="1"/>
      <c r="G28" s="1"/>
      <c r="H28" s="1"/>
      <c r="I28" s="1"/>
      <c r="J28" s="1"/>
      <c r="K28" s="1"/>
      <c r="L28" s="84"/>
      <c r="M28" s="84"/>
      <c r="N28" s="43"/>
      <c r="U28" s="67"/>
    </row>
    <row r="29" spans="1:14" ht="10.5" customHeight="1">
      <c r="A29" s="17" t="s">
        <v>170</v>
      </c>
      <c r="B29" s="16" t="s">
        <v>136</v>
      </c>
      <c r="C29" s="1"/>
      <c r="D29" s="1"/>
      <c r="E29" s="1">
        <f>SUM(C29:D29)</f>
        <v>0</v>
      </c>
      <c r="F29" s="1"/>
      <c r="G29" s="1"/>
      <c r="H29" s="1">
        <f>SUM(F29:G29)</f>
        <v>0</v>
      </c>
      <c r="I29" s="1"/>
      <c r="J29" s="1"/>
      <c r="K29" s="1">
        <f>SUM(I29:J29)</f>
        <v>0</v>
      </c>
      <c r="L29" s="43">
        <f>'27'!C29+'27'!F29+'27'!I29+'27'!L29+'28'!C29</f>
        <v>0</v>
      </c>
      <c r="M29" s="43">
        <f>'27'!D29+'27'!G29+'27'!J29+'27'!M29+'28'!D29</f>
        <v>0</v>
      </c>
      <c r="N29" s="43">
        <f>SUM(L29:M29)</f>
        <v>0</v>
      </c>
    </row>
    <row r="30" spans="1:14" ht="10.5" customHeight="1">
      <c r="A30" s="17" t="s">
        <v>171</v>
      </c>
      <c r="B30" s="16" t="s">
        <v>137</v>
      </c>
      <c r="C30" s="1"/>
      <c r="D30" s="1"/>
      <c r="E30" s="1">
        <f>SUM(C30:D30)</f>
        <v>0</v>
      </c>
      <c r="F30" s="1"/>
      <c r="G30" s="1"/>
      <c r="H30" s="1">
        <f>SUM(F30:G30)</f>
        <v>0</v>
      </c>
      <c r="I30" s="1"/>
      <c r="J30" s="1"/>
      <c r="K30" s="1">
        <f>SUM(I30:J30)</f>
        <v>0</v>
      </c>
      <c r="L30" s="43">
        <f>'27'!C30+'27'!F30+'27'!I30+'27'!L30+'28'!C30</f>
        <v>0</v>
      </c>
      <c r="M30" s="43">
        <f>'27'!D30+'27'!G30+'27'!J30+'27'!M30+'28'!D30</f>
        <v>0</v>
      </c>
      <c r="N30" s="43">
        <f>SUM(L30:M30)</f>
        <v>0</v>
      </c>
    </row>
    <row r="31" spans="1:14" ht="10.5" customHeight="1">
      <c r="A31" s="17" t="s">
        <v>173</v>
      </c>
      <c r="B31" s="16" t="s">
        <v>138</v>
      </c>
      <c r="C31" s="1"/>
      <c r="D31" s="1"/>
      <c r="E31" s="1">
        <f>SUM(C31:D31)</f>
        <v>0</v>
      </c>
      <c r="F31" s="1"/>
      <c r="G31" s="1"/>
      <c r="H31" s="1">
        <f>SUM(F31:G31)</f>
        <v>0</v>
      </c>
      <c r="I31" s="1"/>
      <c r="J31" s="1"/>
      <c r="K31" s="1">
        <f>SUM(I31:J31)</f>
        <v>0</v>
      </c>
      <c r="L31" s="43">
        <f>'27'!C31+'27'!F31+'27'!I31+'27'!L31+'28'!C31</f>
        <v>0</v>
      </c>
      <c r="M31" s="43">
        <f>'27'!D31+'27'!G31+'27'!J31+'27'!M31+'28'!D31</f>
        <v>0</v>
      </c>
      <c r="N31" s="43">
        <f>SUM(L31:M31)</f>
        <v>0</v>
      </c>
    </row>
    <row r="32" spans="1:14" ht="10.5" customHeight="1">
      <c r="A32" s="24" t="s">
        <v>7</v>
      </c>
      <c r="B32" s="25" t="s">
        <v>139</v>
      </c>
      <c r="C32" s="5">
        <f>SUM(C29:C31)</f>
        <v>0</v>
      </c>
      <c r="D32" s="5">
        <f aca="true" t="shared" si="6" ref="D32:J32">SUM(D29:D31)</f>
        <v>0</v>
      </c>
      <c r="E32" s="5">
        <f t="shared" si="6"/>
        <v>0</v>
      </c>
      <c r="F32" s="5">
        <f>SUM(F29:F31)</f>
        <v>0</v>
      </c>
      <c r="G32" s="5">
        <f t="shared" si="6"/>
        <v>0</v>
      </c>
      <c r="H32" s="5">
        <f>SUM(H29:H31)</f>
        <v>0</v>
      </c>
      <c r="I32" s="5">
        <f>SUM(I29:I31)</f>
        <v>0</v>
      </c>
      <c r="J32" s="5">
        <f t="shared" si="6"/>
        <v>0</v>
      </c>
      <c r="K32" s="5">
        <f>SUM(K29:K31)</f>
        <v>0</v>
      </c>
      <c r="L32" s="33">
        <f>SUM(L29:L31)</f>
        <v>0</v>
      </c>
      <c r="M32" s="33">
        <f>SUM(M29:M31)</f>
        <v>0</v>
      </c>
      <c r="N32" s="33">
        <f>SUM(N29:N31)</f>
        <v>0</v>
      </c>
    </row>
    <row r="33" spans="1:14" ht="10.5" customHeight="1">
      <c r="A33" s="17" t="s">
        <v>174</v>
      </c>
      <c r="B33" s="16" t="s">
        <v>24</v>
      </c>
      <c r="C33" s="1"/>
      <c r="D33" s="1"/>
      <c r="E33" s="1">
        <f>SUM(C33:D33)</f>
        <v>0</v>
      </c>
      <c r="F33" s="1"/>
      <c r="G33" s="1"/>
      <c r="H33" s="1">
        <f>SUM(F33:G33)</f>
        <v>0</v>
      </c>
      <c r="I33" s="1"/>
      <c r="J33" s="1"/>
      <c r="K33" s="1">
        <f>SUM(I33:J33)</f>
        <v>0</v>
      </c>
      <c r="L33" s="43">
        <f>'27'!C33+'27'!F33+'27'!I33+'27'!L33+'28'!C33</f>
        <v>0</v>
      </c>
      <c r="M33" s="43">
        <f>'27'!D33+'27'!G33+'27'!J33+'27'!M33+'28'!D33</f>
        <v>0</v>
      </c>
      <c r="N33" s="43">
        <f>SUM(L33:M33)</f>
        <v>0</v>
      </c>
    </row>
    <row r="34" spans="1:14" ht="10.5" customHeight="1">
      <c r="A34" s="17" t="s">
        <v>175</v>
      </c>
      <c r="B34" s="16" t="s">
        <v>140</v>
      </c>
      <c r="C34" s="1"/>
      <c r="D34" s="1"/>
      <c r="E34" s="1">
        <f>SUM(C34:D34)</f>
        <v>0</v>
      </c>
      <c r="F34" s="1"/>
      <c r="G34" s="1"/>
      <c r="H34" s="1">
        <f>SUM(F34:G34)</f>
        <v>0</v>
      </c>
      <c r="I34" s="1"/>
      <c r="J34" s="1"/>
      <c r="K34" s="1">
        <f>SUM(I34:J34)</f>
        <v>0</v>
      </c>
      <c r="L34" s="43">
        <f>'27'!C34+'27'!F34+'27'!I34+'27'!L34+'28'!C34</f>
        <v>0</v>
      </c>
      <c r="M34" s="43">
        <f>'27'!D34+'27'!G34+'27'!J34+'27'!M34+'28'!D34</f>
        <v>0</v>
      </c>
      <c r="N34" s="43">
        <f>SUM(L34:M34)</f>
        <v>0</v>
      </c>
    </row>
    <row r="35" spans="1:14" ht="10.5" customHeight="1" thickBot="1">
      <c r="A35" s="17" t="s">
        <v>177</v>
      </c>
      <c r="B35" s="16" t="s">
        <v>25</v>
      </c>
      <c r="C35" s="1"/>
      <c r="D35" s="1"/>
      <c r="E35" s="1">
        <f>SUM(C35:D35)</f>
        <v>0</v>
      </c>
      <c r="F35" s="1"/>
      <c r="G35" s="1"/>
      <c r="H35" s="1">
        <f>SUM(F35:G35)</f>
        <v>0</v>
      </c>
      <c r="I35" s="1"/>
      <c r="J35" s="1"/>
      <c r="K35" s="1">
        <f>SUM(I35:J35)</f>
        <v>0</v>
      </c>
      <c r="L35" s="43">
        <f>'27'!C35+'27'!F35+'27'!I35+'27'!L35+'28'!C35</f>
        <v>0</v>
      </c>
      <c r="M35" s="43">
        <f>'27'!D35+'27'!G35+'27'!J35+'27'!M35+'28'!D35</f>
        <v>0</v>
      </c>
      <c r="N35" s="43">
        <f>SUM(L35:M35)</f>
        <v>0</v>
      </c>
    </row>
    <row r="36" spans="1:40" ht="10.5" customHeight="1" thickBot="1">
      <c r="A36" s="18" t="s">
        <v>12</v>
      </c>
      <c r="B36" s="19" t="s">
        <v>142</v>
      </c>
      <c r="C36" s="15">
        <f>SUM(C32:C35)</f>
        <v>0</v>
      </c>
      <c r="D36" s="15">
        <f aca="true" t="shared" si="7" ref="D36:J36">SUM(D32:D35)</f>
        <v>0</v>
      </c>
      <c r="E36" s="15">
        <f t="shared" si="7"/>
        <v>0</v>
      </c>
      <c r="F36" s="15">
        <f>SUM(F32:F35)</f>
        <v>0</v>
      </c>
      <c r="G36" s="15">
        <f t="shared" si="7"/>
        <v>0</v>
      </c>
      <c r="H36" s="15">
        <f>SUM(H32:H35)</f>
        <v>0</v>
      </c>
      <c r="I36" s="15">
        <f>SUM(I32:I35)</f>
        <v>0</v>
      </c>
      <c r="J36" s="15">
        <f t="shared" si="7"/>
        <v>0</v>
      </c>
      <c r="K36" s="15">
        <f>SUM(K32:K35)</f>
        <v>0</v>
      </c>
      <c r="L36" s="38">
        <f>SUM(L32:L35)</f>
        <v>0</v>
      </c>
      <c r="M36" s="38">
        <f>SUM(M32:M35)</f>
        <v>0</v>
      </c>
      <c r="N36" s="38">
        <f>SUM(N32:N35)</f>
        <v>0</v>
      </c>
      <c r="AD36" s="1"/>
      <c r="AE36" s="1"/>
      <c r="AF36" s="1"/>
      <c r="AJ36" s="1"/>
      <c r="AK36" s="1"/>
      <c r="AL36" s="1"/>
      <c r="AM36" s="1"/>
      <c r="AN36" s="1"/>
    </row>
    <row r="37" spans="1:40" ht="10.5" customHeight="1">
      <c r="A37" s="17" t="s">
        <v>172</v>
      </c>
      <c r="B37" s="16" t="s">
        <v>27</v>
      </c>
      <c r="C37" s="1">
        <f>SUM(A37:B37)</f>
        <v>0</v>
      </c>
      <c r="D37" s="1"/>
      <c r="E37" s="1">
        <f>SUM(C37:D37)</f>
        <v>0</v>
      </c>
      <c r="F37" s="1"/>
      <c r="G37" s="1"/>
      <c r="H37" s="1">
        <f>SUM(F37:G37)</f>
        <v>0</v>
      </c>
      <c r="I37" s="1"/>
      <c r="J37" s="1"/>
      <c r="K37" s="1">
        <f>SUM(I37:J37)</f>
        <v>0</v>
      </c>
      <c r="L37" s="43">
        <f>'27'!C37+'27'!F37+'27'!I37+'27'!L37+'28'!C37</f>
        <v>216696</v>
      </c>
      <c r="M37" s="43">
        <f>'27'!D37+'27'!G37+'27'!J37+'27'!M37+'28'!D37</f>
        <v>98848</v>
      </c>
      <c r="N37" s="43">
        <f>SUM(L37:M37)</f>
        <v>315544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7" t="s">
        <v>176</v>
      </c>
      <c r="B38" s="16" t="s">
        <v>141</v>
      </c>
      <c r="C38" s="1"/>
      <c r="D38" s="1"/>
      <c r="E38" s="1">
        <f>SUM(C38:D38)</f>
        <v>0</v>
      </c>
      <c r="F38" s="1"/>
      <c r="G38" s="1"/>
      <c r="H38" s="1">
        <f>SUM(F38:G38)</f>
        <v>0</v>
      </c>
      <c r="I38" s="1"/>
      <c r="J38" s="1"/>
      <c r="K38" s="1">
        <f>SUM(I38:J38)</f>
        <v>0</v>
      </c>
      <c r="L38" s="43">
        <f>'27'!C38+'27'!F38+'27'!I38+'27'!L38+'28'!C38</f>
        <v>1400000</v>
      </c>
      <c r="M38" s="43">
        <f>'27'!D38+'27'!G38+'27'!J38+'27'!M38+'28'!D38</f>
        <v>11000</v>
      </c>
      <c r="N38" s="43">
        <f>SUM(L38:M38)</f>
        <v>1411000</v>
      </c>
      <c r="AD38" s="1"/>
      <c r="AE38" s="1"/>
      <c r="AF38" s="1"/>
      <c r="AJ38" s="1"/>
      <c r="AK38" s="1"/>
      <c r="AL38" s="1"/>
      <c r="AM38" s="1"/>
      <c r="AN38" s="1"/>
    </row>
    <row r="39" spans="1:40" s="29" customFormat="1" ht="10.5" customHeight="1" thickBot="1">
      <c r="A39" s="17" t="s">
        <v>178</v>
      </c>
      <c r="B39" s="16" t="s">
        <v>28</v>
      </c>
      <c r="C39" s="1"/>
      <c r="D39" s="1"/>
      <c r="E39" s="1">
        <f>SUM(C39:D39)</f>
        <v>0</v>
      </c>
      <c r="F39" s="1"/>
      <c r="G39" s="1"/>
      <c r="H39" s="1">
        <f>SUM(F39:G39)</f>
        <v>0</v>
      </c>
      <c r="I39" s="1"/>
      <c r="J39" s="1"/>
      <c r="K39" s="1">
        <f>SUM(I39:J39)</f>
        <v>0</v>
      </c>
      <c r="L39" s="43">
        <f>'27'!C39+'27'!F39+'27'!I39+'27'!L39+'28'!C39</f>
        <v>49000</v>
      </c>
      <c r="M39" s="43">
        <f>'27'!D39+'27'!G39+'27'!J39+'27'!M39+'28'!D39</f>
        <v>0</v>
      </c>
      <c r="N39" s="43">
        <f>SUM(L39:M39)</f>
        <v>49000</v>
      </c>
      <c r="AD39" s="6"/>
      <c r="AE39" s="6"/>
      <c r="AF39" s="6"/>
      <c r="AJ39" s="6"/>
      <c r="AK39" s="6"/>
      <c r="AL39" s="6"/>
      <c r="AM39" s="6"/>
      <c r="AN39" s="6"/>
    </row>
    <row r="40" spans="1:31" ht="10.5" customHeight="1" thickBot="1">
      <c r="A40" s="18" t="s">
        <v>15</v>
      </c>
      <c r="B40" s="19" t="s">
        <v>143</v>
      </c>
      <c r="C40" s="15">
        <f>SUM(C37:C39)</f>
        <v>0</v>
      </c>
      <c r="D40" s="15">
        <f aca="true" t="shared" si="8" ref="D40:J40">SUM(D37:D39)</f>
        <v>0</v>
      </c>
      <c r="E40" s="15">
        <f t="shared" si="8"/>
        <v>0</v>
      </c>
      <c r="F40" s="15">
        <f>SUM(F37:F39)</f>
        <v>0</v>
      </c>
      <c r="G40" s="15">
        <f t="shared" si="8"/>
        <v>0</v>
      </c>
      <c r="H40" s="15">
        <f>SUM(H37:H39)</f>
        <v>0</v>
      </c>
      <c r="I40" s="15">
        <f>SUM(I37:I39)</f>
        <v>0</v>
      </c>
      <c r="J40" s="15">
        <f t="shared" si="8"/>
        <v>0</v>
      </c>
      <c r="K40" s="15">
        <f>SUM(K37:K39)</f>
        <v>0</v>
      </c>
      <c r="L40" s="38">
        <f>SUM(L37:L39)</f>
        <v>1665696</v>
      </c>
      <c r="M40" s="38">
        <f>SUM(M37:M39)</f>
        <v>109848</v>
      </c>
      <c r="N40" s="38">
        <f>SUM(N37:N39)</f>
        <v>1775544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D40" s="1"/>
      <c r="AE40" s="1"/>
    </row>
    <row r="41" spans="1:31" ht="10.5" customHeight="1" thickBot="1">
      <c r="A41" s="53" t="s">
        <v>191</v>
      </c>
      <c r="B41" s="19" t="s">
        <v>19</v>
      </c>
      <c r="C41" s="15"/>
      <c r="D41" s="15"/>
      <c r="E41" s="15">
        <f>SUM(C41:D41)</f>
        <v>0</v>
      </c>
      <c r="F41" s="15"/>
      <c r="G41" s="15"/>
      <c r="H41" s="15">
        <f>SUM(F41:G41)</f>
        <v>0</v>
      </c>
      <c r="I41" s="15"/>
      <c r="J41" s="15"/>
      <c r="K41" s="15">
        <f>SUM(I41:J41)</f>
        <v>0</v>
      </c>
      <c r="L41" s="84">
        <f>'27'!C41+'27'!F41+'27'!I41+'27'!L41+'28'!C41</f>
        <v>0</v>
      </c>
      <c r="M41" s="84">
        <f>'27'!D41+'27'!G41+'27'!J41+'27'!M41+'28'!D41</f>
        <v>0</v>
      </c>
      <c r="N41" s="38">
        <f>SUM(L41:M41)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 thickBot="1">
      <c r="A42" s="53" t="s">
        <v>192</v>
      </c>
      <c r="B42" s="19" t="s">
        <v>144</v>
      </c>
      <c r="C42" s="15"/>
      <c r="D42" s="15"/>
      <c r="E42" s="15">
        <f>SUM(C42:D42)</f>
        <v>0</v>
      </c>
      <c r="F42" s="15"/>
      <c r="G42" s="15"/>
      <c r="H42" s="15">
        <f>SUM(F42:G42)</f>
        <v>0</v>
      </c>
      <c r="I42" s="15"/>
      <c r="J42" s="15"/>
      <c r="K42" s="15">
        <f>SUM(I42:J42)</f>
        <v>0</v>
      </c>
      <c r="L42" s="38">
        <f>'27'!C42+'27'!F42+'27'!I42+'27'!L42+'28'!C42</f>
        <v>0</v>
      </c>
      <c r="M42" s="38">
        <f>'27'!D42+'27'!G42+'27'!J42+'27'!M42+'28'!D42</f>
        <v>0</v>
      </c>
      <c r="N42" s="38">
        <f>SUM(L42:M42)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14" ht="13.5" thickBot="1">
      <c r="A43" s="18" t="s">
        <v>17</v>
      </c>
      <c r="B43" s="19" t="s">
        <v>29</v>
      </c>
      <c r="C43" s="15">
        <f>SUM(C41:C42)</f>
        <v>0</v>
      </c>
      <c r="D43" s="15">
        <f aca="true" t="shared" si="9" ref="D43:J43">SUM(D41:D42)</f>
        <v>0</v>
      </c>
      <c r="E43" s="15">
        <f t="shared" si="9"/>
        <v>0</v>
      </c>
      <c r="F43" s="15">
        <f>SUM(F41:F42)</f>
        <v>0</v>
      </c>
      <c r="G43" s="15">
        <f t="shared" si="9"/>
        <v>0</v>
      </c>
      <c r="H43" s="15">
        <f>SUM(H41:H42)</f>
        <v>0</v>
      </c>
      <c r="I43" s="15">
        <f>SUM(I41:I42)</f>
        <v>0</v>
      </c>
      <c r="J43" s="15">
        <f t="shared" si="9"/>
        <v>0</v>
      </c>
      <c r="K43" s="15">
        <f>SUM(K41:K42)</f>
        <v>0</v>
      </c>
      <c r="L43" s="38">
        <f>SUM(L41:L42)</f>
        <v>0</v>
      </c>
      <c r="M43" s="38">
        <f>SUM(M41:M42)</f>
        <v>0</v>
      </c>
      <c r="N43" s="38">
        <f>SUM(N41:N42)</f>
        <v>0</v>
      </c>
    </row>
    <row r="44" spans="1:14" ht="12.75">
      <c r="A44" s="40" t="s">
        <v>191</v>
      </c>
      <c r="B44" s="54" t="s">
        <v>22</v>
      </c>
      <c r="C44" s="7"/>
      <c r="D44" s="7"/>
      <c r="E44" s="7">
        <f>SUM(C44:D44)</f>
        <v>0</v>
      </c>
      <c r="F44" s="7"/>
      <c r="G44" s="7"/>
      <c r="H44" s="7">
        <f>SUM(F44:G44)</f>
        <v>0</v>
      </c>
      <c r="I44" s="7"/>
      <c r="J44" s="7"/>
      <c r="K44" s="7">
        <f>SUM(I44:J44)</f>
        <v>0</v>
      </c>
      <c r="L44" s="84">
        <f>'27'!C44+'27'!F44+'27'!I44+'27'!L44+'28'!C44</f>
        <v>0</v>
      </c>
      <c r="M44" s="84">
        <f>'27'!D44+'27'!G44+'27'!J44+'27'!M44+'28'!D44</f>
        <v>0</v>
      </c>
      <c r="N44" s="84">
        <f>SUM(L44:M44)</f>
        <v>0</v>
      </c>
    </row>
    <row r="45" spans="1:14" ht="13.5" thickBot="1">
      <c r="A45" s="40" t="s">
        <v>192</v>
      </c>
      <c r="B45" s="54" t="s">
        <v>145</v>
      </c>
      <c r="C45" s="7">
        <v>3486255</v>
      </c>
      <c r="D45" s="7"/>
      <c r="E45" s="7">
        <f>SUM(C45:D45)</f>
        <v>3486255</v>
      </c>
      <c r="F45" s="7"/>
      <c r="G45" s="7"/>
      <c r="H45" s="7">
        <f>SUM(F45:G45)</f>
        <v>0</v>
      </c>
      <c r="I45" s="7"/>
      <c r="J45" s="7"/>
      <c r="K45" s="7">
        <f>SUM(I45:J45)</f>
        <v>0</v>
      </c>
      <c r="L45" s="84">
        <f>'27'!C45+'27'!F45+'27'!I45+'27'!L45+'28'!C45</f>
        <v>3486255</v>
      </c>
      <c r="M45" s="84">
        <f>'27'!D45+'27'!G45+'27'!J45+'27'!M45+'28'!D45</f>
        <v>0</v>
      </c>
      <c r="N45" s="84">
        <f>SUM(L45:M45)</f>
        <v>3486255</v>
      </c>
    </row>
    <row r="46" spans="1:14" ht="13.5" thickBot="1">
      <c r="A46" s="41" t="s">
        <v>20</v>
      </c>
      <c r="B46" s="55" t="s">
        <v>30</v>
      </c>
      <c r="C46" s="28">
        <f>SUM(C44:C45)</f>
        <v>3486255</v>
      </c>
      <c r="D46" s="28">
        <f aca="true" t="shared" si="10" ref="D46:J46">SUM(D44:D45)</f>
        <v>0</v>
      </c>
      <c r="E46" s="28">
        <f t="shared" si="10"/>
        <v>3486255</v>
      </c>
      <c r="F46" s="28">
        <f>SUM(F44:F45)</f>
        <v>0</v>
      </c>
      <c r="G46" s="28">
        <f t="shared" si="10"/>
        <v>0</v>
      </c>
      <c r="H46" s="28">
        <f>SUM(H44:H45)</f>
        <v>0</v>
      </c>
      <c r="I46" s="28">
        <f>SUM(I44:I45)</f>
        <v>0</v>
      </c>
      <c r="J46" s="28">
        <f t="shared" si="10"/>
        <v>0</v>
      </c>
      <c r="K46" s="28">
        <f>SUM(K44:K45)</f>
        <v>0</v>
      </c>
      <c r="L46" s="88">
        <f>SUM(L44:L45)</f>
        <v>3486255</v>
      </c>
      <c r="M46" s="88">
        <f>SUM(M44:M45)</f>
        <v>0</v>
      </c>
      <c r="N46" s="88">
        <f>SUM(N44:N45)</f>
        <v>3486255</v>
      </c>
    </row>
    <row r="47" spans="1:14" ht="13.5" thickBot="1">
      <c r="A47" s="40" t="s">
        <v>179</v>
      </c>
      <c r="B47" s="54" t="s">
        <v>152</v>
      </c>
      <c r="C47" s="7"/>
      <c r="D47" s="7"/>
      <c r="E47" s="7">
        <f>SUM(C47:D47)</f>
        <v>0</v>
      </c>
      <c r="F47" s="7"/>
      <c r="G47" s="7"/>
      <c r="H47" s="7">
        <f>SUM(F47:G47)</f>
        <v>0</v>
      </c>
      <c r="I47" s="7"/>
      <c r="J47" s="7"/>
      <c r="K47" s="7">
        <f>SUM(I47:J47)</f>
        <v>0</v>
      </c>
      <c r="L47" s="84"/>
      <c r="M47" s="84"/>
      <c r="N47" s="84">
        <f>SUM(L47:M47)</f>
        <v>0</v>
      </c>
    </row>
    <row r="48" spans="1:14" ht="13.5" thickBot="1">
      <c r="A48" s="41" t="s">
        <v>149</v>
      </c>
      <c r="B48" s="55" t="s">
        <v>151</v>
      </c>
      <c r="C48" s="28">
        <f>SUM(C46,C43,C47)</f>
        <v>3486255</v>
      </c>
      <c r="D48" s="28">
        <f aca="true" t="shared" si="11" ref="D48:J48">SUM(D46,D43,D47)</f>
        <v>0</v>
      </c>
      <c r="E48" s="28">
        <f t="shared" si="11"/>
        <v>3486255</v>
      </c>
      <c r="F48" s="28">
        <f>SUM(F46,F43,F47)</f>
        <v>0</v>
      </c>
      <c r="G48" s="28">
        <f t="shared" si="11"/>
        <v>0</v>
      </c>
      <c r="H48" s="28">
        <f>SUM(H46,H43,H47)</f>
        <v>0</v>
      </c>
      <c r="I48" s="28">
        <f>SUM(I46,I43,I47)</f>
        <v>0</v>
      </c>
      <c r="J48" s="28">
        <f t="shared" si="11"/>
        <v>0</v>
      </c>
      <c r="K48" s="28">
        <f>SUM(K46,K43,K47)</f>
        <v>0</v>
      </c>
      <c r="L48" s="88">
        <f>SUM(L46,L43,L47)</f>
        <v>3486255</v>
      </c>
      <c r="M48" s="88">
        <f>SUM(M46,M43,M47)</f>
        <v>0</v>
      </c>
      <c r="N48" s="88">
        <f>SUM(N46,N43,N47)</f>
        <v>3486255</v>
      </c>
    </row>
    <row r="49" spans="1:14" s="51" customFormat="1" ht="13.5" thickBot="1">
      <c r="A49" s="23"/>
      <c r="B49" s="29" t="s">
        <v>155</v>
      </c>
      <c r="C49" s="6">
        <f>SUM(C48,C40,C36)</f>
        <v>3486255</v>
      </c>
      <c r="D49" s="6">
        <f aca="true" t="shared" si="12" ref="D49:J49">SUM(D48,D40,D36)</f>
        <v>0</v>
      </c>
      <c r="E49" s="6">
        <f t="shared" si="12"/>
        <v>3486255</v>
      </c>
      <c r="F49" s="6">
        <f>SUM(F48,F40,F36)</f>
        <v>0</v>
      </c>
      <c r="G49" s="6">
        <f t="shared" si="12"/>
        <v>0</v>
      </c>
      <c r="H49" s="6">
        <f>SUM(H48,H40,H36)</f>
        <v>0</v>
      </c>
      <c r="I49" s="6">
        <f>SUM(I48,I40,I36)</f>
        <v>0</v>
      </c>
      <c r="J49" s="6">
        <f t="shared" si="12"/>
        <v>0</v>
      </c>
      <c r="K49" s="6">
        <f>SUM(K48,K40,K36)</f>
        <v>0</v>
      </c>
      <c r="L49" s="43">
        <f>SUM(L48,L40,L36)</f>
        <v>5151951</v>
      </c>
      <c r="M49" s="43">
        <f>SUM(M48,M40,M36)</f>
        <v>109848</v>
      </c>
      <c r="N49" s="43">
        <f>SUM(N48,N40,N36)</f>
        <v>5261799</v>
      </c>
    </row>
    <row r="50" spans="1:29" ht="13.5" thickBot="1">
      <c r="A50" s="57"/>
      <c r="B50" s="58" t="s">
        <v>31</v>
      </c>
      <c r="C50" s="10"/>
      <c r="D50" s="10"/>
      <c r="E50" s="10"/>
      <c r="F50" s="10"/>
      <c r="G50" s="10"/>
      <c r="H50" s="10"/>
      <c r="I50" s="10"/>
      <c r="J50" s="10"/>
      <c r="K50" s="10"/>
      <c r="L50" s="98">
        <f>'27'!C50+'27'!F50+'27'!I50+'27'!L50+'28'!C50</f>
        <v>0</v>
      </c>
      <c r="M50" s="98">
        <f>'27'!D50+'27'!G50+'27'!J50+'27'!M50+'28'!D50</f>
        <v>0</v>
      </c>
      <c r="N50" s="98">
        <f>'27'!E50+'27'!H50+'27'!K50+'27'!N50+'28'!E50</f>
        <v>0</v>
      </c>
      <c r="AA50" s="29"/>
      <c r="AB50" s="29"/>
      <c r="AC50" s="29"/>
    </row>
    <row r="51" spans="1:29" ht="12.75">
      <c r="A51" s="59"/>
      <c r="B51" s="58" t="s">
        <v>32</v>
      </c>
      <c r="C51" s="27"/>
      <c r="D51" s="27"/>
      <c r="E51" s="27"/>
      <c r="F51" s="60"/>
      <c r="G51" s="27"/>
      <c r="H51" s="60"/>
      <c r="I51" s="60"/>
      <c r="J51" s="27"/>
      <c r="K51" s="60"/>
      <c r="L51" s="99">
        <f>'27'!C51+'27'!F51+'27'!I51+'27'!L51+'28'!C51</f>
        <v>0</v>
      </c>
      <c r="M51" s="99">
        <f>'27'!D51+'27'!G51+'27'!J51+'27'!M51+'28'!D51</f>
        <v>0</v>
      </c>
      <c r="N51" s="99">
        <f>'27'!E51+'27'!H51+'27'!K51+'27'!N51+'28'!E51</f>
        <v>0</v>
      </c>
      <c r="AA51" s="29"/>
      <c r="AB51" s="29"/>
      <c r="AC51" s="29"/>
    </row>
    <row r="52" spans="8:14" ht="12.75">
      <c r="H52" s="30"/>
      <c r="K52" s="30"/>
      <c r="L52" s="37"/>
      <c r="M52" s="37"/>
      <c r="N52" s="37"/>
    </row>
    <row r="53" spans="8:11" ht="12.75">
      <c r="H53" s="30"/>
      <c r="K53" s="30"/>
    </row>
    <row r="54" spans="8:11" ht="12.75">
      <c r="H54" s="30"/>
      <c r="K54" s="30"/>
    </row>
    <row r="55" spans="8:11" ht="12.75">
      <c r="H55" s="30"/>
      <c r="K55" s="30"/>
    </row>
    <row r="56" ht="12.75">
      <c r="K56" s="30"/>
    </row>
    <row r="57" ht="12.75">
      <c r="K57" s="30"/>
    </row>
    <row r="58" ht="12.75">
      <c r="K58" s="30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6"/>
      <c r="AB63" s="6"/>
      <c r="AC63" s="6"/>
    </row>
    <row r="64" spans="27:29" ht="12.75">
      <c r="AA64" s="6"/>
      <c r="AB64" s="6"/>
      <c r="AC64" s="6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</sheetPr>
  <dimension ref="A1:AN77"/>
  <sheetViews>
    <sheetView zoomScale="92" zoomScaleNormal="92" zoomScalePageLayoutView="0" workbookViewId="0" topLeftCell="A1">
      <pane ySplit="7" topLeftCell="A20" activePane="bottomLeft" state="frozen"/>
      <selection pane="topLeft" activeCell="M24" sqref="M24"/>
      <selection pane="bottomLeft" activeCell="M24" sqref="M24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10.875" style="13" customWidth="1"/>
    <col min="4" max="4" width="10.625" style="13" customWidth="1"/>
    <col min="5" max="5" width="11.00390625" style="13" customWidth="1"/>
    <col min="6" max="6" width="9.00390625" style="13" customWidth="1"/>
    <col min="7" max="8" width="9.375" style="13" customWidth="1"/>
    <col min="9" max="9" width="9.625" style="13" customWidth="1"/>
    <col min="10" max="14" width="9.375" style="13" customWidth="1"/>
    <col min="15" max="15" width="9.25390625" style="13" customWidth="1"/>
    <col min="16" max="16" width="0" style="13" hidden="1" customWidth="1"/>
    <col min="17" max="17" width="9.25390625" style="13" customWidth="1"/>
    <col min="18" max="20" width="0" style="13" hidden="1" customWidth="1"/>
    <col min="21" max="16384" width="9.125" style="13" customWidth="1"/>
  </cols>
  <sheetData>
    <row r="1" spans="2:17" ht="11.25" customHeight="1">
      <c r="B1" s="111" t="s">
        <v>181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23"/>
      <c r="P1" s="23"/>
      <c r="Q1" s="23"/>
    </row>
    <row r="2" spans="8:20" ht="8.25" customHeight="1">
      <c r="H2" s="16"/>
      <c r="M2" s="16" t="s">
        <v>0</v>
      </c>
      <c r="T2" s="16"/>
    </row>
    <row r="3" spans="1:14" ht="9" customHeight="1">
      <c r="A3" s="112" t="s">
        <v>1</v>
      </c>
      <c r="B3" s="112"/>
      <c r="C3" s="114">
        <v>1701</v>
      </c>
      <c r="D3" s="114"/>
      <c r="E3" s="114"/>
      <c r="F3" s="114">
        <v>1702</v>
      </c>
      <c r="G3" s="114"/>
      <c r="H3" s="114"/>
      <c r="I3" s="126"/>
      <c r="J3" s="126"/>
      <c r="K3" s="126"/>
      <c r="L3" s="132">
        <v>1700</v>
      </c>
      <c r="M3" s="132"/>
      <c r="N3" s="132"/>
    </row>
    <row r="4" spans="1:14" s="86" customFormat="1" ht="24" customHeight="1" thickBot="1">
      <c r="A4" s="112"/>
      <c r="B4" s="112"/>
      <c r="C4" s="147" t="s">
        <v>104</v>
      </c>
      <c r="D4" s="147"/>
      <c r="E4" s="147"/>
      <c r="F4" s="147" t="s">
        <v>105</v>
      </c>
      <c r="G4" s="147"/>
      <c r="H4" s="147"/>
      <c r="I4" s="147"/>
      <c r="J4" s="147"/>
      <c r="K4" s="147"/>
      <c r="L4" s="148" t="s">
        <v>106</v>
      </c>
      <c r="M4" s="148"/>
      <c r="N4" s="148"/>
    </row>
    <row r="5" spans="1:14" ht="11.25" customHeight="1" thickBot="1">
      <c r="A5" s="112"/>
      <c r="B5" s="112"/>
      <c r="C5" s="109" t="s">
        <v>204</v>
      </c>
      <c r="D5" s="109" t="s">
        <v>198</v>
      </c>
      <c r="E5" s="109" t="s">
        <v>199</v>
      </c>
      <c r="F5" s="109" t="s">
        <v>204</v>
      </c>
      <c r="G5" s="109" t="s">
        <v>198</v>
      </c>
      <c r="H5" s="109" t="s">
        <v>199</v>
      </c>
      <c r="I5" s="109" t="s">
        <v>204</v>
      </c>
      <c r="J5" s="109" t="s">
        <v>198</v>
      </c>
      <c r="K5" s="109" t="s">
        <v>199</v>
      </c>
      <c r="L5" s="109" t="s">
        <v>204</v>
      </c>
      <c r="M5" s="109" t="s">
        <v>197</v>
      </c>
      <c r="N5" s="109" t="s">
        <v>199</v>
      </c>
    </row>
    <row r="6" spans="1:14" ht="17.25" customHeight="1" thickBot="1">
      <c r="A6" s="112"/>
      <c r="B6" s="112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9" customHeight="1" thickBot="1">
      <c r="A7" s="118">
        <v>1</v>
      </c>
      <c r="B7" s="118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6" t="s">
        <v>6</v>
      </c>
      <c r="B8" s="116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/>
      <c r="D9" s="1"/>
      <c r="E9" s="1">
        <f>SUM(C9:D9)</f>
        <v>0</v>
      </c>
      <c r="F9" s="1"/>
      <c r="G9" s="1"/>
      <c r="H9" s="1">
        <f>SUM(F9:G9)</f>
        <v>0</v>
      </c>
      <c r="I9" s="1"/>
      <c r="J9" s="1"/>
      <c r="K9" s="1">
        <f>SUM(I9:J9)</f>
        <v>0</v>
      </c>
      <c r="L9" s="43">
        <f aca="true" t="shared" si="0" ref="L9:M13">C9+F9</f>
        <v>0</v>
      </c>
      <c r="M9" s="43">
        <f t="shared" si="0"/>
        <v>0</v>
      </c>
      <c r="N9" s="43">
        <f>SUM(L9:M9)</f>
        <v>0</v>
      </c>
    </row>
    <row r="10" spans="1:14" ht="10.5" customHeight="1">
      <c r="A10" s="17" t="s">
        <v>159</v>
      </c>
      <c r="B10" s="16" t="s">
        <v>129</v>
      </c>
      <c r="C10" s="1"/>
      <c r="D10" s="1"/>
      <c r="E10" s="1">
        <f>SUM(C10:D10)</f>
        <v>0</v>
      </c>
      <c r="F10" s="1"/>
      <c r="G10" s="1"/>
      <c r="H10" s="1">
        <f>SUM(F10:G10)</f>
        <v>0</v>
      </c>
      <c r="I10" s="1"/>
      <c r="J10" s="1"/>
      <c r="K10" s="1">
        <f>SUM(I10:J10)</f>
        <v>0</v>
      </c>
      <c r="L10" s="43">
        <f t="shared" si="0"/>
        <v>0</v>
      </c>
      <c r="M10" s="43">
        <f t="shared" si="0"/>
        <v>0</v>
      </c>
      <c r="N10" s="43">
        <f>SUM(L10:M10)</f>
        <v>0</v>
      </c>
    </row>
    <row r="11" spans="1:14" ht="10.5" customHeight="1">
      <c r="A11" s="17" t="s">
        <v>160</v>
      </c>
      <c r="B11" s="16" t="s">
        <v>9</v>
      </c>
      <c r="C11" s="1"/>
      <c r="D11" s="1"/>
      <c r="E11" s="1">
        <f>SUM(C11:D11)</f>
        <v>0</v>
      </c>
      <c r="F11" s="1"/>
      <c r="G11" s="1"/>
      <c r="H11" s="1">
        <f>SUM(F11:G11)</f>
        <v>0</v>
      </c>
      <c r="I11" s="1"/>
      <c r="J11" s="1"/>
      <c r="K11" s="1">
        <f>SUM(I11:J11)</f>
        <v>0</v>
      </c>
      <c r="L11" s="43">
        <f t="shared" si="0"/>
        <v>0</v>
      </c>
      <c r="M11" s="43">
        <f t="shared" si="0"/>
        <v>0</v>
      </c>
      <c r="N11" s="43">
        <f>SUM(L11:M11)</f>
        <v>0</v>
      </c>
    </row>
    <row r="12" spans="1:14" ht="10.5" customHeight="1">
      <c r="A12" s="17" t="s">
        <v>161</v>
      </c>
      <c r="B12" s="16" t="s">
        <v>10</v>
      </c>
      <c r="C12" s="1"/>
      <c r="D12" s="1"/>
      <c r="E12" s="1">
        <f>SUM(C12:D12)</f>
        <v>0</v>
      </c>
      <c r="F12" s="1"/>
      <c r="G12" s="1"/>
      <c r="H12" s="1">
        <f>SUM(F12:G12)</f>
        <v>0</v>
      </c>
      <c r="I12" s="1"/>
      <c r="J12" s="1"/>
      <c r="K12" s="1">
        <f>SUM(I12:J12)</f>
        <v>0</v>
      </c>
      <c r="L12" s="43">
        <f t="shared" si="0"/>
        <v>0</v>
      </c>
      <c r="M12" s="43">
        <f t="shared" si="0"/>
        <v>0</v>
      </c>
      <c r="N12" s="43">
        <f>SUM(L12:M12)</f>
        <v>0</v>
      </c>
    </row>
    <row r="13" spans="1:16" ht="10.5" customHeight="1" thickBot="1">
      <c r="A13" s="17" t="s">
        <v>162</v>
      </c>
      <c r="B13" s="16" t="s">
        <v>11</v>
      </c>
      <c r="C13" s="1"/>
      <c r="D13" s="3"/>
      <c r="E13" s="1">
        <f>SUM(C13:D13)</f>
        <v>0</v>
      </c>
      <c r="F13" s="1"/>
      <c r="G13" s="1"/>
      <c r="H13" s="1">
        <f>SUM(F13:G13)</f>
        <v>0</v>
      </c>
      <c r="I13" s="1"/>
      <c r="J13" s="1"/>
      <c r="K13" s="1">
        <f>SUM(I13:J13)</f>
        <v>0</v>
      </c>
      <c r="L13" s="43">
        <f t="shared" si="0"/>
        <v>0</v>
      </c>
      <c r="M13" s="43">
        <f t="shared" si="0"/>
        <v>0</v>
      </c>
      <c r="N13" s="43">
        <f>SUM(L13:M13)</f>
        <v>0</v>
      </c>
      <c r="P13" s="36"/>
    </row>
    <row r="14" spans="1:14" ht="10.5" customHeight="1" thickBot="1">
      <c r="A14" s="18" t="s">
        <v>12</v>
      </c>
      <c r="B14" s="19" t="s">
        <v>131</v>
      </c>
      <c r="C14" s="15">
        <f>SUM(C9:C13)</f>
        <v>0</v>
      </c>
      <c r="D14" s="15">
        <f aca="true" t="shared" si="1" ref="D14:J14">SUM(D9:D13)</f>
        <v>0</v>
      </c>
      <c r="E14" s="15">
        <f t="shared" si="1"/>
        <v>0</v>
      </c>
      <c r="F14" s="15">
        <f>SUM(F9:F13)</f>
        <v>0</v>
      </c>
      <c r="G14" s="15">
        <f t="shared" si="1"/>
        <v>0</v>
      </c>
      <c r="H14" s="15">
        <f>SUM(H9:H13)</f>
        <v>0</v>
      </c>
      <c r="I14" s="15">
        <f>SUM(I9:I13)</f>
        <v>0</v>
      </c>
      <c r="J14" s="15">
        <f t="shared" si="1"/>
        <v>0</v>
      </c>
      <c r="K14" s="15">
        <f>SUM(K9:K13)</f>
        <v>0</v>
      </c>
      <c r="L14" s="38">
        <f>SUM(L9:L13)</f>
        <v>0</v>
      </c>
      <c r="M14" s="38">
        <f>SUM(M9:M13)</f>
        <v>0</v>
      </c>
      <c r="N14" s="38">
        <f>SUM(N9:N13)</f>
        <v>0</v>
      </c>
    </row>
    <row r="15" spans="1:14" ht="10.5" customHeight="1">
      <c r="A15" s="17" t="s">
        <v>163</v>
      </c>
      <c r="B15" s="16" t="s">
        <v>130</v>
      </c>
      <c r="C15" s="1"/>
      <c r="D15" s="49"/>
      <c r="E15" s="1">
        <f>SUM(C15:D15)</f>
        <v>0</v>
      </c>
      <c r="F15" s="1"/>
      <c r="G15" s="1"/>
      <c r="H15" s="1">
        <f>SUM(F15:G15)</f>
        <v>0</v>
      </c>
      <c r="I15" s="1"/>
      <c r="J15" s="1"/>
      <c r="K15" s="1">
        <f>SUM(I15:J15)</f>
        <v>0</v>
      </c>
      <c r="L15" s="43">
        <f aca="true" t="shared" si="2" ref="L15:M17">C15+F15</f>
        <v>0</v>
      </c>
      <c r="M15" s="43">
        <f t="shared" si="2"/>
        <v>0</v>
      </c>
      <c r="N15" s="43">
        <f>SUM(L15:M15)</f>
        <v>0</v>
      </c>
    </row>
    <row r="16" spans="1:14" ht="10.5" customHeight="1">
      <c r="A16" s="17" t="s">
        <v>164</v>
      </c>
      <c r="B16" s="16" t="s">
        <v>13</v>
      </c>
      <c r="C16" s="1"/>
      <c r="D16" s="1"/>
      <c r="E16" s="1">
        <f>SUM(C16:D16)</f>
        <v>0</v>
      </c>
      <c r="F16" s="1"/>
      <c r="G16" s="1"/>
      <c r="H16" s="1">
        <f>SUM(F16:G16)</f>
        <v>0</v>
      </c>
      <c r="I16" s="1"/>
      <c r="J16" s="1"/>
      <c r="K16" s="1">
        <f>SUM(I16:J16)</f>
        <v>0</v>
      </c>
      <c r="L16" s="43">
        <f t="shared" si="2"/>
        <v>0</v>
      </c>
      <c r="M16" s="43">
        <f t="shared" si="2"/>
        <v>0</v>
      </c>
      <c r="N16" s="43">
        <f>SUM(L16:M16)</f>
        <v>0</v>
      </c>
    </row>
    <row r="17" spans="1:14" s="29" customFormat="1" ht="10.5" customHeight="1" thickBot="1">
      <c r="A17" s="17" t="s">
        <v>165</v>
      </c>
      <c r="B17" s="16" t="s">
        <v>14</v>
      </c>
      <c r="C17" s="1"/>
      <c r="D17" s="1"/>
      <c r="E17" s="1">
        <f>SUM(C17:D17)</f>
        <v>0</v>
      </c>
      <c r="F17" s="1"/>
      <c r="G17" s="1"/>
      <c r="H17" s="1">
        <f>SUM(F17:G17)</f>
        <v>0</v>
      </c>
      <c r="I17" s="1"/>
      <c r="J17" s="1"/>
      <c r="K17" s="1">
        <f>SUM(I17:J17)</f>
        <v>0</v>
      </c>
      <c r="L17" s="43">
        <f t="shared" si="2"/>
        <v>0</v>
      </c>
      <c r="M17" s="43">
        <f t="shared" si="2"/>
        <v>0</v>
      </c>
      <c r="N17" s="43">
        <f>SUM(L17:M17)</f>
        <v>0</v>
      </c>
    </row>
    <row r="18" spans="1:14" ht="10.5" customHeight="1" thickBot="1">
      <c r="A18" s="18" t="s">
        <v>15</v>
      </c>
      <c r="B18" s="19" t="s">
        <v>132</v>
      </c>
      <c r="C18" s="15">
        <f>SUM(C15:C17)</f>
        <v>0</v>
      </c>
      <c r="D18" s="15">
        <f aca="true" t="shared" si="3" ref="D18:J18">SUM(D15:D17)</f>
        <v>0</v>
      </c>
      <c r="E18" s="15">
        <f t="shared" si="3"/>
        <v>0</v>
      </c>
      <c r="F18" s="15">
        <f>SUM(F15:F17)</f>
        <v>0</v>
      </c>
      <c r="G18" s="15">
        <f t="shared" si="3"/>
        <v>0</v>
      </c>
      <c r="H18" s="15">
        <f>SUM(H15:H17)</f>
        <v>0</v>
      </c>
      <c r="I18" s="15">
        <f>SUM(I15:I17)</f>
        <v>0</v>
      </c>
      <c r="J18" s="15">
        <f t="shared" si="3"/>
        <v>0</v>
      </c>
      <c r="K18" s="15">
        <f>SUM(K15:K17)</f>
        <v>0</v>
      </c>
      <c r="L18" s="38">
        <f>SUM(L15:L17)</f>
        <v>0</v>
      </c>
      <c r="M18" s="38">
        <f>SUM(M15:M17)</f>
        <v>0</v>
      </c>
      <c r="N18" s="38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15"/>
      <c r="D19" s="15"/>
      <c r="E19" s="15">
        <f>SUM(C19:D19)</f>
        <v>0</v>
      </c>
      <c r="F19" s="15"/>
      <c r="G19" s="15"/>
      <c r="H19" s="15">
        <f>SUM(F19:G19)</f>
        <v>0</v>
      </c>
      <c r="I19" s="15"/>
      <c r="J19" s="15"/>
      <c r="K19" s="15">
        <f>SUM(I19:J19)</f>
        <v>0</v>
      </c>
      <c r="L19" s="38"/>
      <c r="M19" s="38"/>
      <c r="N19" s="38">
        <f>SUM(L19:M19)</f>
        <v>0</v>
      </c>
    </row>
    <row r="20" spans="1:14" ht="10.5" customHeight="1" thickBot="1">
      <c r="A20" s="20" t="s">
        <v>17</v>
      </c>
      <c r="B20" s="19" t="s">
        <v>134</v>
      </c>
      <c r="C20" s="15">
        <f>SUM(C19)</f>
        <v>0</v>
      </c>
      <c r="D20" s="15">
        <f aca="true" t="shared" si="4" ref="D20:J20">SUM(D19)</f>
        <v>0</v>
      </c>
      <c r="E20" s="15">
        <f t="shared" si="4"/>
        <v>0</v>
      </c>
      <c r="F20" s="15">
        <f>SUM(F19)</f>
        <v>0</v>
      </c>
      <c r="G20" s="15">
        <f t="shared" si="4"/>
        <v>0</v>
      </c>
      <c r="H20" s="15">
        <f>SUM(H19)</f>
        <v>0</v>
      </c>
      <c r="I20" s="15">
        <f>SUM(I19)</f>
        <v>0</v>
      </c>
      <c r="J20" s="15">
        <f t="shared" si="4"/>
        <v>0</v>
      </c>
      <c r="K20" s="15">
        <f>SUM(K19)</f>
        <v>0</v>
      </c>
      <c r="L20" s="38">
        <f>SUM(L19)</f>
        <v>0</v>
      </c>
      <c r="M20" s="38">
        <f>SUM(M19)</f>
        <v>0</v>
      </c>
      <c r="N20" s="38">
        <f>SUM(N19)</f>
        <v>0</v>
      </c>
    </row>
    <row r="21" spans="1:14" ht="10.5" customHeight="1">
      <c r="A21" s="21" t="s">
        <v>168</v>
      </c>
      <c r="B21" s="16" t="s">
        <v>21</v>
      </c>
      <c r="C21" s="7"/>
      <c r="D21" s="7"/>
      <c r="E21" s="7">
        <f>SUM(C21:D21)</f>
        <v>0</v>
      </c>
      <c r="F21" s="7"/>
      <c r="G21" s="7"/>
      <c r="H21" s="7">
        <f>SUM(F21:G21)</f>
        <v>0</v>
      </c>
      <c r="I21" s="7"/>
      <c r="J21" s="7"/>
      <c r="K21" s="7">
        <f>SUM(I21:J21)</f>
        <v>0</v>
      </c>
      <c r="L21" s="84"/>
      <c r="M21" s="84"/>
      <c r="N21" s="84">
        <f>SUM(L21:M21)</f>
        <v>0</v>
      </c>
    </row>
    <row r="22" spans="1:14" ht="10.5" customHeight="1">
      <c r="A22" s="50" t="s">
        <v>169</v>
      </c>
      <c r="B22" s="16" t="s">
        <v>146</v>
      </c>
      <c r="C22" s="7"/>
      <c r="D22" s="7"/>
      <c r="E22" s="7">
        <f>SUM(C22:D22)</f>
        <v>0</v>
      </c>
      <c r="F22" s="7"/>
      <c r="G22" s="7"/>
      <c r="H22" s="7">
        <f>SUM(F22:G22)</f>
        <v>0</v>
      </c>
      <c r="I22" s="7"/>
      <c r="J22" s="7"/>
      <c r="K22" s="7">
        <f>SUM(I22:J22)</f>
        <v>0</v>
      </c>
      <c r="L22" s="84"/>
      <c r="M22" s="84"/>
      <c r="N22" s="84">
        <f>SUM(L22:M22)</f>
        <v>0</v>
      </c>
    </row>
    <row r="23" spans="1:14" s="29" customFormat="1" ht="10.5" customHeight="1" thickBot="1">
      <c r="A23" s="17" t="s">
        <v>166</v>
      </c>
      <c r="B23" s="16" t="s">
        <v>22</v>
      </c>
      <c r="C23" s="1"/>
      <c r="D23" s="1"/>
      <c r="E23" s="7">
        <f>SUM(C23:D23)</f>
        <v>0</v>
      </c>
      <c r="F23" s="1"/>
      <c r="G23" s="1"/>
      <c r="H23" s="7">
        <f>SUM(F23:G23)</f>
        <v>0</v>
      </c>
      <c r="I23" s="1"/>
      <c r="J23" s="1"/>
      <c r="K23" s="7">
        <f>SUM(I23:J23)</f>
        <v>0</v>
      </c>
      <c r="L23" s="43">
        <f>C23+F23</f>
        <v>0</v>
      </c>
      <c r="M23" s="43">
        <f>D23+G23</f>
        <v>0</v>
      </c>
      <c r="N23" s="84">
        <f>SUM(L23:M23)</f>
        <v>0</v>
      </c>
    </row>
    <row r="24" spans="1:14" ht="10.5" customHeight="1" thickBot="1">
      <c r="A24" s="18" t="s">
        <v>20</v>
      </c>
      <c r="B24" s="22" t="s">
        <v>135</v>
      </c>
      <c r="C24" s="15">
        <f>SUM(C21:C23)</f>
        <v>0</v>
      </c>
      <c r="D24" s="15">
        <f aca="true" t="shared" si="5" ref="D24:J24">SUM(D21:D23)</f>
        <v>0</v>
      </c>
      <c r="E24" s="15">
        <f t="shared" si="5"/>
        <v>0</v>
      </c>
      <c r="F24" s="15">
        <f>SUM(F21:F23)</f>
        <v>0</v>
      </c>
      <c r="G24" s="15">
        <f t="shared" si="5"/>
        <v>0</v>
      </c>
      <c r="H24" s="15">
        <f>SUM(H21:H23)</f>
        <v>0</v>
      </c>
      <c r="I24" s="15">
        <f>SUM(I21:I23)</f>
        <v>0</v>
      </c>
      <c r="J24" s="15">
        <f t="shared" si="5"/>
        <v>0</v>
      </c>
      <c r="K24" s="15">
        <f>SUM(K21:K23)</f>
        <v>0</v>
      </c>
      <c r="L24" s="38">
        <f>SUM(L21:L23)</f>
        <v>0</v>
      </c>
      <c r="M24" s="38">
        <f>SUM(M21:M23)</f>
        <v>0</v>
      </c>
      <c r="N24" s="38">
        <f>SUM(N21:N23)</f>
        <v>0</v>
      </c>
    </row>
    <row r="25" spans="1:14" ht="10.5" customHeight="1" thickBot="1">
      <c r="A25" s="40" t="s">
        <v>167</v>
      </c>
      <c r="B25" s="39" t="s">
        <v>153</v>
      </c>
      <c r="C25" s="7"/>
      <c r="D25" s="7"/>
      <c r="E25" s="7">
        <f>SUM(C25:D25)</f>
        <v>0</v>
      </c>
      <c r="F25" s="7"/>
      <c r="G25" s="7"/>
      <c r="H25" s="7">
        <f>SUM(F25:G25)</f>
        <v>0</v>
      </c>
      <c r="I25" s="7"/>
      <c r="J25" s="7"/>
      <c r="K25" s="7">
        <f>SUM(I25:J25)</f>
        <v>0</v>
      </c>
      <c r="L25" s="84"/>
      <c r="M25" s="84"/>
      <c r="N25" s="84">
        <f>SUM(L25:M25)</f>
        <v>0</v>
      </c>
    </row>
    <row r="26" spans="1:14" ht="10.5" customHeight="1" thickBot="1">
      <c r="A26" s="41" t="s">
        <v>149</v>
      </c>
      <c r="B26" s="42" t="s">
        <v>150</v>
      </c>
      <c r="C26" s="28">
        <f>SUM(C20,C24,C25)</f>
        <v>0</v>
      </c>
      <c r="D26" s="28">
        <f aca="true" t="shared" si="6" ref="D26:J26">SUM(D20,D24,D25)</f>
        <v>0</v>
      </c>
      <c r="E26" s="28">
        <f t="shared" si="6"/>
        <v>0</v>
      </c>
      <c r="F26" s="28">
        <f>SUM(F20,F24,F25)</f>
        <v>0</v>
      </c>
      <c r="G26" s="28">
        <f t="shared" si="6"/>
        <v>0</v>
      </c>
      <c r="H26" s="28">
        <f>SUM(H20,H24,H25)</f>
        <v>0</v>
      </c>
      <c r="I26" s="28">
        <f>SUM(I20,I24,I25)</f>
        <v>0</v>
      </c>
      <c r="J26" s="28">
        <f t="shared" si="6"/>
        <v>0</v>
      </c>
      <c r="K26" s="28">
        <f>SUM(K20,K24,K25)</f>
        <v>0</v>
      </c>
      <c r="L26" s="88">
        <f>SUM(L20,L24,L25)</f>
        <v>0</v>
      </c>
      <c r="M26" s="88">
        <f>SUM(M20,M24,M25)</f>
        <v>0</v>
      </c>
      <c r="N26" s="88">
        <f>SUM(N20,N24,N25)</f>
        <v>0</v>
      </c>
    </row>
    <row r="27" spans="1:14" s="29" customFormat="1" ht="10.5" customHeight="1">
      <c r="A27" s="23"/>
      <c r="B27" s="29" t="s">
        <v>154</v>
      </c>
      <c r="C27" s="6">
        <f>SUM(C26,C18,C14)</f>
        <v>0</v>
      </c>
      <c r="D27" s="6">
        <f aca="true" t="shared" si="7" ref="D27:J27">SUM(D26,D18,D14)</f>
        <v>0</v>
      </c>
      <c r="E27" s="6">
        <f t="shared" si="7"/>
        <v>0</v>
      </c>
      <c r="F27" s="6">
        <f>SUM(F26,F18,F14)</f>
        <v>0</v>
      </c>
      <c r="G27" s="6">
        <f t="shared" si="7"/>
        <v>0</v>
      </c>
      <c r="H27" s="6">
        <f>SUM(H26,H18,H14)</f>
        <v>0</v>
      </c>
      <c r="I27" s="6">
        <f>SUM(I26,I18,I14)</f>
        <v>0</v>
      </c>
      <c r="J27" s="6">
        <f t="shared" si="7"/>
        <v>0</v>
      </c>
      <c r="K27" s="6">
        <f>SUM(K26,K18,K14)</f>
        <v>0</v>
      </c>
      <c r="L27" s="43">
        <f>SUM(L26,L18,L14)</f>
        <v>0</v>
      </c>
      <c r="M27" s="43">
        <f>SUM(M26,M18,M14)</f>
        <v>0</v>
      </c>
      <c r="N27" s="43">
        <f>SUM(N26,N18,N14)</f>
        <v>0</v>
      </c>
    </row>
    <row r="28" spans="1:21" ht="10.5" customHeight="1">
      <c r="A28" s="117" t="s">
        <v>23</v>
      </c>
      <c r="B28" s="117"/>
      <c r="C28" s="1"/>
      <c r="D28" s="1"/>
      <c r="E28" s="1"/>
      <c r="F28" s="1"/>
      <c r="G28" s="1"/>
      <c r="H28" s="1"/>
      <c r="I28" s="1"/>
      <c r="J28" s="1"/>
      <c r="K28" s="1"/>
      <c r="L28" s="84"/>
      <c r="M28" s="84"/>
      <c r="N28" s="43"/>
      <c r="U28" s="67"/>
    </row>
    <row r="29" spans="1:14" ht="10.5" customHeight="1">
      <c r="A29" s="17" t="s">
        <v>170</v>
      </c>
      <c r="B29" s="16" t="s">
        <v>136</v>
      </c>
      <c r="C29" s="1"/>
      <c r="D29" s="1"/>
      <c r="E29" s="1">
        <f>SUM(C29:D29)</f>
        <v>0</v>
      </c>
      <c r="F29" s="1"/>
      <c r="G29" s="1"/>
      <c r="H29" s="1">
        <f>SUM(F29:G29)</f>
        <v>0</v>
      </c>
      <c r="I29" s="1"/>
      <c r="J29" s="1"/>
      <c r="K29" s="1">
        <f>SUM(I29:J29)</f>
        <v>0</v>
      </c>
      <c r="L29" s="43">
        <f aca="true" t="shared" si="8" ref="L29:M31">C29+F29</f>
        <v>0</v>
      </c>
      <c r="M29" s="43">
        <f t="shared" si="8"/>
        <v>0</v>
      </c>
      <c r="N29" s="43">
        <f>SUM(L29:M29)</f>
        <v>0</v>
      </c>
    </row>
    <row r="30" spans="1:14" ht="10.5" customHeight="1">
      <c r="A30" s="17" t="s">
        <v>171</v>
      </c>
      <c r="B30" s="16" t="s">
        <v>137</v>
      </c>
      <c r="C30" s="1"/>
      <c r="D30" s="1"/>
      <c r="E30" s="1">
        <f>SUM(C30:D30)</f>
        <v>0</v>
      </c>
      <c r="F30" s="1"/>
      <c r="G30" s="1"/>
      <c r="H30" s="1">
        <f>SUM(F30:G30)</f>
        <v>0</v>
      </c>
      <c r="I30" s="1"/>
      <c r="J30" s="1"/>
      <c r="K30" s="1">
        <f>SUM(I30:J30)</f>
        <v>0</v>
      </c>
      <c r="L30" s="43">
        <f t="shared" si="8"/>
        <v>0</v>
      </c>
      <c r="M30" s="43">
        <f t="shared" si="8"/>
        <v>0</v>
      </c>
      <c r="N30" s="43">
        <f>SUM(L30:M30)</f>
        <v>0</v>
      </c>
    </row>
    <row r="31" spans="1:14" ht="10.5" customHeight="1">
      <c r="A31" s="17" t="s">
        <v>173</v>
      </c>
      <c r="B31" s="16" t="s">
        <v>138</v>
      </c>
      <c r="C31" s="1"/>
      <c r="D31" s="1"/>
      <c r="E31" s="1">
        <f>SUM(C31:D31)</f>
        <v>0</v>
      </c>
      <c r="F31" s="1"/>
      <c r="G31" s="1"/>
      <c r="H31" s="1">
        <f>SUM(F31:G31)</f>
        <v>0</v>
      </c>
      <c r="I31" s="1"/>
      <c r="J31" s="1"/>
      <c r="K31" s="1">
        <f>SUM(I31:J31)</f>
        <v>0</v>
      </c>
      <c r="L31" s="43">
        <f t="shared" si="8"/>
        <v>0</v>
      </c>
      <c r="M31" s="43">
        <f t="shared" si="8"/>
        <v>0</v>
      </c>
      <c r="N31" s="43">
        <f>SUM(L31:M31)</f>
        <v>0</v>
      </c>
    </row>
    <row r="32" spans="1:14" ht="10.5" customHeight="1">
      <c r="A32" s="24" t="s">
        <v>7</v>
      </c>
      <c r="B32" s="25" t="s">
        <v>139</v>
      </c>
      <c r="C32" s="5">
        <f>SUM(C29:C31)</f>
        <v>0</v>
      </c>
      <c r="D32" s="5">
        <f aca="true" t="shared" si="9" ref="D32:J32">SUM(D29:D31)</f>
        <v>0</v>
      </c>
      <c r="E32" s="5">
        <f t="shared" si="9"/>
        <v>0</v>
      </c>
      <c r="F32" s="5">
        <f>SUM(F29:F31)</f>
        <v>0</v>
      </c>
      <c r="G32" s="5">
        <f t="shared" si="9"/>
        <v>0</v>
      </c>
      <c r="H32" s="5">
        <f>SUM(H29:H31)</f>
        <v>0</v>
      </c>
      <c r="I32" s="5">
        <f>SUM(I29:I31)</f>
        <v>0</v>
      </c>
      <c r="J32" s="5">
        <f t="shared" si="9"/>
        <v>0</v>
      </c>
      <c r="K32" s="5">
        <f>SUM(K29:K31)</f>
        <v>0</v>
      </c>
      <c r="L32" s="33">
        <f>SUM(L29:L31)</f>
        <v>0</v>
      </c>
      <c r="M32" s="33">
        <f>SUM(M29:M31)</f>
        <v>0</v>
      </c>
      <c r="N32" s="33">
        <f>SUM(N29:N31)</f>
        <v>0</v>
      </c>
    </row>
    <row r="33" spans="1:14" ht="10.5" customHeight="1">
      <c r="A33" s="17" t="s">
        <v>174</v>
      </c>
      <c r="B33" s="16" t="s">
        <v>24</v>
      </c>
      <c r="C33" s="1"/>
      <c r="D33" s="1"/>
      <c r="E33" s="1">
        <f>SUM(C33:D33)</f>
        <v>0</v>
      </c>
      <c r="F33" s="1"/>
      <c r="G33" s="1"/>
      <c r="H33" s="1">
        <f>SUM(F33:G33)</f>
        <v>0</v>
      </c>
      <c r="I33" s="1"/>
      <c r="J33" s="1"/>
      <c r="K33" s="1">
        <f>SUM(I33:J33)</f>
        <v>0</v>
      </c>
      <c r="L33" s="43">
        <f aca="true" t="shared" si="10" ref="L33:M35">C33+F33</f>
        <v>0</v>
      </c>
      <c r="M33" s="43">
        <f t="shared" si="10"/>
        <v>0</v>
      </c>
      <c r="N33" s="43">
        <f>SUM(L33:M33)</f>
        <v>0</v>
      </c>
    </row>
    <row r="34" spans="1:14" ht="10.5" customHeight="1">
      <c r="A34" s="17" t="s">
        <v>175</v>
      </c>
      <c r="B34" s="16" t="s">
        <v>140</v>
      </c>
      <c r="C34" s="1"/>
      <c r="D34" s="1"/>
      <c r="E34" s="1">
        <f>SUM(C34:D34)</f>
        <v>0</v>
      </c>
      <c r="F34" s="1"/>
      <c r="G34" s="1"/>
      <c r="H34" s="1">
        <f>SUM(F34:G34)</f>
        <v>0</v>
      </c>
      <c r="I34" s="1"/>
      <c r="J34" s="1"/>
      <c r="K34" s="1">
        <f>SUM(I34:J34)</f>
        <v>0</v>
      </c>
      <c r="L34" s="43">
        <f t="shared" si="10"/>
        <v>0</v>
      </c>
      <c r="M34" s="43">
        <f t="shared" si="10"/>
        <v>0</v>
      </c>
      <c r="N34" s="43">
        <f>SUM(L34:M34)</f>
        <v>0</v>
      </c>
    </row>
    <row r="35" spans="1:14" ht="10.5" customHeight="1" thickBot="1">
      <c r="A35" s="17" t="s">
        <v>177</v>
      </c>
      <c r="B35" s="16" t="s">
        <v>25</v>
      </c>
      <c r="C35" s="1"/>
      <c r="D35" s="1"/>
      <c r="E35" s="1">
        <f>SUM(C35:D35)</f>
        <v>0</v>
      </c>
      <c r="F35" s="1"/>
      <c r="G35" s="1"/>
      <c r="H35" s="1">
        <f>SUM(F35:G35)</f>
        <v>0</v>
      </c>
      <c r="I35" s="1"/>
      <c r="J35" s="1"/>
      <c r="K35" s="1">
        <f>SUM(I35:J35)</f>
        <v>0</v>
      </c>
      <c r="L35" s="43">
        <f t="shared" si="10"/>
        <v>0</v>
      </c>
      <c r="M35" s="43">
        <f t="shared" si="10"/>
        <v>0</v>
      </c>
      <c r="N35" s="43">
        <f>SUM(L35:M35)</f>
        <v>0</v>
      </c>
    </row>
    <row r="36" spans="1:40" ht="10.5" customHeight="1" thickBot="1">
      <c r="A36" s="18" t="s">
        <v>12</v>
      </c>
      <c r="B36" s="19" t="s">
        <v>142</v>
      </c>
      <c r="C36" s="15">
        <f>SUM(C32:C35)</f>
        <v>0</v>
      </c>
      <c r="D36" s="15">
        <f aca="true" t="shared" si="11" ref="D36:J36">SUM(D32:D35)</f>
        <v>0</v>
      </c>
      <c r="E36" s="15">
        <f t="shared" si="11"/>
        <v>0</v>
      </c>
      <c r="F36" s="15">
        <f>SUM(F32:F35)</f>
        <v>0</v>
      </c>
      <c r="G36" s="15">
        <f t="shared" si="11"/>
        <v>0</v>
      </c>
      <c r="H36" s="15">
        <f>SUM(H32:H35)</f>
        <v>0</v>
      </c>
      <c r="I36" s="15">
        <f>SUM(I32:I35)</f>
        <v>0</v>
      </c>
      <c r="J36" s="15">
        <f t="shared" si="11"/>
        <v>0</v>
      </c>
      <c r="K36" s="15">
        <f>SUM(K32:K35)</f>
        <v>0</v>
      </c>
      <c r="L36" s="38">
        <f>SUM(L32:L35)</f>
        <v>0</v>
      </c>
      <c r="M36" s="38">
        <f>SUM(M32:M35)</f>
        <v>0</v>
      </c>
      <c r="N36" s="38">
        <f>SUM(N32:N35)</f>
        <v>0</v>
      </c>
      <c r="AD36" s="1"/>
      <c r="AE36" s="1"/>
      <c r="AF36" s="1"/>
      <c r="AJ36" s="1"/>
      <c r="AK36" s="1"/>
      <c r="AL36" s="1"/>
      <c r="AM36" s="1"/>
      <c r="AN36" s="1"/>
    </row>
    <row r="37" spans="1:40" ht="10.5" customHeight="1">
      <c r="A37" s="17" t="s">
        <v>172</v>
      </c>
      <c r="B37" s="16" t="s">
        <v>27</v>
      </c>
      <c r="C37" s="1">
        <f>SUM(A37:B37)</f>
        <v>0</v>
      </c>
      <c r="D37" s="1"/>
      <c r="E37" s="1">
        <f>SUM(C37:D37)</f>
        <v>0</v>
      </c>
      <c r="F37" s="1"/>
      <c r="G37" s="1"/>
      <c r="H37" s="1">
        <f>SUM(F37:G37)</f>
        <v>0</v>
      </c>
      <c r="I37" s="1"/>
      <c r="J37" s="1"/>
      <c r="K37" s="1">
        <f>SUM(I37:J37)</f>
        <v>0</v>
      </c>
      <c r="L37" s="43">
        <f aca="true" t="shared" si="12" ref="L37:M39">C37+F37</f>
        <v>0</v>
      </c>
      <c r="M37" s="43">
        <f t="shared" si="12"/>
        <v>0</v>
      </c>
      <c r="N37" s="43">
        <f>SUM(L37:M37)</f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7" t="s">
        <v>176</v>
      </c>
      <c r="B38" s="16" t="s">
        <v>141</v>
      </c>
      <c r="C38" s="1"/>
      <c r="D38" s="1"/>
      <c r="E38" s="1">
        <f>SUM(C38:D38)</f>
        <v>0</v>
      </c>
      <c r="F38" s="1"/>
      <c r="G38" s="1"/>
      <c r="H38" s="1">
        <f>SUM(F38:G38)</f>
        <v>0</v>
      </c>
      <c r="I38" s="1"/>
      <c r="J38" s="1"/>
      <c r="K38" s="1">
        <f>SUM(I38:J38)</f>
        <v>0</v>
      </c>
      <c r="L38" s="43">
        <f t="shared" si="12"/>
        <v>0</v>
      </c>
      <c r="M38" s="43">
        <f t="shared" si="12"/>
        <v>0</v>
      </c>
      <c r="N38" s="43">
        <f>SUM(L38:M38)</f>
        <v>0</v>
      </c>
      <c r="AD38" s="1"/>
      <c r="AE38" s="1"/>
      <c r="AF38" s="1"/>
      <c r="AJ38" s="1"/>
      <c r="AK38" s="1"/>
      <c r="AL38" s="1"/>
      <c r="AM38" s="1"/>
      <c r="AN38" s="1"/>
    </row>
    <row r="39" spans="1:40" s="29" customFormat="1" ht="10.5" customHeight="1" thickBot="1">
      <c r="A39" s="17" t="s">
        <v>178</v>
      </c>
      <c r="B39" s="16" t="s">
        <v>28</v>
      </c>
      <c r="C39" s="1"/>
      <c r="D39" s="1"/>
      <c r="E39" s="1">
        <f>SUM(C39:D39)</f>
        <v>0</v>
      </c>
      <c r="F39" s="1">
        <v>24164</v>
      </c>
      <c r="G39" s="1"/>
      <c r="H39" s="1">
        <f>SUM(F39:G39)</f>
        <v>24164</v>
      </c>
      <c r="I39" s="1"/>
      <c r="J39" s="1"/>
      <c r="K39" s="1">
        <f>SUM(I39:J39)</f>
        <v>0</v>
      </c>
      <c r="L39" s="43">
        <f t="shared" si="12"/>
        <v>24164</v>
      </c>
      <c r="M39" s="43">
        <f t="shared" si="12"/>
        <v>0</v>
      </c>
      <c r="N39" s="43">
        <f>SUM(L39:M39)</f>
        <v>24164</v>
      </c>
      <c r="AD39" s="6"/>
      <c r="AE39" s="6"/>
      <c r="AF39" s="6"/>
      <c r="AJ39" s="6"/>
      <c r="AK39" s="6"/>
      <c r="AL39" s="6"/>
      <c r="AM39" s="6"/>
      <c r="AN39" s="6"/>
    </row>
    <row r="40" spans="1:31" ht="10.5" customHeight="1" thickBot="1">
      <c r="A40" s="18" t="s">
        <v>15</v>
      </c>
      <c r="B40" s="19" t="s">
        <v>143</v>
      </c>
      <c r="C40" s="15">
        <f>SUM(C37:C39)</f>
        <v>0</v>
      </c>
      <c r="D40" s="15">
        <f aca="true" t="shared" si="13" ref="D40:J40">SUM(D37:D39)</f>
        <v>0</v>
      </c>
      <c r="E40" s="15">
        <f t="shared" si="13"/>
        <v>0</v>
      </c>
      <c r="F40" s="15">
        <f>SUM(F37:F39)</f>
        <v>24164</v>
      </c>
      <c r="G40" s="15">
        <f t="shared" si="13"/>
        <v>0</v>
      </c>
      <c r="H40" s="15">
        <f>SUM(H37:H39)</f>
        <v>24164</v>
      </c>
      <c r="I40" s="15">
        <f>SUM(I37:I39)</f>
        <v>0</v>
      </c>
      <c r="J40" s="15">
        <f t="shared" si="13"/>
        <v>0</v>
      </c>
      <c r="K40" s="15">
        <f>SUM(K37:K39)</f>
        <v>0</v>
      </c>
      <c r="L40" s="38">
        <f>SUM(L37:L39)</f>
        <v>24164</v>
      </c>
      <c r="M40" s="38">
        <f>SUM(M37:M39)</f>
        <v>0</v>
      </c>
      <c r="N40" s="38">
        <f>SUM(N37:N39)</f>
        <v>24164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D40" s="1"/>
      <c r="AE40" s="1"/>
    </row>
    <row r="41" spans="1:31" ht="10.5" customHeight="1" thickBot="1">
      <c r="A41" s="53" t="s">
        <v>191</v>
      </c>
      <c r="B41" s="19" t="s">
        <v>19</v>
      </c>
      <c r="C41" s="15"/>
      <c r="D41" s="15"/>
      <c r="E41" s="15">
        <f>SUM(C41:D41)</f>
        <v>0</v>
      </c>
      <c r="F41" s="15"/>
      <c r="G41" s="15"/>
      <c r="H41" s="15">
        <f>SUM(F41:G41)</f>
        <v>0</v>
      </c>
      <c r="I41" s="15"/>
      <c r="J41" s="15"/>
      <c r="K41" s="15">
        <f>SUM(I41:J41)</f>
        <v>0</v>
      </c>
      <c r="L41" s="84"/>
      <c r="M41" s="84"/>
      <c r="N41" s="38">
        <f>SUM(L41:M41)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 thickBot="1">
      <c r="A42" s="53" t="s">
        <v>192</v>
      </c>
      <c r="B42" s="19" t="s">
        <v>144</v>
      </c>
      <c r="C42" s="15"/>
      <c r="D42" s="15"/>
      <c r="E42" s="15">
        <f>SUM(C42:D42)</f>
        <v>0</v>
      </c>
      <c r="F42" s="15"/>
      <c r="G42" s="15"/>
      <c r="H42" s="15">
        <f>SUM(F42:G42)</f>
        <v>0</v>
      </c>
      <c r="I42" s="15"/>
      <c r="J42" s="15"/>
      <c r="K42" s="15">
        <f>SUM(I42:J42)</f>
        <v>0</v>
      </c>
      <c r="L42" s="38"/>
      <c r="M42" s="38"/>
      <c r="N42" s="38">
        <f>SUM(L42:M42)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14" ht="13.5" thickBot="1">
      <c r="A43" s="18" t="s">
        <v>17</v>
      </c>
      <c r="B43" s="19" t="s">
        <v>29</v>
      </c>
      <c r="C43" s="15">
        <f>SUM(C41:C42)</f>
        <v>0</v>
      </c>
      <c r="D43" s="15">
        <f aca="true" t="shared" si="14" ref="D43:J43">SUM(D41:D42)</f>
        <v>0</v>
      </c>
      <c r="E43" s="15">
        <f t="shared" si="14"/>
        <v>0</v>
      </c>
      <c r="F43" s="15">
        <f>SUM(F41:F42)</f>
        <v>0</v>
      </c>
      <c r="G43" s="15">
        <f t="shared" si="14"/>
        <v>0</v>
      </c>
      <c r="H43" s="15">
        <f>SUM(H41:H42)</f>
        <v>0</v>
      </c>
      <c r="I43" s="15">
        <f>SUM(I41:I42)</f>
        <v>0</v>
      </c>
      <c r="J43" s="15">
        <f t="shared" si="14"/>
        <v>0</v>
      </c>
      <c r="K43" s="15">
        <f>SUM(K41:K42)</f>
        <v>0</v>
      </c>
      <c r="L43" s="38">
        <f>SUM(L41:L42)</f>
        <v>0</v>
      </c>
      <c r="M43" s="38">
        <f>SUM(M41:M42)</f>
        <v>0</v>
      </c>
      <c r="N43" s="38">
        <f>SUM(N41:N42)</f>
        <v>0</v>
      </c>
    </row>
    <row r="44" spans="1:14" ht="12.75">
      <c r="A44" s="40" t="s">
        <v>191</v>
      </c>
      <c r="B44" s="54" t="s">
        <v>22</v>
      </c>
      <c r="C44" s="7"/>
      <c r="D44" s="7"/>
      <c r="E44" s="7">
        <f>SUM(C44:D44)</f>
        <v>0</v>
      </c>
      <c r="F44" s="7"/>
      <c r="G44" s="7"/>
      <c r="H44" s="7">
        <f>SUM(F44:G44)</f>
        <v>0</v>
      </c>
      <c r="I44" s="7"/>
      <c r="J44" s="7"/>
      <c r="K44" s="7">
        <f>SUM(I44:J44)</f>
        <v>0</v>
      </c>
      <c r="L44" s="84"/>
      <c r="M44" s="84"/>
      <c r="N44" s="84">
        <f>SUM(L44:M44)</f>
        <v>0</v>
      </c>
    </row>
    <row r="45" spans="1:14" ht="13.5" thickBot="1">
      <c r="A45" s="40" t="s">
        <v>192</v>
      </c>
      <c r="B45" s="54" t="s">
        <v>145</v>
      </c>
      <c r="C45" s="7"/>
      <c r="D45" s="7"/>
      <c r="E45" s="7">
        <f>SUM(C45:D45)</f>
        <v>0</v>
      </c>
      <c r="F45" s="7"/>
      <c r="G45" s="7"/>
      <c r="H45" s="7">
        <f>SUM(F45:G45)</f>
        <v>0</v>
      </c>
      <c r="I45" s="7"/>
      <c r="J45" s="7"/>
      <c r="K45" s="7">
        <f>SUM(I45:J45)</f>
        <v>0</v>
      </c>
      <c r="L45" s="84"/>
      <c r="M45" s="84"/>
      <c r="N45" s="84">
        <f>SUM(L45:M45)</f>
        <v>0</v>
      </c>
    </row>
    <row r="46" spans="1:14" ht="13.5" thickBot="1">
      <c r="A46" s="41" t="s">
        <v>20</v>
      </c>
      <c r="B46" s="55" t="s">
        <v>30</v>
      </c>
      <c r="C46" s="28">
        <f>SUM(C44:C45)</f>
        <v>0</v>
      </c>
      <c r="D46" s="28">
        <f aca="true" t="shared" si="15" ref="D46:J46">SUM(D44:D45)</f>
        <v>0</v>
      </c>
      <c r="E46" s="28">
        <f t="shared" si="15"/>
        <v>0</v>
      </c>
      <c r="F46" s="28">
        <f>SUM(F44:F45)</f>
        <v>0</v>
      </c>
      <c r="G46" s="28">
        <f t="shared" si="15"/>
        <v>0</v>
      </c>
      <c r="H46" s="28">
        <f>SUM(H44:H45)</f>
        <v>0</v>
      </c>
      <c r="I46" s="28">
        <f>SUM(I44:I45)</f>
        <v>0</v>
      </c>
      <c r="J46" s="28">
        <f t="shared" si="15"/>
        <v>0</v>
      </c>
      <c r="K46" s="28">
        <f>SUM(K44:K45)</f>
        <v>0</v>
      </c>
      <c r="L46" s="88">
        <f>SUM(L44:L45)</f>
        <v>0</v>
      </c>
      <c r="M46" s="88">
        <f>SUM(M44:M45)</f>
        <v>0</v>
      </c>
      <c r="N46" s="88">
        <f>SUM(N44:N45)</f>
        <v>0</v>
      </c>
    </row>
    <row r="47" spans="1:14" ht="13.5" thickBot="1">
      <c r="A47" s="40" t="s">
        <v>179</v>
      </c>
      <c r="B47" s="54" t="s">
        <v>152</v>
      </c>
      <c r="C47" s="7"/>
      <c r="D47" s="7"/>
      <c r="E47" s="7">
        <f>SUM(C47:D47)</f>
        <v>0</v>
      </c>
      <c r="F47" s="7"/>
      <c r="G47" s="7"/>
      <c r="H47" s="7">
        <f>SUM(F47:G47)</f>
        <v>0</v>
      </c>
      <c r="I47" s="7"/>
      <c r="J47" s="7"/>
      <c r="K47" s="7">
        <f>SUM(I47:J47)</f>
        <v>0</v>
      </c>
      <c r="L47" s="84"/>
      <c r="M47" s="84"/>
      <c r="N47" s="84">
        <f>SUM(L47:M47)</f>
        <v>0</v>
      </c>
    </row>
    <row r="48" spans="1:14" ht="13.5" thickBot="1">
      <c r="A48" s="41" t="s">
        <v>149</v>
      </c>
      <c r="B48" s="55" t="s">
        <v>151</v>
      </c>
      <c r="C48" s="28">
        <f>SUM(C46,C43,C47)</f>
        <v>0</v>
      </c>
      <c r="D48" s="28">
        <f aca="true" t="shared" si="16" ref="D48:J48">SUM(D46,D43,D47)</f>
        <v>0</v>
      </c>
      <c r="E48" s="28">
        <f t="shared" si="16"/>
        <v>0</v>
      </c>
      <c r="F48" s="28">
        <f>SUM(F46,F43,F47)</f>
        <v>0</v>
      </c>
      <c r="G48" s="28">
        <f t="shared" si="16"/>
        <v>0</v>
      </c>
      <c r="H48" s="28">
        <f>SUM(H46,H43,H47)</f>
        <v>0</v>
      </c>
      <c r="I48" s="28">
        <f>SUM(I46,I43,I47)</f>
        <v>0</v>
      </c>
      <c r="J48" s="28">
        <f t="shared" si="16"/>
        <v>0</v>
      </c>
      <c r="K48" s="28">
        <f>SUM(K46,K43,K47)</f>
        <v>0</v>
      </c>
      <c r="L48" s="88">
        <f>SUM(L46,L43,L47)</f>
        <v>0</v>
      </c>
      <c r="M48" s="88">
        <f>SUM(M46,M43,M47)</f>
        <v>0</v>
      </c>
      <c r="N48" s="88">
        <f>SUM(N46,N43,N47)</f>
        <v>0</v>
      </c>
    </row>
    <row r="49" spans="1:14" s="51" customFormat="1" ht="13.5" thickBot="1">
      <c r="A49" s="23"/>
      <c r="B49" s="29" t="s">
        <v>155</v>
      </c>
      <c r="C49" s="6">
        <f>SUM(C48,C40,C36)</f>
        <v>0</v>
      </c>
      <c r="D49" s="6">
        <f aca="true" t="shared" si="17" ref="D49:J49">SUM(D48,D40,D36)</f>
        <v>0</v>
      </c>
      <c r="E49" s="6">
        <f t="shared" si="17"/>
        <v>0</v>
      </c>
      <c r="F49" s="6">
        <f>SUM(F48,F40,F36)</f>
        <v>24164</v>
      </c>
      <c r="G49" s="6">
        <f t="shared" si="17"/>
        <v>0</v>
      </c>
      <c r="H49" s="6">
        <f>SUM(H48,H40,H36)</f>
        <v>24164</v>
      </c>
      <c r="I49" s="6">
        <f>SUM(I48,I40,I36)</f>
        <v>0</v>
      </c>
      <c r="J49" s="6">
        <f t="shared" si="17"/>
        <v>0</v>
      </c>
      <c r="K49" s="6">
        <f>SUM(K48,K40,K36)</f>
        <v>0</v>
      </c>
      <c r="L49" s="43">
        <f>SUM(L48,L40,L36)</f>
        <v>24164</v>
      </c>
      <c r="M49" s="43">
        <f>SUM(M48,M40,M36)</f>
        <v>0</v>
      </c>
      <c r="N49" s="43">
        <f>SUM(N48,N40,N36)</f>
        <v>24164</v>
      </c>
    </row>
    <row r="50" spans="1:29" ht="13.5" thickBot="1">
      <c r="A50" s="57"/>
      <c r="B50" s="58" t="s">
        <v>31</v>
      </c>
      <c r="C50" s="10"/>
      <c r="D50" s="10"/>
      <c r="E50" s="10"/>
      <c r="F50" s="10"/>
      <c r="G50" s="10"/>
      <c r="H50" s="10"/>
      <c r="I50" s="10"/>
      <c r="J50" s="10"/>
      <c r="K50" s="10"/>
      <c r="L50" s="98">
        <f>C50+F50</f>
        <v>0</v>
      </c>
      <c r="M50" s="98">
        <f>D50+G50</f>
        <v>0</v>
      </c>
      <c r="N50" s="98">
        <f>E50+H50</f>
        <v>0</v>
      </c>
      <c r="AA50" s="29"/>
      <c r="AB50" s="29"/>
      <c r="AC50" s="29"/>
    </row>
    <row r="51" spans="1:29" ht="12.75">
      <c r="A51" s="59"/>
      <c r="B51" s="58" t="s">
        <v>32</v>
      </c>
      <c r="C51" s="27"/>
      <c r="D51" s="27"/>
      <c r="E51" s="27"/>
      <c r="F51" s="60"/>
      <c r="G51" s="27"/>
      <c r="H51" s="60"/>
      <c r="I51" s="60"/>
      <c r="J51" s="27"/>
      <c r="K51" s="60"/>
      <c r="L51" s="99"/>
      <c r="M51" s="99"/>
      <c r="N51" s="99"/>
      <c r="AA51" s="29"/>
      <c r="AB51" s="29"/>
      <c r="AC51" s="29"/>
    </row>
    <row r="52" spans="8:11" ht="12.75">
      <c r="H52" s="30"/>
      <c r="K52" s="30"/>
    </row>
    <row r="53" spans="8:11" ht="12.75">
      <c r="H53" s="30"/>
      <c r="K53" s="30"/>
    </row>
    <row r="54" spans="8:11" ht="12.75">
      <c r="H54" s="30"/>
      <c r="K54" s="30"/>
    </row>
    <row r="55" spans="8:11" ht="12.75">
      <c r="H55" s="30"/>
      <c r="K55" s="30"/>
    </row>
    <row r="56" spans="8:11" ht="12.75">
      <c r="H56" s="30"/>
      <c r="K56" s="30"/>
    </row>
    <row r="57" ht="12.75">
      <c r="K57" s="30"/>
    </row>
    <row r="58" ht="12.75">
      <c r="K58" s="30"/>
    </row>
    <row r="59" ht="12.75">
      <c r="K59" s="30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1"/>
      <c r="AB63" s="1"/>
      <c r="AC63" s="1"/>
    </row>
    <row r="64" spans="27:29" ht="12.75">
      <c r="AA64" s="6"/>
      <c r="AB64" s="6"/>
      <c r="AC64" s="6"/>
    </row>
    <row r="65" spans="27:29" ht="12.75">
      <c r="AA65" s="6"/>
      <c r="AB65" s="6"/>
      <c r="AC65" s="6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  <row r="77" spans="27:29" ht="12.75">
      <c r="AA77" s="1"/>
      <c r="AB77" s="1"/>
      <c r="AC77" s="1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53"/>
  <sheetViews>
    <sheetView zoomScale="92" zoomScaleNormal="92" zoomScalePageLayoutView="0" workbookViewId="0" topLeftCell="A1">
      <pane ySplit="7" topLeftCell="A20" activePane="bottomLeft" state="frozen"/>
      <selection pane="topLeft" activeCell="M24" sqref="M24"/>
      <selection pane="bottomLeft" activeCell="M24" sqref="M24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9.75390625" style="13" customWidth="1"/>
    <col min="4" max="4" width="9.875" style="13" customWidth="1"/>
    <col min="5" max="5" width="9.75390625" style="13" customWidth="1"/>
    <col min="6" max="6" width="10.25390625" style="13" customWidth="1"/>
    <col min="7" max="7" width="11.00390625" style="13" customWidth="1"/>
    <col min="8" max="8" width="9.75390625" style="13" customWidth="1"/>
    <col min="9" max="9" width="9.625" style="13" customWidth="1"/>
    <col min="10" max="14" width="9.375" style="13" customWidth="1"/>
    <col min="15" max="15" width="10.375" style="13" customWidth="1"/>
    <col min="16" max="19" width="0" style="13" hidden="1" customWidth="1"/>
    <col min="20" max="16384" width="9.125" style="13" customWidth="1"/>
  </cols>
  <sheetData>
    <row r="1" spans="2:14" ht="11.25" customHeight="1">
      <c r="B1" s="111" t="s">
        <v>181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ht="8.25" customHeight="1">
      <c r="N2" s="16" t="s">
        <v>0</v>
      </c>
    </row>
    <row r="3" spans="1:14" ht="9" customHeight="1">
      <c r="A3" s="112" t="s">
        <v>1</v>
      </c>
      <c r="B3" s="112"/>
      <c r="C3" s="114">
        <v>1008</v>
      </c>
      <c r="D3" s="114"/>
      <c r="E3" s="114"/>
      <c r="F3" s="114">
        <v>1009</v>
      </c>
      <c r="G3" s="114"/>
      <c r="H3" s="114"/>
      <c r="I3" s="113">
        <v>1010</v>
      </c>
      <c r="J3" s="113"/>
      <c r="K3" s="113"/>
      <c r="L3" s="107">
        <v>1011</v>
      </c>
      <c r="M3" s="107"/>
      <c r="N3" s="107"/>
    </row>
    <row r="4" spans="1:14" s="17" customFormat="1" ht="22.5" customHeight="1" thickBot="1">
      <c r="A4" s="112"/>
      <c r="B4" s="112"/>
      <c r="C4" s="107" t="s">
        <v>37</v>
      </c>
      <c r="D4" s="107"/>
      <c r="E4" s="107"/>
      <c r="F4" s="108" t="s">
        <v>38</v>
      </c>
      <c r="G4" s="108"/>
      <c r="H4" s="108"/>
      <c r="I4" s="108" t="s">
        <v>39</v>
      </c>
      <c r="J4" s="108"/>
      <c r="K4" s="108"/>
      <c r="L4" s="108" t="s">
        <v>40</v>
      </c>
      <c r="M4" s="108"/>
      <c r="N4" s="108"/>
    </row>
    <row r="5" spans="1:14" ht="11.25" customHeight="1" thickBot="1">
      <c r="A5" s="112"/>
      <c r="B5" s="112"/>
      <c r="C5" s="109" t="s">
        <v>204</v>
      </c>
      <c r="D5" s="109" t="s">
        <v>198</v>
      </c>
      <c r="E5" s="109" t="s">
        <v>199</v>
      </c>
      <c r="F5" s="109" t="s">
        <v>204</v>
      </c>
      <c r="G5" s="109" t="s">
        <v>198</v>
      </c>
      <c r="H5" s="109" t="s">
        <v>199</v>
      </c>
      <c r="I5" s="109" t="s">
        <v>204</v>
      </c>
      <c r="J5" s="109" t="s">
        <v>198</v>
      </c>
      <c r="K5" s="109" t="s">
        <v>199</v>
      </c>
      <c r="L5" s="109" t="s">
        <v>204</v>
      </c>
      <c r="M5" s="109" t="s">
        <v>197</v>
      </c>
      <c r="N5" s="109" t="s">
        <v>199</v>
      </c>
    </row>
    <row r="6" spans="1:14" ht="17.25" customHeight="1" thickBot="1">
      <c r="A6" s="112"/>
      <c r="B6" s="112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9" customHeight="1" thickBot="1">
      <c r="A7" s="118">
        <v>1</v>
      </c>
      <c r="B7" s="118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6" t="s">
        <v>6</v>
      </c>
      <c r="B8" s="116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>
        <v>0</v>
      </c>
      <c r="D9" s="1"/>
      <c r="E9" s="1">
        <f>SUM(C9:D9)</f>
        <v>0</v>
      </c>
      <c r="F9" s="1">
        <v>0</v>
      </c>
      <c r="G9" s="1"/>
      <c r="H9" s="1">
        <f>SUM(F9:G9)</f>
        <v>0</v>
      </c>
      <c r="I9" s="1">
        <v>0</v>
      </c>
      <c r="J9" s="1">
        <v>4000</v>
      </c>
      <c r="K9" s="1">
        <f>SUM(I9:J9)</f>
        <v>4000</v>
      </c>
      <c r="L9" s="6">
        <v>0</v>
      </c>
      <c r="M9" s="6"/>
      <c r="N9" s="1">
        <f>SUM(L9:M9)</f>
        <v>0</v>
      </c>
    </row>
    <row r="10" spans="1:14" ht="10.5" customHeight="1">
      <c r="A10" s="17" t="s">
        <v>159</v>
      </c>
      <c r="B10" s="16" t="s">
        <v>129</v>
      </c>
      <c r="C10" s="1">
        <v>0</v>
      </c>
      <c r="D10" s="1"/>
      <c r="E10" s="1">
        <f>SUM(C10:D10)</f>
        <v>0</v>
      </c>
      <c r="F10" s="1">
        <v>0</v>
      </c>
      <c r="G10" s="1"/>
      <c r="H10" s="1">
        <f>SUM(F10:G10)</f>
        <v>0</v>
      </c>
      <c r="I10" s="1">
        <v>0</v>
      </c>
      <c r="J10" s="1">
        <v>2400</v>
      </c>
      <c r="K10" s="1">
        <f>SUM(I10:J10)</f>
        <v>2400</v>
      </c>
      <c r="L10" s="6">
        <v>0</v>
      </c>
      <c r="M10" s="6"/>
      <c r="N10" s="1">
        <f>SUM(L10:M10)</f>
        <v>0</v>
      </c>
    </row>
    <row r="11" spans="1:14" ht="10.5" customHeight="1">
      <c r="A11" s="17" t="s">
        <v>160</v>
      </c>
      <c r="B11" s="16" t="s">
        <v>9</v>
      </c>
      <c r="C11" s="1">
        <v>0</v>
      </c>
      <c r="D11" s="1"/>
      <c r="E11" s="1">
        <f>SUM(C11:D11)</f>
        <v>0</v>
      </c>
      <c r="F11" s="1">
        <v>3175949</v>
      </c>
      <c r="G11" s="1">
        <v>137452</v>
      </c>
      <c r="H11" s="1">
        <f>SUM(F11:G11)</f>
        <v>3313401</v>
      </c>
      <c r="I11" s="1">
        <v>200</v>
      </c>
      <c r="J11" s="1">
        <v>21520</v>
      </c>
      <c r="K11" s="1">
        <f>SUM(I11:J11)</f>
        <v>21720</v>
      </c>
      <c r="L11" s="6">
        <v>0</v>
      </c>
      <c r="M11" s="6"/>
      <c r="N11" s="1">
        <f>SUM(L11:M11)</f>
        <v>0</v>
      </c>
    </row>
    <row r="12" spans="1:14" ht="10.5" customHeight="1">
      <c r="A12" s="17" t="s">
        <v>161</v>
      </c>
      <c r="B12" s="16" t="s">
        <v>10</v>
      </c>
      <c r="C12" s="1">
        <v>0</v>
      </c>
      <c r="D12" s="1"/>
      <c r="E12" s="1">
        <f>SUM(C12:D12)</f>
        <v>0</v>
      </c>
      <c r="F12" s="1">
        <v>0</v>
      </c>
      <c r="G12" s="1"/>
      <c r="H12" s="1">
        <f>SUM(F12:G12)</f>
        <v>0</v>
      </c>
      <c r="I12" s="1">
        <v>0</v>
      </c>
      <c r="J12" s="1"/>
      <c r="K12" s="1">
        <f>SUM(I12:J12)</f>
        <v>0</v>
      </c>
      <c r="L12" s="6">
        <v>0</v>
      </c>
      <c r="M12" s="6"/>
      <c r="N12" s="1">
        <f>SUM(L12:M12)</f>
        <v>0</v>
      </c>
    </row>
    <row r="13" spans="1:14" ht="10.5" customHeight="1">
      <c r="A13" s="17" t="s">
        <v>162</v>
      </c>
      <c r="B13" s="16" t="s">
        <v>11</v>
      </c>
      <c r="C13" s="1">
        <v>0</v>
      </c>
      <c r="D13" s="3"/>
      <c r="E13" s="1">
        <f>SUM(C13:D13)</f>
        <v>0</v>
      </c>
      <c r="F13" s="1">
        <v>0</v>
      </c>
      <c r="G13" s="1"/>
      <c r="H13" s="1">
        <f>SUM(F13:G13)</f>
        <v>0</v>
      </c>
      <c r="I13" s="1">
        <v>0</v>
      </c>
      <c r="J13" s="1"/>
      <c r="K13" s="1">
        <f>SUM(I13:J13)</f>
        <v>0</v>
      </c>
      <c r="L13" s="6">
        <v>0</v>
      </c>
      <c r="M13" s="6"/>
      <c r="N13" s="1">
        <f>SUM(L13:M13)</f>
        <v>0</v>
      </c>
    </row>
    <row r="14" spans="1:14" ht="10.5" customHeight="1">
      <c r="A14" s="18" t="s">
        <v>12</v>
      </c>
      <c r="B14" s="19" t="s">
        <v>131</v>
      </c>
      <c r="C14" s="15">
        <v>0</v>
      </c>
      <c r="D14" s="15">
        <f aca="true" t="shared" si="0" ref="D14:M14">SUM(D9:D13)</f>
        <v>0</v>
      </c>
      <c r="E14" s="15">
        <f t="shared" si="0"/>
        <v>0</v>
      </c>
      <c r="F14" s="15">
        <v>3175949</v>
      </c>
      <c r="G14" s="15">
        <f t="shared" si="0"/>
        <v>137452</v>
      </c>
      <c r="H14" s="15">
        <f>SUM(H9:H13)</f>
        <v>3313401</v>
      </c>
      <c r="I14" s="15">
        <v>200</v>
      </c>
      <c r="J14" s="15">
        <f t="shared" si="0"/>
        <v>27920</v>
      </c>
      <c r="K14" s="15">
        <f>SUM(K9:K13)</f>
        <v>28120</v>
      </c>
      <c r="L14" s="15">
        <v>0</v>
      </c>
      <c r="M14" s="15">
        <f t="shared" si="0"/>
        <v>0</v>
      </c>
      <c r="N14" s="15">
        <f>SUM(N9:N13)</f>
        <v>0</v>
      </c>
    </row>
    <row r="15" spans="1:14" ht="10.5" customHeight="1">
      <c r="A15" s="17" t="s">
        <v>163</v>
      </c>
      <c r="B15" s="16" t="s">
        <v>130</v>
      </c>
      <c r="C15" s="1">
        <v>0</v>
      </c>
      <c r="D15" s="49"/>
      <c r="E15" s="1">
        <f>SUM(C15:D15)</f>
        <v>0</v>
      </c>
      <c r="F15" s="1">
        <v>0</v>
      </c>
      <c r="G15" s="1"/>
      <c r="H15" s="1">
        <f>SUM(F15:G15)</f>
        <v>0</v>
      </c>
      <c r="I15" s="1">
        <v>0</v>
      </c>
      <c r="J15" s="1"/>
      <c r="K15" s="1">
        <f>SUM(I15:J15)</f>
        <v>0</v>
      </c>
      <c r="L15" s="7">
        <v>0</v>
      </c>
      <c r="M15" s="6"/>
      <c r="N15" s="1">
        <f>SUM(L15:M15)</f>
        <v>0</v>
      </c>
    </row>
    <row r="16" spans="1:14" ht="10.5" customHeight="1">
      <c r="A16" s="17" t="s">
        <v>164</v>
      </c>
      <c r="B16" s="16" t="s">
        <v>13</v>
      </c>
      <c r="C16" s="1">
        <v>0</v>
      </c>
      <c r="D16" s="1"/>
      <c r="E16" s="1">
        <f>SUM(C16:D16)</f>
        <v>0</v>
      </c>
      <c r="F16" s="1">
        <v>0</v>
      </c>
      <c r="G16" s="1"/>
      <c r="H16" s="1">
        <f>SUM(F16:G16)</f>
        <v>0</v>
      </c>
      <c r="I16" s="1">
        <v>0</v>
      </c>
      <c r="J16" s="1"/>
      <c r="K16" s="1">
        <f>SUM(I16:J16)</f>
        <v>0</v>
      </c>
      <c r="L16" s="7">
        <v>0</v>
      </c>
      <c r="M16" s="6"/>
      <c r="N16" s="1">
        <f>SUM(L16:M16)</f>
        <v>0</v>
      </c>
    </row>
    <row r="17" spans="1:14" s="29" customFormat="1" ht="10.5" customHeight="1">
      <c r="A17" s="17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0</v>
      </c>
      <c r="G17" s="1"/>
      <c r="H17" s="1">
        <f>SUM(F17:G17)</f>
        <v>0</v>
      </c>
      <c r="I17" s="1">
        <v>0</v>
      </c>
      <c r="J17" s="1"/>
      <c r="K17" s="1">
        <f>SUM(I17:J17)</f>
        <v>0</v>
      </c>
      <c r="L17" s="4">
        <v>0</v>
      </c>
      <c r="M17" s="1"/>
      <c r="N17" s="1">
        <f>SUM(L17:M17)</f>
        <v>0</v>
      </c>
    </row>
    <row r="18" spans="1:14" ht="10.5" customHeight="1" thickBot="1">
      <c r="A18" s="18" t="s">
        <v>15</v>
      </c>
      <c r="B18" s="19" t="s">
        <v>132</v>
      </c>
      <c r="C18" s="15">
        <v>0</v>
      </c>
      <c r="D18" s="15">
        <f aca="true" t="shared" si="1" ref="D18:M18">SUM(D15:D17)</f>
        <v>0</v>
      </c>
      <c r="E18" s="15">
        <f t="shared" si="1"/>
        <v>0</v>
      </c>
      <c r="F18" s="15">
        <v>0</v>
      </c>
      <c r="G18" s="15">
        <f t="shared" si="1"/>
        <v>0</v>
      </c>
      <c r="H18" s="15">
        <f>SUM(H15:H17)</f>
        <v>0</v>
      </c>
      <c r="I18" s="15">
        <v>0</v>
      </c>
      <c r="J18" s="15">
        <f t="shared" si="1"/>
        <v>0</v>
      </c>
      <c r="K18" s="15">
        <f>SUM(K15:K17)</f>
        <v>0</v>
      </c>
      <c r="L18" s="15">
        <v>0</v>
      </c>
      <c r="M18" s="15">
        <f t="shared" si="1"/>
        <v>0</v>
      </c>
      <c r="N18" s="15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15">
        <v>0</v>
      </c>
      <c r="D19" s="15"/>
      <c r="E19" s="15">
        <f>SUM(C19:D19)</f>
        <v>0</v>
      </c>
      <c r="F19" s="15">
        <v>0</v>
      </c>
      <c r="G19" s="15"/>
      <c r="H19" s="15">
        <f>SUM(F19:G19)</f>
        <v>0</v>
      </c>
      <c r="I19" s="15">
        <v>0</v>
      </c>
      <c r="J19" s="15"/>
      <c r="K19" s="15">
        <f>SUM(I19:J19)</f>
        <v>0</v>
      </c>
      <c r="L19" s="15">
        <v>0</v>
      </c>
      <c r="M19" s="15"/>
      <c r="N19" s="15">
        <f>SUM(L19:M19)</f>
        <v>0</v>
      </c>
    </row>
    <row r="20" spans="1:14" ht="10.5" customHeight="1" thickBot="1">
      <c r="A20" s="20" t="s">
        <v>17</v>
      </c>
      <c r="B20" s="19" t="s">
        <v>134</v>
      </c>
      <c r="C20" s="15">
        <v>0</v>
      </c>
      <c r="D20" s="15">
        <f aca="true" t="shared" si="2" ref="D20:M20">SUM(D19)</f>
        <v>0</v>
      </c>
      <c r="E20" s="15">
        <f t="shared" si="2"/>
        <v>0</v>
      </c>
      <c r="F20" s="15">
        <v>0</v>
      </c>
      <c r="G20" s="15">
        <f t="shared" si="2"/>
        <v>0</v>
      </c>
      <c r="H20" s="15">
        <f>SUM(H19)</f>
        <v>0</v>
      </c>
      <c r="I20" s="15">
        <v>0</v>
      </c>
      <c r="J20" s="15">
        <f t="shared" si="2"/>
        <v>0</v>
      </c>
      <c r="K20" s="15">
        <f>SUM(K19)</f>
        <v>0</v>
      </c>
      <c r="L20" s="15">
        <v>0</v>
      </c>
      <c r="M20" s="15">
        <f t="shared" si="2"/>
        <v>0</v>
      </c>
      <c r="N20" s="15">
        <f>SUM(N19)</f>
        <v>0</v>
      </c>
    </row>
    <row r="21" spans="1:14" ht="10.5" customHeight="1">
      <c r="A21" s="21" t="s">
        <v>168</v>
      </c>
      <c r="B21" s="16" t="s">
        <v>21</v>
      </c>
      <c r="C21" s="7">
        <v>0</v>
      </c>
      <c r="D21" s="7"/>
      <c r="E21" s="7">
        <f>SUM(C21:D21)</f>
        <v>0</v>
      </c>
      <c r="F21" s="7">
        <v>0</v>
      </c>
      <c r="G21" s="7"/>
      <c r="H21" s="7">
        <f>SUM(F21:G21)</f>
        <v>0</v>
      </c>
      <c r="I21" s="7">
        <v>0</v>
      </c>
      <c r="J21" s="7"/>
      <c r="K21" s="7">
        <f>SUM(I21:J21)</f>
        <v>0</v>
      </c>
      <c r="L21" s="7">
        <v>0</v>
      </c>
      <c r="M21" s="7"/>
      <c r="N21" s="7">
        <f>SUM(L21:M21)</f>
        <v>0</v>
      </c>
    </row>
    <row r="22" spans="1:14" ht="10.5" customHeight="1">
      <c r="A22" s="50" t="s">
        <v>169</v>
      </c>
      <c r="B22" s="16" t="s">
        <v>146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7">
        <v>0</v>
      </c>
      <c r="J22" s="7"/>
      <c r="K22" s="7">
        <f>SUM(I22:J22)</f>
        <v>0</v>
      </c>
      <c r="L22" s="7">
        <v>0</v>
      </c>
      <c r="M22" s="7"/>
      <c r="N22" s="7">
        <f>SUM(L22:M22)</f>
        <v>0</v>
      </c>
    </row>
    <row r="23" spans="1:14" s="29" customFormat="1" ht="10.5" customHeight="1" thickBot="1">
      <c r="A23" s="17" t="s">
        <v>166</v>
      </c>
      <c r="B23" s="16" t="s">
        <v>22</v>
      </c>
      <c r="C23" s="1">
        <v>0</v>
      </c>
      <c r="D23" s="1"/>
      <c r="E23" s="7">
        <f>SUM(C23:D23)</f>
        <v>0</v>
      </c>
      <c r="F23" s="1">
        <v>0</v>
      </c>
      <c r="G23" s="1"/>
      <c r="H23" s="7">
        <f>SUM(F23:G23)</f>
        <v>0</v>
      </c>
      <c r="I23" s="1">
        <v>0</v>
      </c>
      <c r="J23" s="1"/>
      <c r="K23" s="7">
        <f>SUM(I23:J23)</f>
        <v>0</v>
      </c>
      <c r="L23" s="7">
        <v>0</v>
      </c>
      <c r="M23" s="6"/>
      <c r="N23" s="7">
        <f>SUM(L23:M23)</f>
        <v>0</v>
      </c>
    </row>
    <row r="24" spans="1:14" ht="10.5" customHeight="1" thickBot="1">
      <c r="A24" s="18" t="s">
        <v>20</v>
      </c>
      <c r="B24" s="22" t="s">
        <v>135</v>
      </c>
      <c r="C24" s="15">
        <v>0</v>
      </c>
      <c r="D24" s="15">
        <f aca="true" t="shared" si="3" ref="D24:M24">SUM(D21:D23)</f>
        <v>0</v>
      </c>
      <c r="E24" s="15">
        <f t="shared" si="3"/>
        <v>0</v>
      </c>
      <c r="F24" s="15">
        <v>0</v>
      </c>
      <c r="G24" s="15">
        <f t="shared" si="3"/>
        <v>0</v>
      </c>
      <c r="H24" s="15">
        <f>SUM(H21:H23)</f>
        <v>0</v>
      </c>
      <c r="I24" s="15">
        <v>0</v>
      </c>
      <c r="J24" s="15">
        <f t="shared" si="3"/>
        <v>0</v>
      </c>
      <c r="K24" s="15">
        <f>SUM(K21:K23)</f>
        <v>0</v>
      </c>
      <c r="L24" s="15">
        <v>0</v>
      </c>
      <c r="M24" s="15">
        <f t="shared" si="3"/>
        <v>0</v>
      </c>
      <c r="N24" s="15">
        <f>SUM(N21:N23)</f>
        <v>0</v>
      </c>
    </row>
    <row r="25" spans="1:14" ht="10.5" customHeight="1" thickBot="1">
      <c r="A25" s="40" t="s">
        <v>167</v>
      </c>
      <c r="B25" s="39" t="s">
        <v>153</v>
      </c>
      <c r="C25" s="7">
        <v>0</v>
      </c>
      <c r="D25" s="7"/>
      <c r="E25" s="7">
        <f>SUM(C25:D25)</f>
        <v>0</v>
      </c>
      <c r="F25" s="7">
        <v>0</v>
      </c>
      <c r="G25" s="7"/>
      <c r="H25" s="7">
        <f>SUM(F25:G25)</f>
        <v>0</v>
      </c>
      <c r="I25" s="7">
        <v>0</v>
      </c>
      <c r="J25" s="7"/>
      <c r="K25" s="7">
        <f>SUM(I25:J25)</f>
        <v>0</v>
      </c>
      <c r="L25" s="7">
        <v>0</v>
      </c>
      <c r="M25" s="7"/>
      <c r="N25" s="7">
        <f>SUM(L25:M25)</f>
        <v>0</v>
      </c>
    </row>
    <row r="26" spans="1:14" ht="10.5" customHeight="1" thickBot="1">
      <c r="A26" s="41" t="s">
        <v>149</v>
      </c>
      <c r="B26" s="42" t="s">
        <v>150</v>
      </c>
      <c r="C26" s="28">
        <v>0</v>
      </c>
      <c r="D26" s="28">
        <f aca="true" t="shared" si="4" ref="D26:M26">SUM(D20,D24,D25)</f>
        <v>0</v>
      </c>
      <c r="E26" s="28">
        <f t="shared" si="4"/>
        <v>0</v>
      </c>
      <c r="F26" s="28">
        <v>0</v>
      </c>
      <c r="G26" s="28">
        <f t="shared" si="4"/>
        <v>0</v>
      </c>
      <c r="H26" s="28">
        <f>SUM(H20,H24,H25)</f>
        <v>0</v>
      </c>
      <c r="I26" s="28">
        <v>0</v>
      </c>
      <c r="J26" s="28">
        <f t="shared" si="4"/>
        <v>0</v>
      </c>
      <c r="K26" s="28">
        <f>SUM(K20,K24,K25)</f>
        <v>0</v>
      </c>
      <c r="L26" s="28">
        <v>0</v>
      </c>
      <c r="M26" s="28">
        <f t="shared" si="4"/>
        <v>0</v>
      </c>
      <c r="N26" s="28">
        <f>SUM(N20,N24,N25)</f>
        <v>0</v>
      </c>
    </row>
    <row r="27" spans="1:14" s="29" customFormat="1" ht="10.5" customHeight="1">
      <c r="A27" s="23"/>
      <c r="B27" s="29" t="s">
        <v>154</v>
      </c>
      <c r="C27" s="6">
        <v>0</v>
      </c>
      <c r="D27" s="6">
        <f aca="true" t="shared" si="5" ref="D27:M27">SUM(D26,D18,D14)</f>
        <v>0</v>
      </c>
      <c r="E27" s="6">
        <f t="shared" si="5"/>
        <v>0</v>
      </c>
      <c r="F27" s="6">
        <v>3175949</v>
      </c>
      <c r="G27" s="6">
        <f t="shared" si="5"/>
        <v>137452</v>
      </c>
      <c r="H27" s="6">
        <f>SUM(H26,H18,H14)</f>
        <v>3313401</v>
      </c>
      <c r="I27" s="6">
        <v>200</v>
      </c>
      <c r="J27" s="6">
        <f t="shared" si="5"/>
        <v>27920</v>
      </c>
      <c r="K27" s="6">
        <f>SUM(K26,K18,K14)</f>
        <v>28120</v>
      </c>
      <c r="L27" s="6">
        <v>0</v>
      </c>
      <c r="M27" s="6">
        <f t="shared" si="5"/>
        <v>0</v>
      </c>
      <c r="N27" s="6">
        <f>SUM(N26,N18,N14)</f>
        <v>0</v>
      </c>
    </row>
    <row r="28" spans="1:21" ht="10.5" customHeight="1">
      <c r="A28" s="117" t="s">
        <v>23</v>
      </c>
      <c r="B28" s="117"/>
      <c r="C28" s="1"/>
      <c r="D28" s="1"/>
      <c r="E28" s="1"/>
      <c r="F28" s="1"/>
      <c r="G28" s="1"/>
      <c r="H28" s="1"/>
      <c r="I28" s="1"/>
      <c r="J28" s="1"/>
      <c r="K28" s="1"/>
      <c r="L28" s="7"/>
      <c r="M28" s="6"/>
      <c r="N28" s="1"/>
      <c r="U28" s="67"/>
    </row>
    <row r="29" spans="1:14" ht="10.5" customHeight="1">
      <c r="A29" s="17" t="s">
        <v>170</v>
      </c>
      <c r="B29" s="16" t="s">
        <v>136</v>
      </c>
      <c r="C29" s="1">
        <v>0</v>
      </c>
      <c r="D29" s="1"/>
      <c r="E29" s="1">
        <f>SUM(C29:D29)</f>
        <v>0</v>
      </c>
      <c r="F29" s="1">
        <v>0</v>
      </c>
      <c r="G29" s="1"/>
      <c r="H29" s="1">
        <f>SUM(F29:G29)</f>
        <v>0</v>
      </c>
      <c r="I29" s="1">
        <v>0</v>
      </c>
      <c r="J29" s="1"/>
      <c r="K29" s="1">
        <f>SUM(I29:J29)</f>
        <v>0</v>
      </c>
      <c r="L29" s="7">
        <v>0</v>
      </c>
      <c r="M29" s="6"/>
      <c r="N29" s="1">
        <f>SUM(L29:M29)</f>
        <v>0</v>
      </c>
    </row>
    <row r="30" spans="1:14" ht="10.5" customHeight="1">
      <c r="A30" s="17" t="s">
        <v>171</v>
      </c>
      <c r="B30" s="16" t="s">
        <v>137</v>
      </c>
      <c r="C30" s="1">
        <v>0</v>
      </c>
      <c r="D30" s="1"/>
      <c r="E30" s="1">
        <f>SUM(C30:D30)</f>
        <v>0</v>
      </c>
      <c r="F30" s="1">
        <v>0</v>
      </c>
      <c r="G30" s="1"/>
      <c r="H30" s="1">
        <f>SUM(F30:G30)</f>
        <v>0</v>
      </c>
      <c r="I30" s="1">
        <v>0</v>
      </c>
      <c r="J30" s="1"/>
      <c r="K30" s="1">
        <f>SUM(I30:J30)</f>
        <v>0</v>
      </c>
      <c r="L30" s="7">
        <v>0</v>
      </c>
      <c r="M30" s="6"/>
      <c r="N30" s="1">
        <f>SUM(L30:M30)</f>
        <v>0</v>
      </c>
    </row>
    <row r="31" spans="1:14" ht="10.5" customHeight="1">
      <c r="A31" s="17" t="s">
        <v>173</v>
      </c>
      <c r="B31" s="16" t="s">
        <v>138</v>
      </c>
      <c r="C31" s="1">
        <v>0</v>
      </c>
      <c r="D31" s="1"/>
      <c r="E31" s="1">
        <f>SUM(C31:D31)</f>
        <v>0</v>
      </c>
      <c r="F31" s="1">
        <v>0</v>
      </c>
      <c r="G31" s="1"/>
      <c r="H31" s="1">
        <f>SUM(F31:G31)</f>
        <v>0</v>
      </c>
      <c r="I31" s="1">
        <v>0</v>
      </c>
      <c r="J31" s="1"/>
      <c r="K31" s="1">
        <f>SUM(I31:J31)</f>
        <v>0</v>
      </c>
      <c r="L31" s="7">
        <v>0</v>
      </c>
      <c r="M31" s="6"/>
      <c r="N31" s="1">
        <f>SUM(L31:M31)</f>
        <v>0</v>
      </c>
    </row>
    <row r="32" spans="1:14" ht="10.5" customHeight="1">
      <c r="A32" s="24" t="s">
        <v>7</v>
      </c>
      <c r="B32" s="25" t="s">
        <v>139</v>
      </c>
      <c r="C32" s="5">
        <v>0</v>
      </c>
      <c r="D32" s="5">
        <f aca="true" t="shared" si="6" ref="D32:M32">SUM(D29:D31)</f>
        <v>0</v>
      </c>
      <c r="E32" s="5">
        <f t="shared" si="6"/>
        <v>0</v>
      </c>
      <c r="F32" s="5">
        <v>0</v>
      </c>
      <c r="G32" s="5">
        <f t="shared" si="6"/>
        <v>0</v>
      </c>
      <c r="H32" s="5">
        <f>SUM(H29:H31)</f>
        <v>0</v>
      </c>
      <c r="I32" s="5">
        <v>0</v>
      </c>
      <c r="J32" s="5">
        <f t="shared" si="6"/>
        <v>0</v>
      </c>
      <c r="K32" s="5">
        <f>SUM(K29:K31)</f>
        <v>0</v>
      </c>
      <c r="L32" s="5">
        <v>0</v>
      </c>
      <c r="M32" s="5">
        <f t="shared" si="6"/>
        <v>0</v>
      </c>
      <c r="N32" s="5">
        <f>SUM(N29:N31)</f>
        <v>0</v>
      </c>
    </row>
    <row r="33" spans="1:14" ht="10.5" customHeight="1">
      <c r="A33" s="17" t="s">
        <v>174</v>
      </c>
      <c r="B33" s="16" t="s">
        <v>24</v>
      </c>
      <c r="C33" s="1">
        <v>0</v>
      </c>
      <c r="D33" s="1"/>
      <c r="E33" s="1">
        <f>SUM(C33:D33)</f>
        <v>0</v>
      </c>
      <c r="F33" s="1">
        <v>0</v>
      </c>
      <c r="G33" s="1"/>
      <c r="H33" s="1">
        <f>SUM(F33:G33)</f>
        <v>0</v>
      </c>
      <c r="I33" s="1">
        <v>0</v>
      </c>
      <c r="J33" s="1"/>
      <c r="K33" s="1">
        <f>SUM(I33:J33)</f>
        <v>0</v>
      </c>
      <c r="L33" s="7">
        <v>0</v>
      </c>
      <c r="M33" s="6"/>
      <c r="N33" s="1">
        <f>SUM(L33:M33)</f>
        <v>0</v>
      </c>
    </row>
    <row r="34" spans="1:14" ht="10.5" customHeight="1">
      <c r="A34" s="17" t="s">
        <v>175</v>
      </c>
      <c r="B34" s="16" t="s">
        <v>140</v>
      </c>
      <c r="C34" s="1">
        <v>0</v>
      </c>
      <c r="D34" s="1"/>
      <c r="E34" s="1">
        <f>SUM(C34:D34)</f>
        <v>0</v>
      </c>
      <c r="F34" s="1">
        <v>0</v>
      </c>
      <c r="G34" s="1"/>
      <c r="H34" s="1">
        <f>SUM(F34:G34)</f>
        <v>0</v>
      </c>
      <c r="I34" s="1">
        <v>0</v>
      </c>
      <c r="J34" s="1"/>
      <c r="K34" s="1">
        <f>SUM(I34:J34)</f>
        <v>0</v>
      </c>
      <c r="L34" s="7">
        <v>0</v>
      </c>
      <c r="M34" s="6"/>
      <c r="N34" s="1">
        <f>SUM(L34:M34)</f>
        <v>0</v>
      </c>
    </row>
    <row r="35" spans="1:14" ht="10.5" customHeight="1" thickBot="1">
      <c r="A35" s="17" t="s">
        <v>177</v>
      </c>
      <c r="B35" s="16" t="s">
        <v>25</v>
      </c>
      <c r="C35" s="1">
        <v>0</v>
      </c>
      <c r="D35" s="1"/>
      <c r="E35" s="1">
        <f>SUM(C35:D35)</f>
        <v>0</v>
      </c>
      <c r="F35" s="1">
        <v>0</v>
      </c>
      <c r="G35" s="1"/>
      <c r="H35" s="1">
        <f>SUM(F35:G35)</f>
        <v>0</v>
      </c>
      <c r="I35" s="1">
        <v>0</v>
      </c>
      <c r="J35" s="1"/>
      <c r="K35" s="1">
        <f>SUM(I35:J35)</f>
        <v>0</v>
      </c>
      <c r="L35" s="7">
        <v>0</v>
      </c>
      <c r="M35" s="6"/>
      <c r="N35" s="1">
        <f>SUM(L35:M35)</f>
        <v>0</v>
      </c>
    </row>
    <row r="36" spans="1:36" ht="10.5" customHeight="1" thickBot="1">
      <c r="A36" s="18" t="s">
        <v>12</v>
      </c>
      <c r="B36" s="19" t="s">
        <v>142</v>
      </c>
      <c r="C36" s="15">
        <v>0</v>
      </c>
      <c r="D36" s="15">
        <f aca="true" t="shared" si="7" ref="D36:M36">SUM(D32:D35)</f>
        <v>0</v>
      </c>
      <c r="E36" s="15">
        <f t="shared" si="7"/>
        <v>0</v>
      </c>
      <c r="F36" s="15">
        <v>0</v>
      </c>
      <c r="G36" s="15">
        <f t="shared" si="7"/>
        <v>0</v>
      </c>
      <c r="H36" s="15">
        <f>SUM(H32:H35)</f>
        <v>0</v>
      </c>
      <c r="I36" s="15">
        <v>0</v>
      </c>
      <c r="J36" s="15">
        <f t="shared" si="7"/>
        <v>0</v>
      </c>
      <c r="K36" s="15">
        <f>SUM(K32:K35)</f>
        <v>0</v>
      </c>
      <c r="L36" s="15">
        <v>0</v>
      </c>
      <c r="M36" s="15">
        <f t="shared" si="7"/>
        <v>0</v>
      </c>
      <c r="N36" s="15">
        <f>SUM(N32:N35)</f>
        <v>0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0.5" customHeight="1">
      <c r="A37" s="17" t="s">
        <v>172</v>
      </c>
      <c r="B37" s="16" t="s">
        <v>27</v>
      </c>
      <c r="C37" s="1">
        <v>0</v>
      </c>
      <c r="D37" s="1"/>
      <c r="E37" s="1">
        <f>SUM(C37:D37)</f>
        <v>0</v>
      </c>
      <c r="F37" s="1">
        <v>0</v>
      </c>
      <c r="G37" s="1"/>
      <c r="H37" s="1">
        <f>SUM(F37:G37)</f>
        <v>0</v>
      </c>
      <c r="I37" s="1">
        <v>0</v>
      </c>
      <c r="J37" s="1"/>
      <c r="K37" s="1">
        <f>SUM(I37:J37)</f>
        <v>0</v>
      </c>
      <c r="L37" s="7">
        <v>0</v>
      </c>
      <c r="M37" s="6"/>
      <c r="N37" s="1">
        <f>SUM(L37:M37)</f>
        <v>0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0.5" customHeight="1">
      <c r="A38" s="17" t="s">
        <v>176</v>
      </c>
      <c r="B38" s="16" t="s">
        <v>141</v>
      </c>
      <c r="C38" s="1">
        <v>0</v>
      </c>
      <c r="D38" s="1"/>
      <c r="E38" s="1">
        <f>SUM(C38:D38)</f>
        <v>0</v>
      </c>
      <c r="F38" s="1">
        <v>0</v>
      </c>
      <c r="G38" s="1"/>
      <c r="H38" s="1">
        <f>SUM(F38:G38)</f>
        <v>0</v>
      </c>
      <c r="I38" s="1">
        <v>0</v>
      </c>
      <c r="J38" s="1"/>
      <c r="K38" s="1">
        <f>SUM(I38:J38)</f>
        <v>0</v>
      </c>
      <c r="L38" s="7">
        <v>0</v>
      </c>
      <c r="M38" s="6"/>
      <c r="N38" s="1">
        <f>SUM(L38:M38)</f>
        <v>0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s="29" customFormat="1" ht="10.5" customHeight="1" thickBot="1">
      <c r="A39" s="17" t="s">
        <v>178</v>
      </c>
      <c r="B39" s="16" t="s">
        <v>28</v>
      </c>
      <c r="C39" s="1">
        <v>0</v>
      </c>
      <c r="D39" s="1"/>
      <c r="E39" s="1">
        <f>SUM(C39:D39)</f>
        <v>0</v>
      </c>
      <c r="F39" s="1">
        <v>0</v>
      </c>
      <c r="G39" s="1"/>
      <c r="H39" s="1">
        <f>SUM(F39:G39)</f>
        <v>0</v>
      </c>
      <c r="I39" s="1">
        <v>0</v>
      </c>
      <c r="J39" s="1"/>
      <c r="K39" s="1">
        <f>SUM(I39:J39)</f>
        <v>0</v>
      </c>
      <c r="L39" s="7">
        <v>0</v>
      </c>
      <c r="M39" s="6"/>
      <c r="N39" s="1">
        <f>SUM(L39:M39)</f>
        <v>0</v>
      </c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0" ht="10.5" customHeight="1" thickBot="1">
      <c r="A40" s="18" t="s">
        <v>15</v>
      </c>
      <c r="B40" s="19" t="s">
        <v>143</v>
      </c>
      <c r="C40" s="15">
        <v>0</v>
      </c>
      <c r="D40" s="15">
        <f aca="true" t="shared" si="8" ref="D40:M40">SUM(D37:D39)</f>
        <v>0</v>
      </c>
      <c r="E40" s="15">
        <f t="shared" si="8"/>
        <v>0</v>
      </c>
      <c r="F40" s="15">
        <v>0</v>
      </c>
      <c r="G40" s="15">
        <f t="shared" si="8"/>
        <v>0</v>
      </c>
      <c r="H40" s="15">
        <f>SUM(H37:H39)</f>
        <v>0</v>
      </c>
      <c r="I40" s="15">
        <v>0</v>
      </c>
      <c r="J40" s="15">
        <f t="shared" si="8"/>
        <v>0</v>
      </c>
      <c r="K40" s="15">
        <f>SUM(K37:K39)</f>
        <v>0</v>
      </c>
      <c r="L40" s="15">
        <v>0</v>
      </c>
      <c r="M40" s="15">
        <f t="shared" si="8"/>
        <v>0</v>
      </c>
      <c r="N40" s="15">
        <f>SUM(N37:N39)</f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0.5" customHeight="1">
      <c r="A41" s="53" t="s">
        <v>191</v>
      </c>
      <c r="B41" s="19" t="s">
        <v>19</v>
      </c>
      <c r="C41" s="15">
        <v>0</v>
      </c>
      <c r="D41" s="15"/>
      <c r="E41" s="15">
        <f>SUM(C41:D41)</f>
        <v>0</v>
      </c>
      <c r="F41" s="15">
        <v>0</v>
      </c>
      <c r="G41" s="15"/>
      <c r="H41" s="15">
        <f>SUM(F41:G41)</f>
        <v>0</v>
      </c>
      <c r="I41" s="15">
        <v>0</v>
      </c>
      <c r="J41" s="15"/>
      <c r="K41" s="15">
        <f>SUM(I41:J41)</f>
        <v>0</v>
      </c>
      <c r="L41" s="15">
        <v>0</v>
      </c>
      <c r="M41" s="15"/>
      <c r="N41" s="15">
        <f>SUM(L41:M41)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0.5" customHeight="1">
      <c r="A42" s="53" t="s">
        <v>192</v>
      </c>
      <c r="B42" s="19" t="s">
        <v>144</v>
      </c>
      <c r="C42" s="15">
        <v>0</v>
      </c>
      <c r="D42" s="15"/>
      <c r="E42" s="15">
        <f>SUM(C42:D42)</f>
        <v>0</v>
      </c>
      <c r="F42" s="15">
        <v>0</v>
      </c>
      <c r="G42" s="15"/>
      <c r="H42" s="15">
        <f>SUM(F42:G42)</f>
        <v>0</v>
      </c>
      <c r="I42" s="15">
        <v>0</v>
      </c>
      <c r="J42" s="15"/>
      <c r="K42" s="15">
        <f>SUM(I42:J42)</f>
        <v>0</v>
      </c>
      <c r="L42" s="15">
        <v>0</v>
      </c>
      <c r="M42" s="15"/>
      <c r="N42" s="15">
        <f>SUM(L42:M42)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14" ht="13.5" thickBot="1">
      <c r="A43" s="18" t="s">
        <v>17</v>
      </c>
      <c r="B43" s="19" t="s">
        <v>29</v>
      </c>
      <c r="C43" s="15">
        <v>0</v>
      </c>
      <c r="D43" s="15">
        <f aca="true" t="shared" si="9" ref="D43:M43">SUM(D41:D42)</f>
        <v>0</v>
      </c>
      <c r="E43" s="15">
        <f t="shared" si="9"/>
        <v>0</v>
      </c>
      <c r="F43" s="15">
        <v>0</v>
      </c>
      <c r="G43" s="15">
        <f t="shared" si="9"/>
        <v>0</v>
      </c>
      <c r="H43" s="15">
        <f>SUM(H41:H42)</f>
        <v>0</v>
      </c>
      <c r="I43" s="15">
        <v>0</v>
      </c>
      <c r="J43" s="15">
        <f t="shared" si="9"/>
        <v>0</v>
      </c>
      <c r="K43" s="15">
        <f>SUM(K41:K42)</f>
        <v>0</v>
      </c>
      <c r="L43" s="15">
        <v>0</v>
      </c>
      <c r="M43" s="15">
        <f t="shared" si="9"/>
        <v>0</v>
      </c>
      <c r="N43" s="15">
        <f>SUM(N41:N42)</f>
        <v>0</v>
      </c>
    </row>
    <row r="44" spans="1:14" ht="12.75">
      <c r="A44" s="40" t="s">
        <v>191</v>
      </c>
      <c r="B44" s="54" t="s">
        <v>22</v>
      </c>
      <c r="C44" s="7">
        <v>0</v>
      </c>
      <c r="D44" s="7"/>
      <c r="E44" s="7">
        <f>SUM(C44:D44)</f>
        <v>0</v>
      </c>
      <c r="F44" s="7">
        <v>0</v>
      </c>
      <c r="G44" s="7"/>
      <c r="H44" s="7">
        <f>SUM(F44:G44)</f>
        <v>0</v>
      </c>
      <c r="I44" s="7">
        <v>0</v>
      </c>
      <c r="J44" s="7"/>
      <c r="K44" s="7">
        <f>SUM(I44:J44)</f>
        <v>0</v>
      </c>
      <c r="L44" s="7">
        <v>0</v>
      </c>
      <c r="M44" s="7"/>
      <c r="N44" s="7">
        <f>SUM(L44:M44)</f>
        <v>0</v>
      </c>
    </row>
    <row r="45" spans="1:14" ht="13.5" thickBot="1">
      <c r="A45" s="40" t="s">
        <v>192</v>
      </c>
      <c r="B45" s="54" t="s">
        <v>145</v>
      </c>
      <c r="C45" s="7">
        <v>0</v>
      </c>
      <c r="D45" s="7"/>
      <c r="E45" s="7">
        <f>SUM(C45:D45)</f>
        <v>0</v>
      </c>
      <c r="F45" s="7">
        <v>0</v>
      </c>
      <c r="G45" s="7"/>
      <c r="H45" s="7">
        <f>SUM(F45:G45)</f>
        <v>0</v>
      </c>
      <c r="I45" s="7">
        <v>0</v>
      </c>
      <c r="J45" s="7"/>
      <c r="K45" s="7">
        <f>SUM(I45:J45)</f>
        <v>0</v>
      </c>
      <c r="L45" s="7">
        <v>0</v>
      </c>
      <c r="M45" s="7"/>
      <c r="N45" s="7">
        <f>SUM(L45:M45)</f>
        <v>0</v>
      </c>
    </row>
    <row r="46" spans="1:14" ht="13.5" thickBot="1">
      <c r="A46" s="41" t="s">
        <v>20</v>
      </c>
      <c r="B46" s="55" t="s">
        <v>30</v>
      </c>
      <c r="C46" s="28">
        <v>0</v>
      </c>
      <c r="D46" s="28">
        <f aca="true" t="shared" si="10" ref="D46:M46">SUM(D44:D45)</f>
        <v>0</v>
      </c>
      <c r="E46" s="28">
        <f t="shared" si="10"/>
        <v>0</v>
      </c>
      <c r="F46" s="28">
        <v>0</v>
      </c>
      <c r="G46" s="28">
        <f t="shared" si="10"/>
        <v>0</v>
      </c>
      <c r="H46" s="28">
        <f>SUM(H44:H45)</f>
        <v>0</v>
      </c>
      <c r="I46" s="28">
        <v>0</v>
      </c>
      <c r="J46" s="28">
        <f t="shared" si="10"/>
        <v>0</v>
      </c>
      <c r="K46" s="28">
        <f>SUM(K44:K45)</f>
        <v>0</v>
      </c>
      <c r="L46" s="28">
        <v>0</v>
      </c>
      <c r="M46" s="28">
        <f t="shared" si="10"/>
        <v>0</v>
      </c>
      <c r="N46" s="28">
        <f>SUM(N44:N45)</f>
        <v>0</v>
      </c>
    </row>
    <row r="47" spans="1:14" ht="13.5" thickBot="1">
      <c r="A47" s="40" t="s">
        <v>179</v>
      </c>
      <c r="B47" s="54" t="s">
        <v>152</v>
      </c>
      <c r="C47" s="7">
        <v>0</v>
      </c>
      <c r="D47" s="7"/>
      <c r="E47" s="7">
        <f>SUM(C47:D47)</f>
        <v>0</v>
      </c>
      <c r="F47" s="7">
        <v>0</v>
      </c>
      <c r="G47" s="7"/>
      <c r="H47" s="7">
        <f>SUM(F47:G47)</f>
        <v>0</v>
      </c>
      <c r="I47" s="7">
        <v>0</v>
      </c>
      <c r="J47" s="7"/>
      <c r="K47" s="7">
        <f>SUM(I47:J47)</f>
        <v>0</v>
      </c>
      <c r="L47" s="7">
        <v>0</v>
      </c>
      <c r="M47" s="7"/>
      <c r="N47" s="7">
        <f>SUM(L47:M47)</f>
        <v>0</v>
      </c>
    </row>
    <row r="48" spans="1:14" ht="13.5" thickBot="1">
      <c r="A48" s="41" t="s">
        <v>149</v>
      </c>
      <c r="B48" s="55" t="s">
        <v>151</v>
      </c>
      <c r="C48" s="28">
        <v>0</v>
      </c>
      <c r="D48" s="28">
        <f aca="true" t="shared" si="11" ref="D48:M48">SUM(D46,D43,D47)</f>
        <v>0</v>
      </c>
      <c r="E48" s="28">
        <f t="shared" si="11"/>
        <v>0</v>
      </c>
      <c r="F48" s="28">
        <v>0</v>
      </c>
      <c r="G48" s="28">
        <f t="shared" si="11"/>
        <v>0</v>
      </c>
      <c r="H48" s="28">
        <f>SUM(H46,H43,H47)</f>
        <v>0</v>
      </c>
      <c r="I48" s="28">
        <v>0</v>
      </c>
      <c r="J48" s="28">
        <f t="shared" si="11"/>
        <v>0</v>
      </c>
      <c r="K48" s="28">
        <f>SUM(K46,K43,K47)</f>
        <v>0</v>
      </c>
      <c r="L48" s="28">
        <v>0</v>
      </c>
      <c r="M48" s="28">
        <f t="shared" si="11"/>
        <v>0</v>
      </c>
      <c r="N48" s="28">
        <f>SUM(N46,N43,N47)</f>
        <v>0</v>
      </c>
    </row>
    <row r="49" spans="1:14" s="51" customFormat="1" ht="13.5" thickBot="1">
      <c r="A49" s="23"/>
      <c r="B49" s="29" t="s">
        <v>155</v>
      </c>
      <c r="C49" s="6">
        <v>0</v>
      </c>
      <c r="D49" s="6">
        <f aca="true" t="shared" si="12" ref="D49:M49">SUM(D48,D40,D36)</f>
        <v>0</v>
      </c>
      <c r="E49" s="6">
        <f t="shared" si="12"/>
        <v>0</v>
      </c>
      <c r="F49" s="6">
        <v>0</v>
      </c>
      <c r="G49" s="6">
        <f t="shared" si="12"/>
        <v>0</v>
      </c>
      <c r="H49" s="6">
        <f>SUM(H48,H40,H36)</f>
        <v>0</v>
      </c>
      <c r="I49" s="6">
        <v>0</v>
      </c>
      <c r="J49" s="6">
        <f t="shared" si="12"/>
        <v>0</v>
      </c>
      <c r="K49" s="6">
        <f>SUM(K48,K40,K36)</f>
        <v>0</v>
      </c>
      <c r="L49" s="6">
        <v>0</v>
      </c>
      <c r="M49" s="6">
        <f t="shared" si="12"/>
        <v>0</v>
      </c>
      <c r="N49" s="6">
        <f>SUM(N48,N40,N36)</f>
        <v>0</v>
      </c>
    </row>
    <row r="50" spans="1:14" ht="12.75">
      <c r="A50" s="57"/>
      <c r="B50" s="58" t="s">
        <v>31</v>
      </c>
      <c r="C50" s="10"/>
      <c r="D50" s="10"/>
      <c r="E50" s="10"/>
      <c r="F50" s="10"/>
      <c r="G50" s="10"/>
      <c r="H50" s="10"/>
      <c r="I50" s="10"/>
      <c r="J50" s="10"/>
      <c r="K50" s="10"/>
      <c r="L50" s="9"/>
      <c r="M50" s="8"/>
      <c r="N50" s="9"/>
    </row>
    <row r="51" spans="1:14" ht="12.75">
      <c r="A51" s="59"/>
      <c r="B51" s="58" t="s">
        <v>32</v>
      </c>
      <c r="C51" s="27"/>
      <c r="D51" s="27"/>
      <c r="E51" s="27"/>
      <c r="F51" s="27"/>
      <c r="G51" s="27"/>
      <c r="H51" s="27"/>
      <c r="I51" s="27"/>
      <c r="J51" s="27"/>
      <c r="K51" s="27"/>
      <c r="L51" s="71"/>
      <c r="M51" s="27"/>
      <c r="N51" s="71"/>
    </row>
    <row r="53" spans="8:9" ht="12.75">
      <c r="H53" s="43"/>
      <c r="I53" s="36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U77"/>
  <sheetViews>
    <sheetView zoomScale="92" zoomScaleNormal="92" zoomScalePageLayoutView="0" workbookViewId="0" topLeftCell="A1">
      <pane ySplit="7" topLeftCell="A20" activePane="bottomLeft" state="frozen"/>
      <selection pane="topLeft" activeCell="M24" sqref="M24"/>
      <selection pane="bottomLeft" activeCell="M24" sqref="M24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9.75390625" style="13" customWidth="1"/>
    <col min="4" max="4" width="9.625" style="13" customWidth="1"/>
    <col min="5" max="5" width="9.75390625" style="13" customWidth="1"/>
    <col min="6" max="6" width="10.125" style="13" customWidth="1"/>
    <col min="7" max="8" width="9.375" style="13" customWidth="1"/>
    <col min="9" max="9" width="9.625" style="13" customWidth="1"/>
    <col min="10" max="11" width="9.375" style="13" customWidth="1"/>
    <col min="12" max="12" width="11.00390625" style="13" customWidth="1"/>
    <col min="13" max="13" width="10.625" style="13" customWidth="1"/>
    <col min="14" max="14" width="10.875" style="13" customWidth="1"/>
    <col min="15" max="15" width="9.125" style="13" customWidth="1"/>
    <col min="16" max="16" width="9.625" style="13" bestFit="1" customWidth="1"/>
    <col min="17" max="16384" width="9.125" style="13" customWidth="1"/>
  </cols>
  <sheetData>
    <row r="1" spans="2:14" ht="11.25" customHeight="1">
      <c r="B1" s="111" t="s">
        <v>181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8:13" ht="8.25" customHeight="1" thickBot="1">
      <c r="H2" s="16"/>
      <c r="M2" s="16" t="s">
        <v>0</v>
      </c>
    </row>
    <row r="3" spans="1:14" ht="9" customHeight="1" thickBot="1">
      <c r="A3" s="112" t="s">
        <v>1</v>
      </c>
      <c r="B3" s="112"/>
      <c r="C3" s="114">
        <v>1801</v>
      </c>
      <c r="D3" s="114"/>
      <c r="E3" s="114"/>
      <c r="F3" s="114">
        <v>1802</v>
      </c>
      <c r="G3" s="114"/>
      <c r="H3" s="114"/>
      <c r="I3" s="132">
        <v>1800</v>
      </c>
      <c r="J3" s="132"/>
      <c r="K3" s="132"/>
      <c r="L3" s="132">
        <v>1</v>
      </c>
      <c r="M3" s="132"/>
      <c r="N3" s="132"/>
    </row>
    <row r="4" spans="1:14" s="86" customFormat="1" ht="24" customHeight="1" thickBot="1">
      <c r="A4" s="112"/>
      <c r="B4" s="112"/>
      <c r="C4" s="147" t="s">
        <v>107</v>
      </c>
      <c r="D4" s="147"/>
      <c r="E4" s="147"/>
      <c r="F4" s="147" t="s">
        <v>152</v>
      </c>
      <c r="G4" s="147"/>
      <c r="H4" s="147"/>
      <c r="I4" s="148" t="s">
        <v>108</v>
      </c>
      <c r="J4" s="148"/>
      <c r="K4" s="148"/>
      <c r="L4" s="148" t="s">
        <v>109</v>
      </c>
      <c r="M4" s="148"/>
      <c r="N4" s="148"/>
    </row>
    <row r="5" spans="1:14" ht="11.25" customHeight="1" thickBot="1">
      <c r="A5" s="112"/>
      <c r="B5" s="112"/>
      <c r="C5" s="109" t="s">
        <v>204</v>
      </c>
      <c r="D5" s="109" t="s">
        <v>198</v>
      </c>
      <c r="E5" s="109" t="s">
        <v>199</v>
      </c>
      <c r="F5" s="109" t="s">
        <v>204</v>
      </c>
      <c r="G5" s="109" t="s">
        <v>198</v>
      </c>
      <c r="H5" s="109" t="s">
        <v>199</v>
      </c>
      <c r="I5" s="109" t="s">
        <v>204</v>
      </c>
      <c r="J5" s="109" t="s">
        <v>198</v>
      </c>
      <c r="K5" s="109" t="s">
        <v>199</v>
      </c>
      <c r="L5" s="109" t="s">
        <v>204</v>
      </c>
      <c r="M5" s="109" t="s">
        <v>197</v>
      </c>
      <c r="N5" s="109" t="s">
        <v>199</v>
      </c>
    </row>
    <row r="6" spans="1:14" ht="17.25" customHeight="1" thickBot="1">
      <c r="A6" s="112"/>
      <c r="B6" s="112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9" customHeight="1" thickBot="1">
      <c r="A7" s="118">
        <v>1</v>
      </c>
      <c r="B7" s="118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6" t="s">
        <v>6</v>
      </c>
      <c r="B8" s="116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/>
      <c r="D9" s="1"/>
      <c r="E9" s="1">
        <f>SUM(C9:D9)</f>
        <v>0</v>
      </c>
      <c r="F9" s="1"/>
      <c r="G9" s="1"/>
      <c r="H9" s="1">
        <f>SUM(F9:G9)</f>
        <v>0</v>
      </c>
      <c r="I9" s="43">
        <f aca="true" t="shared" si="0" ref="I9:J13">C9+F9</f>
        <v>0</v>
      </c>
      <c r="J9" s="43">
        <f t="shared" si="0"/>
        <v>0</v>
      </c>
      <c r="K9" s="43">
        <f>SUM(I9:J9)</f>
        <v>0</v>
      </c>
      <c r="L9" s="43">
        <f>'15'!L9+'17'!C9+'18'!L9+'23'!L9+'24'!L9+'26'!L9+'28'!L9+'29'!L9+'30'!I9</f>
        <v>44266</v>
      </c>
      <c r="M9" s="43">
        <f>'15'!M9+'17'!D9+'18'!M9+'23'!M9+'24'!M9+'26'!M9+'28'!M9+'29'!M9+'30'!J9</f>
        <v>21783</v>
      </c>
      <c r="N9" s="43">
        <f>SUM(L9:M9)</f>
        <v>66049</v>
      </c>
    </row>
    <row r="10" spans="1:14" ht="10.5" customHeight="1">
      <c r="A10" s="17" t="s">
        <v>159</v>
      </c>
      <c r="B10" s="16" t="s">
        <v>129</v>
      </c>
      <c r="C10" s="1"/>
      <c r="D10" s="1"/>
      <c r="E10" s="1">
        <f>SUM(C10:D10)</f>
        <v>0</v>
      </c>
      <c r="F10" s="1"/>
      <c r="G10" s="1"/>
      <c r="H10" s="1">
        <f>SUM(F10:G10)</f>
        <v>0</v>
      </c>
      <c r="I10" s="43">
        <f t="shared" si="0"/>
        <v>0</v>
      </c>
      <c r="J10" s="43">
        <f t="shared" si="0"/>
        <v>0</v>
      </c>
      <c r="K10" s="43">
        <f>SUM(I10:J10)</f>
        <v>0</v>
      </c>
      <c r="L10" s="43">
        <f>'15'!L10+'17'!C10+'18'!L10+'23'!L10+'24'!L10+'26'!L10+'28'!L10+'29'!L10+'30'!I10</f>
        <v>34002</v>
      </c>
      <c r="M10" s="43">
        <f>'15'!M10+'17'!D10+'18'!M10+'23'!M10+'24'!M10+'26'!M10+'28'!M10+'29'!M10+'30'!J10</f>
        <v>7555</v>
      </c>
      <c r="N10" s="43">
        <f>SUM(L10:M10)</f>
        <v>41557</v>
      </c>
    </row>
    <row r="11" spans="1:14" ht="10.5" customHeight="1">
      <c r="A11" s="17" t="s">
        <v>160</v>
      </c>
      <c r="B11" s="16" t="s">
        <v>9</v>
      </c>
      <c r="C11" s="1"/>
      <c r="D11" s="1"/>
      <c r="E11" s="1">
        <f>SUM(C11:D11)</f>
        <v>0</v>
      </c>
      <c r="F11" s="1"/>
      <c r="G11" s="1"/>
      <c r="H11" s="1">
        <f>SUM(F11:G11)</f>
        <v>0</v>
      </c>
      <c r="I11" s="43">
        <f t="shared" si="0"/>
        <v>0</v>
      </c>
      <c r="J11" s="43">
        <f t="shared" si="0"/>
        <v>0</v>
      </c>
      <c r="K11" s="43">
        <f>SUM(I11:J11)</f>
        <v>0</v>
      </c>
      <c r="L11" s="43">
        <f>'15'!L11+'17'!C11+'18'!L11+'23'!L11+'24'!L11+'26'!L11+'28'!L11+'29'!L11+'30'!I11</f>
        <v>6427209</v>
      </c>
      <c r="M11" s="43">
        <f>'15'!M11+'17'!D11+'18'!M11+'23'!M11+'24'!M11+'26'!M11+'28'!M11+'29'!M11+'30'!J11</f>
        <v>208930</v>
      </c>
      <c r="N11" s="43">
        <f>SUM(L11:M11)</f>
        <v>6636139</v>
      </c>
    </row>
    <row r="12" spans="1:14" ht="10.5" customHeight="1">
      <c r="A12" s="17" t="s">
        <v>161</v>
      </c>
      <c r="B12" s="16" t="s">
        <v>10</v>
      </c>
      <c r="C12" s="1"/>
      <c r="D12" s="1"/>
      <c r="E12" s="1">
        <f>SUM(C12:D12)</f>
        <v>0</v>
      </c>
      <c r="F12" s="1"/>
      <c r="G12" s="1"/>
      <c r="H12" s="1">
        <f>SUM(F12:G12)</f>
        <v>0</v>
      </c>
      <c r="I12" s="43">
        <f t="shared" si="0"/>
        <v>0</v>
      </c>
      <c r="J12" s="43">
        <f t="shared" si="0"/>
        <v>0</v>
      </c>
      <c r="K12" s="43">
        <f>SUM(I12:J12)</f>
        <v>0</v>
      </c>
      <c r="L12" s="43">
        <f>'15'!L12+'17'!C12+'18'!L12+'23'!L12+'24'!L12+'26'!L12+'28'!L12+'29'!L12+'30'!I12</f>
        <v>724647</v>
      </c>
      <c r="M12" s="43">
        <f>'15'!M12+'17'!D12+'18'!M12+'23'!M12+'24'!M12+'26'!M12+'28'!M12+'29'!M12+'30'!J12</f>
        <v>3767</v>
      </c>
      <c r="N12" s="43">
        <f>SUM(L12:M12)</f>
        <v>728414</v>
      </c>
    </row>
    <row r="13" spans="1:14" ht="10.5" customHeight="1" thickBot="1">
      <c r="A13" s="17" t="s">
        <v>162</v>
      </c>
      <c r="B13" s="16" t="s">
        <v>11</v>
      </c>
      <c r="C13" s="1"/>
      <c r="D13" s="3"/>
      <c r="E13" s="1">
        <f>SUM(C13:D13)</f>
        <v>0</v>
      </c>
      <c r="F13" s="1"/>
      <c r="G13" s="1"/>
      <c r="H13" s="1">
        <f>SUM(F13:G13)</f>
        <v>0</v>
      </c>
      <c r="I13" s="43">
        <f t="shared" si="0"/>
        <v>0</v>
      </c>
      <c r="J13" s="43">
        <f t="shared" si="0"/>
        <v>0</v>
      </c>
      <c r="K13" s="43">
        <f>SUM(I13:J13)</f>
        <v>0</v>
      </c>
      <c r="L13" s="43">
        <f>'15'!L13+'17'!C13+'18'!L13+'23'!L13+'24'!L13+'26'!L13+'28'!L13+'29'!L13+'30'!I13</f>
        <v>1698002</v>
      </c>
      <c r="M13" s="43">
        <f>'15'!M13+'17'!D13+'18'!M13+'23'!M13+'24'!M13+'26'!M13+'28'!M13+'29'!M13+'30'!J13</f>
        <v>-251971</v>
      </c>
      <c r="N13" s="43">
        <f>SUM(L13:M13)</f>
        <v>1446031</v>
      </c>
    </row>
    <row r="14" spans="1:14" ht="10.5" customHeight="1" thickBot="1">
      <c r="A14" s="18" t="s">
        <v>12</v>
      </c>
      <c r="B14" s="19" t="s">
        <v>131</v>
      </c>
      <c r="C14" s="15">
        <f>SUM(C9:C13)</f>
        <v>0</v>
      </c>
      <c r="D14" s="15">
        <f>SUM(D9:D13)</f>
        <v>0</v>
      </c>
      <c r="E14" s="15">
        <f>SUM(E9:E13)</f>
        <v>0</v>
      </c>
      <c r="F14" s="15">
        <f>SUM(F9:F13)</f>
        <v>0</v>
      </c>
      <c r="G14" s="15">
        <f>SUM(G9:G13)</f>
        <v>0</v>
      </c>
      <c r="H14" s="15">
        <f aca="true" t="shared" si="1" ref="H14:N14">SUM(H9:H13)</f>
        <v>0</v>
      </c>
      <c r="I14" s="38">
        <f t="shared" si="1"/>
        <v>0</v>
      </c>
      <c r="J14" s="38">
        <f t="shared" si="1"/>
        <v>0</v>
      </c>
      <c r="K14" s="38">
        <f t="shared" si="1"/>
        <v>0</v>
      </c>
      <c r="L14" s="38">
        <f t="shared" si="1"/>
        <v>8928126</v>
      </c>
      <c r="M14" s="38">
        <f t="shared" si="1"/>
        <v>-9936</v>
      </c>
      <c r="N14" s="38">
        <f t="shared" si="1"/>
        <v>8918190</v>
      </c>
    </row>
    <row r="15" spans="1:14" ht="10.5" customHeight="1">
      <c r="A15" s="17" t="s">
        <v>163</v>
      </c>
      <c r="B15" s="16" t="s">
        <v>130</v>
      </c>
      <c r="C15" s="1"/>
      <c r="D15" s="49"/>
      <c r="E15" s="1">
        <f>SUM(C15:D15)</f>
        <v>0</v>
      </c>
      <c r="F15" s="1"/>
      <c r="G15" s="1"/>
      <c r="H15" s="1">
        <f>SUM(F15:G15)</f>
        <v>0</v>
      </c>
      <c r="I15" s="43">
        <f aca="true" t="shared" si="2" ref="I15:J17">C15+F15</f>
        <v>0</v>
      </c>
      <c r="J15" s="43">
        <f t="shared" si="2"/>
        <v>0</v>
      </c>
      <c r="K15" s="43">
        <f>SUM(I15:J15)</f>
        <v>0</v>
      </c>
      <c r="L15" s="43">
        <f>'15'!L15+'17'!C15+'18'!L15+'23'!L15+'24'!L15+'26'!L15+'28'!L15+'29'!L15+'30'!I15</f>
        <v>1224044</v>
      </c>
      <c r="M15" s="43">
        <f>'15'!M15+'17'!D15+'18'!M15+'23'!M15+'24'!M15+'26'!M15+'28'!M15+'29'!M15+'30'!J15</f>
        <v>275940</v>
      </c>
      <c r="N15" s="43">
        <f>SUM(L15:M15)</f>
        <v>1499984</v>
      </c>
    </row>
    <row r="16" spans="1:14" ht="10.5" customHeight="1">
      <c r="A16" s="17" t="s">
        <v>164</v>
      </c>
      <c r="B16" s="16" t="s">
        <v>13</v>
      </c>
      <c r="C16" s="1"/>
      <c r="D16" s="1"/>
      <c r="E16" s="1">
        <f>SUM(C16:D16)</f>
        <v>0</v>
      </c>
      <c r="F16" s="1"/>
      <c r="G16" s="1"/>
      <c r="H16" s="1">
        <f>SUM(F16:G16)</f>
        <v>0</v>
      </c>
      <c r="I16" s="43">
        <f t="shared" si="2"/>
        <v>0</v>
      </c>
      <c r="J16" s="43">
        <f t="shared" si="2"/>
        <v>0</v>
      </c>
      <c r="K16" s="43">
        <f>SUM(I16:J16)</f>
        <v>0</v>
      </c>
      <c r="L16" s="43">
        <f>'15'!L16+'17'!C16+'18'!L16+'23'!L16+'24'!L16+'26'!L16+'28'!L16+'29'!L16+'30'!I16</f>
        <v>298089</v>
      </c>
      <c r="M16" s="43">
        <f>'15'!M16+'17'!D16+'18'!M16+'23'!M16+'24'!M16+'26'!M16+'28'!M16+'29'!M16+'30'!J16</f>
        <v>386213</v>
      </c>
      <c r="N16" s="43">
        <f>SUM(L16:M16)</f>
        <v>684302</v>
      </c>
    </row>
    <row r="17" spans="1:14" s="29" customFormat="1" ht="10.5" customHeight="1" thickBot="1">
      <c r="A17" s="17" t="s">
        <v>165</v>
      </c>
      <c r="B17" s="16" t="s">
        <v>14</v>
      </c>
      <c r="C17" s="1"/>
      <c r="D17" s="1"/>
      <c r="E17" s="1">
        <f>SUM(C17:D17)</f>
        <v>0</v>
      </c>
      <c r="F17" s="1"/>
      <c r="G17" s="1"/>
      <c r="H17" s="1">
        <f>SUM(F17:G17)</f>
        <v>0</v>
      </c>
      <c r="I17" s="43">
        <f t="shared" si="2"/>
        <v>0</v>
      </c>
      <c r="J17" s="43">
        <f t="shared" si="2"/>
        <v>0</v>
      </c>
      <c r="K17" s="43">
        <f>SUM(I17:J17)</f>
        <v>0</v>
      </c>
      <c r="L17" s="43">
        <f>'15'!L17+'17'!C17+'18'!L17+'23'!L17+'24'!L17+'26'!L17+'28'!L17+'29'!L17+'30'!I17</f>
        <v>3556039</v>
      </c>
      <c r="M17" s="43">
        <f>'15'!M17+'17'!D17+'18'!M17+'23'!M17+'24'!M17+'26'!M17+'28'!M17+'29'!M17+'30'!J17</f>
        <v>-522204</v>
      </c>
      <c r="N17" s="43">
        <f>SUM(L17:M17)</f>
        <v>3033835</v>
      </c>
    </row>
    <row r="18" spans="1:14" ht="10.5" customHeight="1" thickBot="1">
      <c r="A18" s="18" t="s">
        <v>15</v>
      </c>
      <c r="B18" s="19" t="s">
        <v>132</v>
      </c>
      <c r="C18" s="15">
        <f>SUM(C15:C17)</f>
        <v>0</v>
      </c>
      <c r="D18" s="15">
        <f>SUM(D15:D17)</f>
        <v>0</v>
      </c>
      <c r="E18" s="15">
        <f>SUM(E15:E17)</f>
        <v>0</v>
      </c>
      <c r="F18" s="15">
        <f>SUM(F15:F17)</f>
        <v>0</v>
      </c>
      <c r="G18" s="15">
        <f>SUM(G15:G17)</f>
        <v>0</v>
      </c>
      <c r="H18" s="15">
        <f aca="true" t="shared" si="3" ref="H18:N18">SUM(H15:H17)</f>
        <v>0</v>
      </c>
      <c r="I18" s="38">
        <f t="shared" si="3"/>
        <v>0</v>
      </c>
      <c r="J18" s="38">
        <f t="shared" si="3"/>
        <v>0</v>
      </c>
      <c r="K18" s="38">
        <f t="shared" si="3"/>
        <v>0</v>
      </c>
      <c r="L18" s="38">
        <f t="shared" si="3"/>
        <v>5078172</v>
      </c>
      <c r="M18" s="38">
        <f t="shared" si="3"/>
        <v>139949</v>
      </c>
      <c r="N18" s="38">
        <f t="shared" si="3"/>
        <v>5218121</v>
      </c>
    </row>
    <row r="19" spans="1:14" ht="10.5" customHeight="1" thickBot="1">
      <c r="A19" s="31" t="s">
        <v>166</v>
      </c>
      <c r="B19" s="19" t="s">
        <v>133</v>
      </c>
      <c r="C19" s="15"/>
      <c r="D19" s="15"/>
      <c r="E19" s="15">
        <f>SUM(C19:D19)</f>
        <v>0</v>
      </c>
      <c r="F19" s="15"/>
      <c r="G19" s="15"/>
      <c r="H19" s="15">
        <f>SUM(F19:G19)</f>
        <v>0</v>
      </c>
      <c r="I19" s="43">
        <f>C19+F19</f>
        <v>0</v>
      </c>
      <c r="J19" s="43">
        <f>D19+G19</f>
        <v>0</v>
      </c>
      <c r="K19" s="38">
        <f>SUM(I19:J19)</f>
        <v>0</v>
      </c>
      <c r="L19" s="38">
        <f>'15'!L19+'17'!C19+'18'!L19+'23'!L19+'24'!L19+'26'!L19+'28'!L19+'29'!L19+'30'!I19</f>
        <v>4580704</v>
      </c>
      <c r="M19" s="38">
        <f>'15'!M19+'17'!D19+'18'!M19+'23'!M19+'24'!M19+'26'!M19+'28'!M19+'29'!M19+'30'!J19</f>
        <v>15856</v>
      </c>
      <c r="N19" s="38">
        <f>SUM(L19:M19)</f>
        <v>4596560</v>
      </c>
    </row>
    <row r="20" spans="1:14" ht="10.5" customHeight="1" thickBot="1">
      <c r="A20" s="20" t="s">
        <v>17</v>
      </c>
      <c r="B20" s="19" t="s">
        <v>134</v>
      </c>
      <c r="C20" s="15">
        <f aca="true" t="shared" si="4" ref="C20:N20">SUM(C19)</f>
        <v>0</v>
      </c>
      <c r="D20" s="15">
        <f t="shared" si="4"/>
        <v>0</v>
      </c>
      <c r="E20" s="15">
        <f t="shared" si="4"/>
        <v>0</v>
      </c>
      <c r="F20" s="15">
        <f t="shared" si="4"/>
        <v>0</v>
      </c>
      <c r="G20" s="15">
        <f t="shared" si="4"/>
        <v>0</v>
      </c>
      <c r="H20" s="15">
        <f t="shared" si="4"/>
        <v>0</v>
      </c>
      <c r="I20" s="38">
        <f t="shared" si="4"/>
        <v>0</v>
      </c>
      <c r="J20" s="38">
        <f t="shared" si="4"/>
        <v>0</v>
      </c>
      <c r="K20" s="38">
        <f t="shared" si="4"/>
        <v>0</v>
      </c>
      <c r="L20" s="38">
        <f t="shared" si="4"/>
        <v>4580704</v>
      </c>
      <c r="M20" s="38">
        <f t="shared" si="4"/>
        <v>15856</v>
      </c>
      <c r="N20" s="38">
        <f t="shared" si="4"/>
        <v>4596560</v>
      </c>
    </row>
    <row r="21" spans="1:14" ht="10.5" customHeight="1">
      <c r="A21" s="21" t="s">
        <v>168</v>
      </c>
      <c r="B21" s="16" t="s">
        <v>21</v>
      </c>
      <c r="C21" s="7"/>
      <c r="D21" s="7"/>
      <c r="E21" s="7">
        <f>SUM(C21:D21)</f>
        <v>0</v>
      </c>
      <c r="F21" s="7"/>
      <c r="G21" s="7"/>
      <c r="H21" s="7">
        <f>SUM(F21:G21)</f>
        <v>0</v>
      </c>
      <c r="I21" s="43">
        <f aca="true" t="shared" si="5" ref="I21:J23">C21+F21</f>
        <v>0</v>
      </c>
      <c r="J21" s="43">
        <f t="shared" si="5"/>
        <v>0</v>
      </c>
      <c r="K21" s="84">
        <f>SUM(I21:J21)</f>
        <v>0</v>
      </c>
      <c r="L21" s="43">
        <f>'15'!L21+'17'!C21+'18'!L21+'23'!L21+'24'!L21+'26'!L21+'28'!L21+'29'!L21+'30'!I21</f>
        <v>0</v>
      </c>
      <c r="M21" s="43">
        <f>'15'!M21+'17'!D21+'18'!M21+'23'!M21+'24'!M21+'26'!M21+'28'!M21+'29'!M21+'30'!J21</f>
        <v>0</v>
      </c>
      <c r="N21" s="84">
        <f>SUM(L21:M21)</f>
        <v>0</v>
      </c>
    </row>
    <row r="22" spans="1:14" ht="10.5" customHeight="1">
      <c r="A22" s="50" t="s">
        <v>169</v>
      </c>
      <c r="B22" s="16" t="s">
        <v>146</v>
      </c>
      <c r="C22" s="7"/>
      <c r="D22" s="7"/>
      <c r="E22" s="7">
        <f>SUM(C22:D22)</f>
        <v>0</v>
      </c>
      <c r="F22" s="7"/>
      <c r="G22" s="7"/>
      <c r="H22" s="7">
        <f>SUM(F22:G22)</f>
        <v>0</v>
      </c>
      <c r="I22" s="43">
        <f t="shared" si="5"/>
        <v>0</v>
      </c>
      <c r="J22" s="43">
        <f t="shared" si="5"/>
        <v>0</v>
      </c>
      <c r="K22" s="84">
        <f>SUM(I22:J22)</f>
        <v>0</v>
      </c>
      <c r="L22" s="43">
        <f>'15'!L22+'17'!C22+'18'!L22+'23'!L22+'24'!L22+'26'!L22+'28'!L22+'29'!L22+'30'!I22</f>
        <v>0</v>
      </c>
      <c r="M22" s="43">
        <f>'15'!M22+'17'!D22+'18'!M22+'23'!M22+'24'!M22+'26'!M22+'28'!M22+'29'!M22+'30'!J22</f>
        <v>0</v>
      </c>
      <c r="N22" s="84">
        <f>SUM(L22:M22)</f>
        <v>0</v>
      </c>
    </row>
    <row r="23" spans="1:14" s="29" customFormat="1" ht="10.5" customHeight="1" thickBot="1">
      <c r="A23" s="17" t="s">
        <v>166</v>
      </c>
      <c r="B23" s="16" t="s">
        <v>22</v>
      </c>
      <c r="C23" s="1"/>
      <c r="D23" s="1"/>
      <c r="E23" s="7">
        <f>SUM(C23:D23)</f>
        <v>0</v>
      </c>
      <c r="F23" s="1"/>
      <c r="G23" s="1"/>
      <c r="H23" s="7">
        <f>SUM(F23:G23)</f>
        <v>0</v>
      </c>
      <c r="I23" s="43">
        <f t="shared" si="5"/>
        <v>0</v>
      </c>
      <c r="J23" s="43">
        <f t="shared" si="5"/>
        <v>0</v>
      </c>
      <c r="K23" s="84">
        <f>SUM(I23:J23)</f>
        <v>0</v>
      </c>
      <c r="L23" s="43">
        <f>'15'!L23+'17'!C23+'18'!L23+'23'!L23+'24'!L23+'26'!L23+'28'!L23+'29'!L23+'30'!I23</f>
        <v>117943</v>
      </c>
      <c r="M23" s="43">
        <f>'15'!M23+'17'!D23+'18'!M23+'23'!M23+'24'!M23+'26'!M23+'28'!M23+'29'!M23+'30'!J23</f>
        <v>11710</v>
      </c>
      <c r="N23" s="84">
        <f>SUM(L23:M23)</f>
        <v>129653</v>
      </c>
    </row>
    <row r="24" spans="1:14" ht="10.5" customHeight="1" thickBot="1">
      <c r="A24" s="18" t="s">
        <v>20</v>
      </c>
      <c r="B24" s="22" t="s">
        <v>135</v>
      </c>
      <c r="C24" s="15">
        <f>SUM(C21:C23)</f>
        <v>0</v>
      </c>
      <c r="D24" s="15">
        <f>SUM(D21:D23)</f>
        <v>0</v>
      </c>
      <c r="E24" s="15">
        <f>SUM(E21:E23)</f>
        <v>0</v>
      </c>
      <c r="F24" s="15">
        <f>SUM(F21:F23)</f>
        <v>0</v>
      </c>
      <c r="G24" s="15">
        <f>SUM(G21:G23)</f>
        <v>0</v>
      </c>
      <c r="H24" s="15">
        <f aca="true" t="shared" si="6" ref="H24:N24">SUM(H21:H23)</f>
        <v>0</v>
      </c>
      <c r="I24" s="38">
        <f t="shared" si="6"/>
        <v>0</v>
      </c>
      <c r="J24" s="38">
        <f t="shared" si="6"/>
        <v>0</v>
      </c>
      <c r="K24" s="38">
        <f t="shared" si="6"/>
        <v>0</v>
      </c>
      <c r="L24" s="38">
        <f t="shared" si="6"/>
        <v>117943</v>
      </c>
      <c r="M24" s="38">
        <f t="shared" si="6"/>
        <v>11710</v>
      </c>
      <c r="N24" s="38">
        <f t="shared" si="6"/>
        <v>129653</v>
      </c>
    </row>
    <row r="25" spans="1:14" ht="10.5" customHeight="1" thickBot="1">
      <c r="A25" s="40" t="s">
        <v>167</v>
      </c>
      <c r="B25" s="39" t="s">
        <v>153</v>
      </c>
      <c r="C25" s="7"/>
      <c r="D25" s="7"/>
      <c r="E25" s="7">
        <f>SUM(C25:D25)</f>
        <v>0</v>
      </c>
      <c r="F25" s="7"/>
      <c r="G25" s="7"/>
      <c r="H25" s="7">
        <f>SUM(F25:G25)</f>
        <v>0</v>
      </c>
      <c r="I25" s="84"/>
      <c r="J25" s="84"/>
      <c r="K25" s="84">
        <f>SUM(I25:J25)</f>
        <v>0</v>
      </c>
      <c r="L25" s="84">
        <f>'15'!L25+'17'!C25+'18'!L25+'23'!L25+'24'!L25+'26'!L25+'28'!L25+'29'!L25+'30'!I25</f>
        <v>0</v>
      </c>
      <c r="M25" s="84">
        <f>'15'!M25+'17'!D25+'18'!M25+'23'!M25+'24'!M25+'26'!M25+'28'!M25+'29'!M25+'30'!J25</f>
        <v>0</v>
      </c>
      <c r="N25" s="84">
        <f>SUM(L25:M25)</f>
        <v>0</v>
      </c>
    </row>
    <row r="26" spans="1:14" ht="10.5" customHeight="1" thickBot="1">
      <c r="A26" s="41" t="s">
        <v>149</v>
      </c>
      <c r="B26" s="42" t="s">
        <v>150</v>
      </c>
      <c r="C26" s="28">
        <f>SUM(C20,C24,C25)</f>
        <v>0</v>
      </c>
      <c r="D26" s="28">
        <f>SUM(D20,D24,D25)</f>
        <v>0</v>
      </c>
      <c r="E26" s="28">
        <f>SUM(E20,E24,E25)</f>
        <v>0</v>
      </c>
      <c r="F26" s="28">
        <f>SUM(F20,F24,F25)</f>
        <v>0</v>
      </c>
      <c r="G26" s="28">
        <f>SUM(G20,G24,G25)</f>
        <v>0</v>
      </c>
      <c r="H26" s="28">
        <f aca="true" t="shared" si="7" ref="H26:N26">SUM(H20,H24,H25)</f>
        <v>0</v>
      </c>
      <c r="I26" s="88">
        <f t="shared" si="7"/>
        <v>0</v>
      </c>
      <c r="J26" s="88">
        <f t="shared" si="7"/>
        <v>0</v>
      </c>
      <c r="K26" s="88">
        <f t="shared" si="7"/>
        <v>0</v>
      </c>
      <c r="L26" s="88">
        <f t="shared" si="7"/>
        <v>4698647</v>
      </c>
      <c r="M26" s="88">
        <f t="shared" si="7"/>
        <v>27566</v>
      </c>
      <c r="N26" s="88">
        <f t="shared" si="7"/>
        <v>4726213</v>
      </c>
    </row>
    <row r="27" spans="1:16" s="29" customFormat="1" ht="10.5" customHeight="1">
      <c r="A27" s="23"/>
      <c r="B27" s="29" t="s">
        <v>154</v>
      </c>
      <c r="C27" s="6">
        <f>SUM(C26,C18,C14)</f>
        <v>0</v>
      </c>
      <c r="D27" s="6">
        <f>SUM(D26,D18,D14)</f>
        <v>0</v>
      </c>
      <c r="E27" s="6">
        <f>SUM(E26,E18,E14)</f>
        <v>0</v>
      </c>
      <c r="F27" s="6">
        <f>SUM(F26,F18,F14)</f>
        <v>0</v>
      </c>
      <c r="G27" s="6">
        <f>SUM(G26,G18,G14)</f>
        <v>0</v>
      </c>
      <c r="H27" s="6">
        <f aca="true" t="shared" si="8" ref="H27:N27">SUM(H26,H18,H14)</f>
        <v>0</v>
      </c>
      <c r="I27" s="43">
        <f t="shared" si="8"/>
        <v>0</v>
      </c>
      <c r="J27" s="43">
        <f t="shared" si="8"/>
        <v>0</v>
      </c>
      <c r="K27" s="43">
        <f t="shared" si="8"/>
        <v>0</v>
      </c>
      <c r="L27" s="43">
        <f t="shared" si="8"/>
        <v>18704945</v>
      </c>
      <c r="M27" s="43">
        <f t="shared" si="8"/>
        <v>157579</v>
      </c>
      <c r="N27" s="43">
        <f t="shared" si="8"/>
        <v>18862524</v>
      </c>
      <c r="P27" s="6"/>
    </row>
    <row r="28" spans="1:21" ht="10.5" customHeight="1">
      <c r="A28" s="117" t="s">
        <v>23</v>
      </c>
      <c r="B28" s="117"/>
      <c r="C28" s="1"/>
      <c r="D28" s="1"/>
      <c r="E28" s="1"/>
      <c r="F28" s="1"/>
      <c r="G28" s="1"/>
      <c r="H28" s="1"/>
      <c r="I28" s="43"/>
      <c r="J28" s="43"/>
      <c r="K28" s="43"/>
      <c r="L28" s="84"/>
      <c r="M28" s="84"/>
      <c r="N28" s="43"/>
      <c r="U28" s="67"/>
    </row>
    <row r="29" spans="1:14" ht="10.5" customHeight="1">
      <c r="A29" s="17" t="s">
        <v>170</v>
      </c>
      <c r="B29" s="16" t="s">
        <v>136</v>
      </c>
      <c r="C29" s="1"/>
      <c r="D29" s="1"/>
      <c r="E29" s="1">
        <f>SUM(C29:D29)</f>
        <v>0</v>
      </c>
      <c r="F29" s="1"/>
      <c r="G29" s="1"/>
      <c r="H29" s="1">
        <f>SUM(F29:G29)</f>
        <v>0</v>
      </c>
      <c r="I29" s="43">
        <f aca="true" t="shared" si="9" ref="I29:J31">C29+F29</f>
        <v>0</v>
      </c>
      <c r="J29" s="43">
        <f t="shared" si="9"/>
        <v>0</v>
      </c>
      <c r="K29" s="43">
        <f>SUM(I29:J29)</f>
        <v>0</v>
      </c>
      <c r="L29" s="43">
        <f>'15'!L29+'17'!C29+'18'!L29+'23'!L29+'24'!L29+'26'!L29+'28'!L29+'29'!L29+'30'!I29</f>
        <v>2231261</v>
      </c>
      <c r="M29" s="43">
        <f>'15'!M29+'17'!D29+'18'!M29+'23'!M29+'24'!M29+'26'!M29+'28'!M29+'29'!M29+'30'!J29</f>
        <v>47492</v>
      </c>
      <c r="N29" s="43">
        <f>SUM(L29:M29)</f>
        <v>2278753</v>
      </c>
    </row>
    <row r="30" spans="1:14" ht="10.5" customHeight="1">
      <c r="A30" s="17" t="s">
        <v>171</v>
      </c>
      <c r="B30" s="16" t="s">
        <v>137</v>
      </c>
      <c r="C30" s="1"/>
      <c r="D30" s="1"/>
      <c r="E30" s="1">
        <f>SUM(C30:D30)</f>
        <v>0</v>
      </c>
      <c r="F30" s="1"/>
      <c r="G30" s="1"/>
      <c r="H30" s="1">
        <f>SUM(F30:G30)</f>
        <v>0</v>
      </c>
      <c r="I30" s="43">
        <f t="shared" si="9"/>
        <v>0</v>
      </c>
      <c r="J30" s="43">
        <f t="shared" si="9"/>
        <v>0</v>
      </c>
      <c r="K30" s="43">
        <f>SUM(I30:J30)</f>
        <v>0</v>
      </c>
      <c r="L30" s="43">
        <f>'15'!L30+'17'!C30+'18'!L30+'23'!L30+'24'!L30+'26'!L30+'28'!L30+'29'!L30+'30'!I30</f>
        <v>0</v>
      </c>
      <c r="M30" s="43">
        <f>'15'!M30+'17'!D30+'18'!M30+'23'!M30+'24'!M30+'26'!M30+'28'!M30+'29'!M30+'30'!J30</f>
        <v>0</v>
      </c>
      <c r="N30" s="43">
        <f>SUM(L30:M30)</f>
        <v>0</v>
      </c>
    </row>
    <row r="31" spans="1:14" ht="10.5" customHeight="1">
      <c r="A31" s="17" t="s">
        <v>173</v>
      </c>
      <c r="B31" s="16" t="s">
        <v>138</v>
      </c>
      <c r="C31" s="1"/>
      <c r="D31" s="1"/>
      <c r="E31" s="1">
        <f>SUM(C31:D31)</f>
        <v>0</v>
      </c>
      <c r="F31" s="1"/>
      <c r="G31" s="1"/>
      <c r="H31" s="1">
        <f>SUM(F31:G31)</f>
        <v>0</v>
      </c>
      <c r="I31" s="43">
        <f t="shared" si="9"/>
        <v>0</v>
      </c>
      <c r="J31" s="43">
        <f t="shared" si="9"/>
        <v>0</v>
      </c>
      <c r="K31" s="43">
        <f>SUM(I31:J31)</f>
        <v>0</v>
      </c>
      <c r="L31" s="43">
        <f>'15'!L31+'17'!C31+'18'!L31+'23'!L31+'24'!L31+'26'!L31+'28'!L31+'29'!L31+'30'!I31</f>
        <v>603548</v>
      </c>
      <c r="M31" s="43">
        <f>'15'!M31+'17'!D31+'18'!M31+'23'!M31+'24'!M31+'26'!M31+'28'!M31+'29'!M31+'30'!J31</f>
        <v>239</v>
      </c>
      <c r="N31" s="43">
        <f>SUM(L31:M31)</f>
        <v>603787</v>
      </c>
    </row>
    <row r="32" spans="1:14" ht="10.5" customHeight="1">
      <c r="A32" s="24" t="s">
        <v>7</v>
      </c>
      <c r="B32" s="25" t="s">
        <v>139</v>
      </c>
      <c r="C32" s="5">
        <f>SUM(C29:C31)</f>
        <v>0</v>
      </c>
      <c r="D32" s="5">
        <f>SUM(D29:D31)</f>
        <v>0</v>
      </c>
      <c r="E32" s="5">
        <f>SUM(E29:E31)</f>
        <v>0</v>
      </c>
      <c r="F32" s="5">
        <f>SUM(F29:F31)</f>
        <v>0</v>
      </c>
      <c r="G32" s="5">
        <f>SUM(G29:G31)</f>
        <v>0</v>
      </c>
      <c r="H32" s="5">
        <f aca="true" t="shared" si="10" ref="H32:N32">SUM(H29:H31)</f>
        <v>0</v>
      </c>
      <c r="I32" s="33">
        <f t="shared" si="10"/>
        <v>0</v>
      </c>
      <c r="J32" s="33">
        <f t="shared" si="10"/>
        <v>0</v>
      </c>
      <c r="K32" s="33">
        <f t="shared" si="10"/>
        <v>0</v>
      </c>
      <c r="L32" s="33">
        <f t="shared" si="10"/>
        <v>2834809</v>
      </c>
      <c r="M32" s="33">
        <f t="shared" si="10"/>
        <v>47731</v>
      </c>
      <c r="N32" s="33">
        <f t="shared" si="10"/>
        <v>2882540</v>
      </c>
    </row>
    <row r="33" spans="1:14" ht="10.5" customHeight="1">
      <c r="A33" s="17" t="s">
        <v>174</v>
      </c>
      <c r="B33" s="16" t="s">
        <v>24</v>
      </c>
      <c r="C33" s="1"/>
      <c r="D33" s="1"/>
      <c r="E33" s="1">
        <f>SUM(C33:D33)</f>
        <v>0</v>
      </c>
      <c r="F33" s="1"/>
      <c r="G33" s="1"/>
      <c r="H33" s="1">
        <f>SUM(F33:G33)</f>
        <v>0</v>
      </c>
      <c r="I33" s="43">
        <f aca="true" t="shared" si="11" ref="I33:J35">C33+F33</f>
        <v>0</v>
      </c>
      <c r="J33" s="43">
        <f t="shared" si="11"/>
        <v>0</v>
      </c>
      <c r="K33" s="43">
        <f>SUM(I33:J33)</f>
        <v>0</v>
      </c>
      <c r="L33" s="43">
        <f>'15'!L33+'17'!C33+'18'!L33+'23'!L33+'24'!L33+'26'!L33+'28'!L33+'29'!L33+'30'!I33</f>
        <v>5312948</v>
      </c>
      <c r="M33" s="43">
        <f>'15'!M33+'17'!D33+'18'!M33+'23'!M33+'24'!M33+'26'!M33+'28'!M33+'29'!M33+'30'!J33</f>
        <v>0</v>
      </c>
      <c r="N33" s="43">
        <f>SUM(L33:M33)</f>
        <v>5312948</v>
      </c>
    </row>
    <row r="34" spans="1:14" ht="10.5" customHeight="1">
      <c r="A34" s="17" t="s">
        <v>175</v>
      </c>
      <c r="B34" s="16" t="s">
        <v>140</v>
      </c>
      <c r="C34" s="1"/>
      <c r="D34" s="1"/>
      <c r="E34" s="1">
        <f>SUM(C34:D34)</f>
        <v>0</v>
      </c>
      <c r="F34" s="1"/>
      <c r="G34" s="1"/>
      <c r="H34" s="1">
        <f>SUM(F34:G34)</f>
        <v>0</v>
      </c>
      <c r="I34" s="43">
        <f t="shared" si="11"/>
        <v>0</v>
      </c>
      <c r="J34" s="43">
        <f t="shared" si="11"/>
        <v>0</v>
      </c>
      <c r="K34" s="43">
        <f>SUM(I34:J34)</f>
        <v>0</v>
      </c>
      <c r="L34" s="43">
        <f>'15'!L34+'17'!C34+'18'!L34+'23'!L34+'24'!L34+'26'!L34+'28'!L34+'29'!L34+'30'!I34</f>
        <v>5121249</v>
      </c>
      <c r="M34" s="43">
        <f>'15'!M34+'17'!D34+'18'!M34+'23'!M34+'24'!M34+'26'!M34+'28'!M34+'29'!M34+'30'!J34</f>
        <v>0</v>
      </c>
      <c r="N34" s="43">
        <f>SUM(L34:M34)</f>
        <v>5121249</v>
      </c>
    </row>
    <row r="35" spans="1:14" ht="10.5" customHeight="1" thickBot="1">
      <c r="A35" s="17" t="s">
        <v>177</v>
      </c>
      <c r="B35" s="16" t="s">
        <v>25</v>
      </c>
      <c r="C35" s="1"/>
      <c r="D35" s="1"/>
      <c r="E35" s="1">
        <f>SUM(C35:D35)</f>
        <v>0</v>
      </c>
      <c r="F35" s="1"/>
      <c r="G35" s="1"/>
      <c r="H35" s="1">
        <f>SUM(F35:G35)</f>
        <v>0</v>
      </c>
      <c r="I35" s="43">
        <f t="shared" si="11"/>
        <v>0</v>
      </c>
      <c r="J35" s="43">
        <f t="shared" si="11"/>
        <v>0</v>
      </c>
      <c r="K35" s="43">
        <f>SUM(I35:J35)</f>
        <v>0</v>
      </c>
      <c r="L35" s="43">
        <f>'15'!L35+'17'!C35+'18'!L35+'23'!L35+'24'!L35+'26'!L35+'28'!L35+'29'!L35+'30'!I35</f>
        <v>0</v>
      </c>
      <c r="M35" s="43">
        <f>'15'!M35+'17'!D35+'18'!M35+'23'!M35+'24'!M35+'26'!M35+'28'!M35+'29'!M35+'30'!J35</f>
        <v>0</v>
      </c>
      <c r="N35" s="43">
        <f>SUM(L35:M35)</f>
        <v>0</v>
      </c>
    </row>
    <row r="36" spans="1:18" ht="10.5" customHeight="1" thickBot="1">
      <c r="A36" s="18" t="s">
        <v>12</v>
      </c>
      <c r="B36" s="19" t="s">
        <v>142</v>
      </c>
      <c r="C36" s="15">
        <f>SUM(C32:C35)</f>
        <v>0</v>
      </c>
      <c r="D36" s="15">
        <f>SUM(D32:D35)</f>
        <v>0</v>
      </c>
      <c r="E36" s="15">
        <f>SUM(E32:E35)</f>
        <v>0</v>
      </c>
      <c r="F36" s="15">
        <f>SUM(F32:F35)</f>
        <v>0</v>
      </c>
      <c r="G36" s="15">
        <f>SUM(G32:G35)</f>
        <v>0</v>
      </c>
      <c r="H36" s="15">
        <f aca="true" t="shared" si="12" ref="H36:N36">SUM(H32:H35)</f>
        <v>0</v>
      </c>
      <c r="I36" s="38">
        <f t="shared" si="12"/>
        <v>0</v>
      </c>
      <c r="J36" s="38">
        <f t="shared" si="12"/>
        <v>0</v>
      </c>
      <c r="K36" s="38">
        <f t="shared" si="12"/>
        <v>0</v>
      </c>
      <c r="L36" s="38">
        <f t="shared" si="12"/>
        <v>13269006</v>
      </c>
      <c r="M36" s="38">
        <f t="shared" si="12"/>
        <v>47731</v>
      </c>
      <c r="N36" s="38">
        <f t="shared" si="12"/>
        <v>13316737</v>
      </c>
      <c r="P36" s="1"/>
      <c r="Q36" s="1"/>
      <c r="R36" s="1"/>
    </row>
    <row r="37" spans="1:18" ht="10.5" customHeight="1">
      <c r="A37" s="17" t="s">
        <v>172</v>
      </c>
      <c r="B37" s="16" t="s">
        <v>27</v>
      </c>
      <c r="C37" s="1">
        <f>SUM(A37:B37)</f>
        <v>0</v>
      </c>
      <c r="D37" s="1"/>
      <c r="E37" s="1">
        <f>SUM(C37:D37)</f>
        <v>0</v>
      </c>
      <c r="F37" s="1"/>
      <c r="G37" s="1"/>
      <c r="H37" s="1">
        <f>SUM(F37:G37)</f>
        <v>0</v>
      </c>
      <c r="I37" s="43">
        <f aca="true" t="shared" si="13" ref="I37:J39">C37+F37</f>
        <v>0</v>
      </c>
      <c r="J37" s="43">
        <f t="shared" si="13"/>
        <v>0</v>
      </c>
      <c r="K37" s="43">
        <f>SUM(I37:J37)</f>
        <v>0</v>
      </c>
      <c r="L37" s="43">
        <f>'15'!L37+'17'!C37+'18'!L37+'23'!L37+'24'!L37+'26'!L37+'28'!L37+'29'!L37+'30'!I37</f>
        <v>216696</v>
      </c>
      <c r="M37" s="43">
        <f>'15'!M37+'17'!D37+'18'!M37+'23'!M37+'24'!M37+'26'!M37+'28'!M37+'29'!M37+'30'!J37</f>
        <v>98848</v>
      </c>
      <c r="N37" s="43">
        <f>SUM(L37:M37)</f>
        <v>315544</v>
      </c>
      <c r="P37" s="1"/>
      <c r="Q37" s="1"/>
      <c r="R37" s="1"/>
    </row>
    <row r="38" spans="1:18" ht="10.5" customHeight="1">
      <c r="A38" s="17" t="s">
        <v>176</v>
      </c>
      <c r="B38" s="16" t="s">
        <v>141</v>
      </c>
      <c r="C38" s="1"/>
      <c r="D38" s="1"/>
      <c r="E38" s="1">
        <f>SUM(C38:D38)</f>
        <v>0</v>
      </c>
      <c r="F38" s="1"/>
      <c r="G38" s="1"/>
      <c r="H38" s="1">
        <f>SUM(F38:G38)</f>
        <v>0</v>
      </c>
      <c r="I38" s="43">
        <f t="shared" si="13"/>
        <v>0</v>
      </c>
      <c r="J38" s="43">
        <f t="shared" si="13"/>
        <v>0</v>
      </c>
      <c r="K38" s="43">
        <f>SUM(I38:J38)</f>
        <v>0</v>
      </c>
      <c r="L38" s="43">
        <f>'15'!L38+'17'!C38+'18'!L38+'23'!L38+'24'!L38+'26'!L38+'28'!L38+'29'!L38+'30'!I38</f>
        <v>1400000</v>
      </c>
      <c r="M38" s="43">
        <f>'15'!M38+'17'!D38+'18'!M38+'23'!M38+'24'!M38+'26'!M38+'28'!M38+'29'!M38+'30'!J38</f>
        <v>11000</v>
      </c>
      <c r="N38" s="43">
        <f>SUM(L38:M38)</f>
        <v>1411000</v>
      </c>
      <c r="P38" s="1"/>
      <c r="Q38" s="1"/>
      <c r="R38" s="1"/>
    </row>
    <row r="39" spans="1:18" s="29" customFormat="1" ht="10.5" customHeight="1" thickBot="1">
      <c r="A39" s="17" t="s">
        <v>178</v>
      </c>
      <c r="B39" s="16" t="s">
        <v>28</v>
      </c>
      <c r="C39" s="1"/>
      <c r="D39" s="1"/>
      <c r="E39" s="1">
        <f>SUM(C39:D39)</f>
        <v>0</v>
      </c>
      <c r="F39" s="1"/>
      <c r="G39" s="1"/>
      <c r="H39" s="1">
        <f>SUM(F39:G39)</f>
        <v>0</v>
      </c>
      <c r="I39" s="43">
        <f t="shared" si="13"/>
        <v>0</v>
      </c>
      <c r="J39" s="43">
        <f t="shared" si="13"/>
        <v>0</v>
      </c>
      <c r="K39" s="43">
        <f>SUM(I39:J39)</f>
        <v>0</v>
      </c>
      <c r="L39" s="43">
        <f>'15'!L39+'17'!C39+'18'!L39+'23'!L39+'24'!L39+'26'!L39+'28'!L39+'29'!L39+'30'!I39</f>
        <v>73164</v>
      </c>
      <c r="M39" s="43">
        <f>'15'!M39+'17'!D39+'18'!M39+'23'!M39+'24'!M39+'26'!M39+'28'!M39+'29'!M39+'30'!J39</f>
        <v>0</v>
      </c>
      <c r="N39" s="43">
        <f>SUM(L39:M39)</f>
        <v>73164</v>
      </c>
      <c r="P39" s="6"/>
      <c r="Q39" s="6"/>
      <c r="R39" s="6"/>
    </row>
    <row r="40" spans="1:14" ht="10.5" customHeight="1" thickBot="1">
      <c r="A40" s="18" t="s">
        <v>15</v>
      </c>
      <c r="B40" s="19" t="s">
        <v>143</v>
      </c>
      <c r="C40" s="15">
        <f>SUM(C37:C39)</f>
        <v>0</v>
      </c>
      <c r="D40" s="15">
        <f>SUM(D37:D39)</f>
        <v>0</v>
      </c>
      <c r="E40" s="15">
        <f>SUM(E37:E39)</f>
        <v>0</v>
      </c>
      <c r="F40" s="15">
        <f>SUM(F37:F39)</f>
        <v>0</v>
      </c>
      <c r="G40" s="15">
        <f>SUM(G37:G39)</f>
        <v>0</v>
      </c>
      <c r="H40" s="15">
        <f aca="true" t="shared" si="14" ref="H40:N40">SUM(H37:H39)</f>
        <v>0</v>
      </c>
      <c r="I40" s="38">
        <f t="shared" si="14"/>
        <v>0</v>
      </c>
      <c r="J40" s="38">
        <f t="shared" si="14"/>
        <v>0</v>
      </c>
      <c r="K40" s="38">
        <f t="shared" si="14"/>
        <v>0</v>
      </c>
      <c r="L40" s="38">
        <f t="shared" si="14"/>
        <v>1689860</v>
      </c>
      <c r="M40" s="38">
        <f t="shared" si="14"/>
        <v>109848</v>
      </c>
      <c r="N40" s="38">
        <f t="shared" si="14"/>
        <v>1799708</v>
      </c>
    </row>
    <row r="41" spans="1:14" ht="10.5" customHeight="1" thickBot="1">
      <c r="A41" s="53" t="s">
        <v>191</v>
      </c>
      <c r="B41" s="19" t="s">
        <v>19</v>
      </c>
      <c r="C41" s="15"/>
      <c r="D41" s="15"/>
      <c r="E41" s="15">
        <f>SUM(C41:D41)</f>
        <v>0</v>
      </c>
      <c r="F41" s="15"/>
      <c r="G41" s="15"/>
      <c r="H41" s="15">
        <f>SUM(F41:G41)</f>
        <v>0</v>
      </c>
      <c r="I41" s="84"/>
      <c r="J41" s="84"/>
      <c r="K41" s="38">
        <f>SUM(I41:J41)</f>
        <v>0</v>
      </c>
      <c r="L41" s="84">
        <f>'15'!L41+'17'!C41+'18'!L41+'23'!L41+'24'!L41+'26'!L41+'28'!L41+'29'!L41+'30'!I41</f>
        <v>0</v>
      </c>
      <c r="M41" s="84">
        <f>'15'!M41+'17'!D41+'18'!M41+'23'!M41+'24'!M41+'26'!M41+'28'!M41+'29'!M41+'30'!J41</f>
        <v>0</v>
      </c>
      <c r="N41" s="38">
        <f>SUM(L41:M41)</f>
        <v>0</v>
      </c>
    </row>
    <row r="42" spans="1:14" ht="10.5" customHeight="1" thickBot="1">
      <c r="A42" s="53" t="s">
        <v>192</v>
      </c>
      <c r="B42" s="19" t="s">
        <v>144</v>
      </c>
      <c r="C42" s="15"/>
      <c r="D42" s="15"/>
      <c r="E42" s="15">
        <f>SUM(C42:D42)</f>
        <v>0</v>
      </c>
      <c r="F42" s="15"/>
      <c r="G42" s="15"/>
      <c r="H42" s="15">
        <f>SUM(F42:G42)</f>
        <v>0</v>
      </c>
      <c r="I42" s="38"/>
      <c r="J42" s="38"/>
      <c r="K42" s="38">
        <f>SUM(I42:J42)</f>
        <v>0</v>
      </c>
      <c r="L42" s="38">
        <f>'15'!L42+'17'!C42+'18'!L42+'23'!L42+'24'!L42+'26'!L42+'28'!L42+'29'!L42+'30'!I42</f>
        <v>259824</v>
      </c>
      <c r="M42" s="38">
        <f>'15'!M42+'17'!D42+'18'!M42+'23'!M42+'24'!M42+'26'!M42+'28'!M42+'29'!M42+'30'!J42</f>
        <v>0</v>
      </c>
      <c r="N42" s="38">
        <f>SUM(L42:M42)</f>
        <v>259824</v>
      </c>
    </row>
    <row r="43" spans="1:14" ht="13.5" thickBot="1">
      <c r="A43" s="18" t="s">
        <v>17</v>
      </c>
      <c r="B43" s="19" t="s">
        <v>29</v>
      </c>
      <c r="C43" s="15">
        <f>SUM(C41:C42)</f>
        <v>0</v>
      </c>
      <c r="D43" s="15">
        <f>SUM(D41:D42)</f>
        <v>0</v>
      </c>
      <c r="E43" s="15">
        <f>SUM(E41:E42)</f>
        <v>0</v>
      </c>
      <c r="F43" s="15">
        <f>SUM(F41:F42)</f>
        <v>0</v>
      </c>
      <c r="G43" s="15">
        <f>SUM(G41:G42)</f>
        <v>0</v>
      </c>
      <c r="H43" s="15">
        <f aca="true" t="shared" si="15" ref="H43:N43">SUM(H41:H42)</f>
        <v>0</v>
      </c>
      <c r="I43" s="38">
        <f t="shared" si="15"/>
        <v>0</v>
      </c>
      <c r="J43" s="38">
        <f t="shared" si="15"/>
        <v>0</v>
      </c>
      <c r="K43" s="38">
        <f t="shared" si="15"/>
        <v>0</v>
      </c>
      <c r="L43" s="38">
        <f t="shared" si="15"/>
        <v>259824</v>
      </c>
      <c r="M43" s="38">
        <f t="shared" si="15"/>
        <v>0</v>
      </c>
      <c r="N43" s="38">
        <f t="shared" si="15"/>
        <v>259824</v>
      </c>
    </row>
    <row r="44" spans="1:14" ht="12.75">
      <c r="A44" s="40" t="s">
        <v>191</v>
      </c>
      <c r="B44" s="54" t="s">
        <v>22</v>
      </c>
      <c r="C44" s="7"/>
      <c r="D44" s="7"/>
      <c r="E44" s="7">
        <f>SUM(C44:D44)</f>
        <v>0</v>
      </c>
      <c r="F44" s="7"/>
      <c r="G44" s="7"/>
      <c r="H44" s="7">
        <f>SUM(F44:G44)</f>
        <v>0</v>
      </c>
      <c r="I44" s="84"/>
      <c r="J44" s="84"/>
      <c r="K44" s="84">
        <f>SUM(I44:J44)</f>
        <v>0</v>
      </c>
      <c r="L44" s="84">
        <f>'15'!L44+'17'!C44+'18'!L44+'23'!L44+'24'!L44+'26'!L44+'28'!L44+'29'!L44+'30'!I44</f>
        <v>0</v>
      </c>
      <c r="M44" s="84">
        <f>'15'!M44+'17'!D44+'18'!M44+'23'!M44+'24'!M44+'26'!M44+'28'!M44+'29'!M44+'30'!J44</f>
        <v>0</v>
      </c>
      <c r="N44" s="84">
        <f>SUM(L44:M44)</f>
        <v>0</v>
      </c>
    </row>
    <row r="45" spans="1:14" ht="13.5" thickBot="1">
      <c r="A45" s="40" t="s">
        <v>192</v>
      </c>
      <c r="B45" s="54" t="s">
        <v>145</v>
      </c>
      <c r="C45" s="7"/>
      <c r="D45" s="7"/>
      <c r="E45" s="7">
        <f>SUM(C45:D45)</f>
        <v>0</v>
      </c>
      <c r="F45" s="7"/>
      <c r="G45" s="7"/>
      <c r="H45" s="7">
        <f>SUM(F45:G45)</f>
        <v>0</v>
      </c>
      <c r="I45" s="84"/>
      <c r="J45" s="84"/>
      <c r="K45" s="84">
        <f>SUM(I45:J45)</f>
        <v>0</v>
      </c>
      <c r="L45" s="84">
        <f>'15'!L45+'17'!C45+'18'!L45+'23'!L45+'24'!L45+'26'!L45+'28'!L45+'29'!L45+'30'!I45</f>
        <v>3486255</v>
      </c>
      <c r="M45" s="84">
        <f>'15'!M45+'17'!D45+'18'!M45+'23'!M45+'24'!M45+'26'!M45+'28'!M45+'29'!M45+'30'!J45</f>
        <v>0</v>
      </c>
      <c r="N45" s="84">
        <f>SUM(L45:M45)</f>
        <v>3486255</v>
      </c>
    </row>
    <row r="46" spans="1:16" ht="13.5" thickBot="1">
      <c r="A46" s="41" t="s">
        <v>20</v>
      </c>
      <c r="B46" s="55" t="s">
        <v>30</v>
      </c>
      <c r="C46" s="28">
        <f>SUM(C44:C45)</f>
        <v>0</v>
      </c>
      <c r="D46" s="28">
        <f>SUM(D44:D45)</f>
        <v>0</v>
      </c>
      <c r="E46" s="28">
        <f>SUM(E44:E45)</f>
        <v>0</v>
      </c>
      <c r="F46" s="28">
        <f>SUM(F44:F45)</f>
        <v>0</v>
      </c>
      <c r="G46" s="28">
        <f>SUM(G44:G45)</f>
        <v>0</v>
      </c>
      <c r="H46" s="28">
        <f aca="true" t="shared" si="16" ref="H46:N46">SUM(H44:H45)</f>
        <v>0</v>
      </c>
      <c r="I46" s="88">
        <f t="shared" si="16"/>
        <v>0</v>
      </c>
      <c r="J46" s="88">
        <f t="shared" si="16"/>
        <v>0</v>
      </c>
      <c r="K46" s="88">
        <f t="shared" si="16"/>
        <v>0</v>
      </c>
      <c r="L46" s="88">
        <f t="shared" si="16"/>
        <v>3486255</v>
      </c>
      <c r="M46" s="88">
        <f t="shared" si="16"/>
        <v>0</v>
      </c>
      <c r="N46" s="88">
        <f t="shared" si="16"/>
        <v>3486255</v>
      </c>
      <c r="P46" s="1"/>
    </row>
    <row r="47" spans="1:16" ht="13.5" thickBot="1">
      <c r="A47" s="40" t="s">
        <v>179</v>
      </c>
      <c r="B47" s="54" t="s">
        <v>152</v>
      </c>
      <c r="C47" s="7"/>
      <c r="D47" s="7"/>
      <c r="E47" s="7">
        <f>SUM(C47:D47)</f>
        <v>0</v>
      </c>
      <c r="F47" s="7"/>
      <c r="G47" s="7"/>
      <c r="H47" s="7">
        <f>SUM(F47:G47)</f>
        <v>0</v>
      </c>
      <c r="I47" s="84"/>
      <c r="J47" s="84"/>
      <c r="K47" s="84">
        <f>SUM(I47:J47)</f>
        <v>0</v>
      </c>
      <c r="L47" s="84">
        <f>SUM(J47:K47)</f>
        <v>0</v>
      </c>
      <c r="M47" s="84">
        <f>SUM(K47:L47)</f>
        <v>0</v>
      </c>
      <c r="N47" s="84">
        <f>SUM(L47:M47)</f>
        <v>0</v>
      </c>
      <c r="P47" s="1"/>
    </row>
    <row r="48" spans="1:16" ht="13.5" thickBot="1">
      <c r="A48" s="41" t="s">
        <v>149</v>
      </c>
      <c r="B48" s="55" t="s">
        <v>151</v>
      </c>
      <c r="C48" s="28">
        <f>SUM(C46,C43,C47)</f>
        <v>0</v>
      </c>
      <c r="D48" s="28">
        <f>SUM(D46,D43,D47)</f>
        <v>0</v>
      </c>
      <c r="E48" s="28">
        <f>SUM(E46,E43,E47)</f>
        <v>0</v>
      </c>
      <c r="F48" s="28">
        <f>SUM(F46,F43,F47)</f>
        <v>0</v>
      </c>
      <c r="G48" s="28">
        <f>SUM(G46,G43,G47)</f>
        <v>0</v>
      </c>
      <c r="H48" s="28">
        <f aca="true" t="shared" si="17" ref="H48:N48">SUM(H46,H43,H47)</f>
        <v>0</v>
      </c>
      <c r="I48" s="88">
        <f t="shared" si="17"/>
        <v>0</v>
      </c>
      <c r="J48" s="88">
        <f t="shared" si="17"/>
        <v>0</v>
      </c>
      <c r="K48" s="88">
        <f t="shared" si="17"/>
        <v>0</v>
      </c>
      <c r="L48" s="88">
        <f t="shared" si="17"/>
        <v>3746079</v>
      </c>
      <c r="M48" s="88">
        <f t="shared" si="17"/>
        <v>0</v>
      </c>
      <c r="N48" s="88">
        <f t="shared" si="17"/>
        <v>3746079</v>
      </c>
      <c r="P48" s="1"/>
    </row>
    <row r="49" spans="1:14" s="51" customFormat="1" ht="13.5" thickBot="1">
      <c r="A49" s="23"/>
      <c r="B49" s="29" t="s">
        <v>155</v>
      </c>
      <c r="C49" s="6">
        <f>SUM(C48,C40,C36)</f>
        <v>0</v>
      </c>
      <c r="D49" s="6">
        <f>SUM(D48,D40,D36)</f>
        <v>0</v>
      </c>
      <c r="E49" s="6">
        <f>SUM(E48,E40,E36)</f>
        <v>0</v>
      </c>
      <c r="F49" s="6">
        <f>SUM(F48,F40,F36)</f>
        <v>0</v>
      </c>
      <c r="G49" s="6">
        <f>SUM(G48,G40,G36)</f>
        <v>0</v>
      </c>
      <c r="H49" s="6">
        <f aca="true" t="shared" si="18" ref="H49:N49">SUM(H48,H40,H36)</f>
        <v>0</v>
      </c>
      <c r="I49" s="43">
        <f t="shared" si="18"/>
        <v>0</v>
      </c>
      <c r="J49" s="43">
        <f t="shared" si="18"/>
        <v>0</v>
      </c>
      <c r="K49" s="43">
        <f t="shared" si="18"/>
        <v>0</v>
      </c>
      <c r="L49" s="43">
        <f t="shared" si="18"/>
        <v>18704945</v>
      </c>
      <c r="M49" s="43">
        <f t="shared" si="18"/>
        <v>157579</v>
      </c>
      <c r="N49" s="43">
        <f t="shared" si="18"/>
        <v>18862524</v>
      </c>
    </row>
    <row r="50" spans="1:15" ht="13.5" thickBot="1">
      <c r="A50" s="57"/>
      <c r="B50" s="58" t="s">
        <v>31</v>
      </c>
      <c r="C50" s="10"/>
      <c r="D50" s="10"/>
      <c r="E50" s="10"/>
      <c r="F50" s="10"/>
      <c r="G50" s="10"/>
      <c r="H50" s="10"/>
      <c r="I50" s="89">
        <f>C50+F50</f>
        <v>0</v>
      </c>
      <c r="J50" s="89">
        <f>D50+G50</f>
        <v>0</v>
      </c>
      <c r="K50" s="89">
        <f>E50+H50</f>
        <v>0</v>
      </c>
      <c r="L50" s="98">
        <f>'15'!L50+'17'!C50+'18'!L50+'23'!L50+'24'!L50+'26'!L50+'28'!L50+'29'!L50+'30'!I50</f>
        <v>0</v>
      </c>
      <c r="M50" s="98">
        <f>'15'!M50+'17'!D50+'18'!M50+'23'!M50+'24'!M50+'26'!M50+'28'!M50+'29'!M50+'30'!J50</f>
        <v>0</v>
      </c>
      <c r="N50" s="98">
        <f>'15'!N50+'17'!E50+'18'!N50+'23'!N50+'24'!N50+'26'!N50+'28'!N50+'29'!N50+'30'!K50</f>
        <v>0</v>
      </c>
      <c r="O50" s="29"/>
    </row>
    <row r="51" spans="1:15" ht="13.5" thickBot="1">
      <c r="A51" s="59"/>
      <c r="B51" s="58" t="s">
        <v>32</v>
      </c>
      <c r="C51" s="27"/>
      <c r="D51" s="27"/>
      <c r="E51" s="27"/>
      <c r="F51" s="60"/>
      <c r="G51" s="27"/>
      <c r="H51" s="60"/>
      <c r="I51" s="91"/>
      <c r="J51" s="91"/>
      <c r="K51" s="91"/>
      <c r="L51" s="99"/>
      <c r="M51" s="99"/>
      <c r="N51" s="99"/>
      <c r="O51" s="29"/>
    </row>
    <row r="52" spans="8:11" ht="12.75">
      <c r="H52" s="30"/>
      <c r="K52" s="30"/>
    </row>
    <row r="53" spans="8:14" ht="12.75">
      <c r="H53" s="30"/>
      <c r="K53" s="30"/>
      <c r="M53" s="1"/>
      <c r="N53" s="1"/>
    </row>
    <row r="54" spans="8:14" ht="12.75">
      <c r="H54" s="30"/>
      <c r="K54" s="30"/>
      <c r="L54" s="1"/>
      <c r="M54" s="1"/>
      <c r="N54" s="1"/>
    </row>
    <row r="55" spans="8:11" ht="12.75">
      <c r="H55" s="30"/>
      <c r="K55" s="30"/>
    </row>
    <row r="56" spans="8:14" ht="12.75">
      <c r="H56" s="30"/>
      <c r="K56" s="30"/>
      <c r="L56" s="1"/>
      <c r="M56" s="1"/>
      <c r="N56" s="1"/>
    </row>
    <row r="57" ht="12.75">
      <c r="K57" s="30"/>
    </row>
    <row r="58" spans="11:14" ht="12.75">
      <c r="K58" s="30"/>
      <c r="L58" s="1"/>
      <c r="M58" s="1"/>
      <c r="N58" s="1"/>
    </row>
    <row r="59" ht="12.75">
      <c r="K59" s="30"/>
    </row>
    <row r="60" spans="11:15" ht="12.75">
      <c r="K60" s="30"/>
      <c r="L60" s="1"/>
      <c r="M60" s="1"/>
      <c r="N60" s="1"/>
      <c r="O60" s="1"/>
    </row>
    <row r="61" ht="12.75">
      <c r="O61" s="1"/>
    </row>
    <row r="62" ht="12.75">
      <c r="O62" s="1"/>
    </row>
    <row r="63" spans="12:15" ht="12.75">
      <c r="L63" s="43"/>
      <c r="M63" s="43"/>
      <c r="N63" s="43"/>
      <c r="O63" s="1"/>
    </row>
    <row r="64" ht="12.75">
      <c r="O64" s="6"/>
    </row>
    <row r="65" spans="12:15" ht="12.75">
      <c r="L65" s="43"/>
      <c r="M65" s="43"/>
      <c r="N65" s="43"/>
      <c r="O65" s="6"/>
    </row>
    <row r="66" ht="12.75">
      <c r="O66" s="1"/>
    </row>
    <row r="67" spans="14:15" ht="12.75">
      <c r="N67" s="1"/>
      <c r="O67" s="1"/>
    </row>
    <row r="68" ht="12.75">
      <c r="O68" s="1"/>
    </row>
    <row r="69" ht="12.75">
      <c r="O69" s="1"/>
    </row>
    <row r="70" ht="12.75">
      <c r="O70" s="1"/>
    </row>
    <row r="71" ht="12.75">
      <c r="O71" s="1"/>
    </row>
    <row r="72" ht="12.75">
      <c r="O72" s="1"/>
    </row>
    <row r="73" ht="12.75">
      <c r="O73" s="1"/>
    </row>
    <row r="74" ht="12.75">
      <c r="O74" s="1"/>
    </row>
    <row r="75" ht="12.75">
      <c r="O75" s="1"/>
    </row>
    <row r="76" ht="12.75">
      <c r="O76" s="1"/>
    </row>
    <row r="77" ht="12.75">
      <c r="O77" s="1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U55"/>
  <sheetViews>
    <sheetView zoomScale="92" zoomScaleNormal="92" zoomScalePageLayoutView="0" workbookViewId="0" topLeftCell="A1">
      <pane ySplit="7" topLeftCell="A8" activePane="bottomLeft" state="frozen"/>
      <selection pane="topLeft" activeCell="M24" sqref="M24"/>
      <selection pane="bottomLeft" activeCell="E27" sqref="E27"/>
    </sheetView>
  </sheetViews>
  <sheetFormatPr defaultColWidth="9.00390625" defaultRowHeight="12.75"/>
  <cols>
    <col min="1" max="1" width="7.375" style="13" customWidth="1"/>
    <col min="2" max="2" width="33.875" style="13" customWidth="1"/>
    <col min="3" max="5" width="9.375" style="13" customWidth="1"/>
    <col min="6" max="6" width="9.625" style="13" customWidth="1"/>
    <col min="7" max="8" width="9.375" style="13" customWidth="1"/>
    <col min="9" max="9" width="9.625" style="13" customWidth="1"/>
    <col min="10" max="10" width="9.875" style="13" customWidth="1"/>
    <col min="11" max="11" width="10.125" style="13" customWidth="1"/>
    <col min="12" max="12" width="9.875" style="13" customWidth="1"/>
    <col min="13" max="13" width="10.00390625" style="13" customWidth="1"/>
    <col min="14" max="14" width="9.875" style="13" customWidth="1"/>
    <col min="15" max="15" width="9.125" style="13" customWidth="1"/>
    <col min="16" max="17" width="9.625" style="13" bestFit="1" customWidth="1"/>
    <col min="18" max="16384" width="9.125" style="13" customWidth="1"/>
  </cols>
  <sheetData>
    <row r="1" spans="2:14" ht="11.25" customHeight="1">
      <c r="B1" s="111" t="s">
        <v>181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ht="8.25" customHeight="1" thickBot="1">
      <c r="N2" s="16" t="s">
        <v>0</v>
      </c>
    </row>
    <row r="3" spans="1:14" ht="9" customHeight="1" thickBot="1">
      <c r="A3" s="112" t="s">
        <v>1</v>
      </c>
      <c r="B3" s="112"/>
      <c r="C3" s="115">
        <v>2</v>
      </c>
      <c r="D3" s="115"/>
      <c r="E3" s="115"/>
      <c r="F3" s="150">
        <v>3</v>
      </c>
      <c r="G3" s="151"/>
      <c r="H3" s="152"/>
      <c r="I3" s="153">
        <v>4001</v>
      </c>
      <c r="J3" s="154"/>
      <c r="K3" s="115"/>
      <c r="L3" s="153">
        <v>4002</v>
      </c>
      <c r="M3" s="154"/>
      <c r="N3" s="115"/>
    </row>
    <row r="4" spans="1:14" s="17" customFormat="1" ht="22.5" customHeight="1" thickBot="1">
      <c r="A4" s="112"/>
      <c r="B4" s="112"/>
      <c r="C4" s="115" t="s">
        <v>110</v>
      </c>
      <c r="D4" s="115"/>
      <c r="E4" s="115"/>
      <c r="F4" s="149" t="s">
        <v>111</v>
      </c>
      <c r="G4" s="149"/>
      <c r="H4" s="149"/>
      <c r="I4" s="155" t="s">
        <v>112</v>
      </c>
      <c r="J4" s="155"/>
      <c r="K4" s="155"/>
      <c r="L4" s="108" t="s">
        <v>113</v>
      </c>
      <c r="M4" s="108"/>
      <c r="N4" s="108"/>
    </row>
    <row r="5" spans="1:14" ht="11.25" customHeight="1" thickBot="1">
      <c r="A5" s="112"/>
      <c r="B5" s="112"/>
      <c r="C5" s="109" t="s">
        <v>204</v>
      </c>
      <c r="D5" s="109" t="s">
        <v>198</v>
      </c>
      <c r="E5" s="109" t="s">
        <v>199</v>
      </c>
      <c r="F5" s="109" t="s">
        <v>204</v>
      </c>
      <c r="G5" s="109" t="s">
        <v>198</v>
      </c>
      <c r="H5" s="109" t="s">
        <v>199</v>
      </c>
      <c r="I5" s="109" t="s">
        <v>204</v>
      </c>
      <c r="J5" s="109" t="s">
        <v>198</v>
      </c>
      <c r="K5" s="109" t="s">
        <v>199</v>
      </c>
      <c r="L5" s="109" t="s">
        <v>204</v>
      </c>
      <c r="M5" s="109" t="s">
        <v>197</v>
      </c>
      <c r="N5" s="109" t="s">
        <v>199</v>
      </c>
    </row>
    <row r="6" spans="1:14" ht="17.25" customHeight="1" thickBot="1">
      <c r="A6" s="112"/>
      <c r="B6" s="112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9" customHeight="1" thickBot="1">
      <c r="A7" s="118">
        <v>1</v>
      </c>
      <c r="B7" s="118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6" t="s">
        <v>6</v>
      </c>
      <c r="B8" s="116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>
        <v>643358</v>
      </c>
      <c r="D9" s="1">
        <f>797+5773</f>
        <v>6570</v>
      </c>
      <c r="E9" s="1">
        <f>SUM(C9:D9)</f>
        <v>649928</v>
      </c>
      <c r="F9" s="1">
        <v>395573</v>
      </c>
      <c r="G9" s="1">
        <f>126+651</f>
        <v>777</v>
      </c>
      <c r="H9" s="1">
        <f>SUM(F9:G9)</f>
        <v>396350</v>
      </c>
      <c r="I9" s="1">
        <v>935472</v>
      </c>
      <c r="J9" s="1">
        <f>226+1270+1435-1488</f>
        <v>1443</v>
      </c>
      <c r="K9" s="1">
        <f>SUM(I9:J9)</f>
        <v>936915</v>
      </c>
      <c r="L9" s="1">
        <v>104689</v>
      </c>
      <c r="M9" s="1">
        <v>-16783</v>
      </c>
      <c r="N9" s="1">
        <f>SUM(L9:M9)</f>
        <v>87906</v>
      </c>
    </row>
    <row r="10" spans="1:14" ht="10.5" customHeight="1">
      <c r="A10" s="17" t="s">
        <v>159</v>
      </c>
      <c r="B10" s="16" t="s">
        <v>129</v>
      </c>
      <c r="C10" s="1">
        <v>173889</v>
      </c>
      <c r="D10" s="1">
        <f>215+1559</f>
        <v>1774</v>
      </c>
      <c r="E10" s="1">
        <f>SUM(C10:D10)</f>
        <v>175663</v>
      </c>
      <c r="F10" s="1">
        <v>113977</v>
      </c>
      <c r="G10" s="1">
        <f>34+176</f>
        <v>210</v>
      </c>
      <c r="H10" s="1">
        <f>SUM(F10:G10)</f>
        <v>114187</v>
      </c>
      <c r="I10" s="1">
        <v>285274</v>
      </c>
      <c r="J10" s="1">
        <f>61+343+387</f>
        <v>791</v>
      </c>
      <c r="K10" s="1">
        <f>SUM(I10:J10)</f>
        <v>286065</v>
      </c>
      <c r="L10" s="1">
        <v>29125</v>
      </c>
      <c r="M10" s="1">
        <v>-4538</v>
      </c>
      <c r="N10" s="1">
        <f>SUM(L10:M10)</f>
        <v>24587</v>
      </c>
    </row>
    <row r="11" spans="1:14" ht="10.5" customHeight="1">
      <c r="A11" s="17" t="s">
        <v>160</v>
      </c>
      <c r="B11" s="16" t="s">
        <v>9</v>
      </c>
      <c r="C11" s="1">
        <v>595283</v>
      </c>
      <c r="D11" s="1">
        <f>50+165</f>
        <v>215</v>
      </c>
      <c r="E11" s="1">
        <f>SUM(C11:D11)</f>
        <v>595498</v>
      </c>
      <c r="F11" s="1">
        <v>554104</v>
      </c>
      <c r="G11" s="1"/>
      <c r="H11" s="1">
        <f>SUM(F11:G11)</f>
        <v>554104</v>
      </c>
      <c r="I11" s="1">
        <v>1050025</v>
      </c>
      <c r="J11" s="1">
        <f>-21024+250+1168+1000</f>
        <v>-18606</v>
      </c>
      <c r="K11" s="1">
        <f>SUM(I11:J11)</f>
        <v>1031419</v>
      </c>
      <c r="L11" s="1">
        <v>102185</v>
      </c>
      <c r="M11" s="1"/>
      <c r="N11" s="1">
        <f>SUM(L11:M11)</f>
        <v>102185</v>
      </c>
    </row>
    <row r="12" spans="1:14" ht="10.5" customHeight="1">
      <c r="A12" s="17" t="s">
        <v>161</v>
      </c>
      <c r="B12" s="16" t="s">
        <v>10</v>
      </c>
      <c r="C12" s="1">
        <v>0</v>
      </c>
      <c r="D12" s="1"/>
      <c r="E12" s="1">
        <f>SUM(C12:D12)</f>
        <v>0</v>
      </c>
      <c r="F12" s="1">
        <v>0</v>
      </c>
      <c r="G12" s="1"/>
      <c r="H12" s="1">
        <f>SUM(F12:G12)</f>
        <v>0</v>
      </c>
      <c r="I12" s="1">
        <v>0</v>
      </c>
      <c r="J12" s="1"/>
      <c r="K12" s="1">
        <f>SUM(I12:J12)</f>
        <v>0</v>
      </c>
      <c r="L12" s="1">
        <v>0</v>
      </c>
      <c r="M12" s="1"/>
      <c r="N12" s="1">
        <f>SUM(L12:M12)</f>
        <v>0</v>
      </c>
    </row>
    <row r="13" spans="1:14" ht="10.5" customHeight="1">
      <c r="A13" s="17" t="s">
        <v>162</v>
      </c>
      <c r="B13" s="16" t="s">
        <v>11</v>
      </c>
      <c r="C13" s="1">
        <v>0</v>
      </c>
      <c r="D13" s="3"/>
      <c r="E13" s="1">
        <f>SUM(C13:D13)</f>
        <v>0</v>
      </c>
      <c r="F13" s="1">
        <v>0</v>
      </c>
      <c r="G13" s="1"/>
      <c r="H13" s="1">
        <f>SUM(F13:G13)</f>
        <v>0</v>
      </c>
      <c r="I13" s="1">
        <v>0</v>
      </c>
      <c r="J13" s="1">
        <v>1488</v>
      </c>
      <c r="K13" s="1">
        <f>SUM(I13:J13)</f>
        <v>1488</v>
      </c>
      <c r="L13" s="1">
        <v>0</v>
      </c>
      <c r="M13" s="1"/>
      <c r="N13" s="1">
        <f>SUM(L13:M13)</f>
        <v>0</v>
      </c>
    </row>
    <row r="14" spans="1:17" s="29" customFormat="1" ht="10.5" customHeight="1">
      <c r="A14" s="18" t="s">
        <v>12</v>
      </c>
      <c r="B14" s="19" t="s">
        <v>131</v>
      </c>
      <c r="C14" s="15">
        <v>1412530</v>
      </c>
      <c r="D14" s="15">
        <f aca="true" t="shared" si="0" ref="D14:M14">SUM(D9:D13)</f>
        <v>8559</v>
      </c>
      <c r="E14" s="15">
        <f t="shared" si="0"/>
        <v>1421089</v>
      </c>
      <c r="F14" s="15">
        <v>1063654</v>
      </c>
      <c r="G14" s="15">
        <f t="shared" si="0"/>
        <v>987</v>
      </c>
      <c r="H14" s="15">
        <f>SUM(H9:H13)</f>
        <v>1064641</v>
      </c>
      <c r="I14" s="15">
        <v>2270771</v>
      </c>
      <c r="J14" s="15">
        <f t="shared" si="0"/>
        <v>-14884</v>
      </c>
      <c r="K14" s="15">
        <f>SUM(K9:K13)</f>
        <v>2255887</v>
      </c>
      <c r="L14" s="15">
        <v>235999</v>
      </c>
      <c r="M14" s="15">
        <f t="shared" si="0"/>
        <v>-21321</v>
      </c>
      <c r="N14" s="15">
        <f>SUM(N9:N13)</f>
        <v>214678</v>
      </c>
      <c r="Q14" s="6"/>
    </row>
    <row r="15" spans="1:14" s="29" customFormat="1" ht="10.5" customHeight="1">
      <c r="A15" s="17" t="s">
        <v>163</v>
      </c>
      <c r="B15" s="16" t="s">
        <v>130</v>
      </c>
      <c r="C15" s="1">
        <v>46958</v>
      </c>
      <c r="D15" s="1"/>
      <c r="E15" s="1">
        <f>SUM(C15:D15)</f>
        <v>46958</v>
      </c>
      <c r="F15" s="1">
        <v>55000</v>
      </c>
      <c r="G15" s="1"/>
      <c r="H15" s="1">
        <f>SUM(F15:G15)</f>
        <v>55000</v>
      </c>
      <c r="I15" s="1">
        <v>38151</v>
      </c>
      <c r="J15" s="1">
        <v>10003</v>
      </c>
      <c r="K15" s="1">
        <f>SUM(I15:J15)</f>
        <v>48154</v>
      </c>
      <c r="L15" s="7">
        <v>0</v>
      </c>
      <c r="M15" s="6"/>
      <c r="N15" s="1">
        <f>SUM(L15:M15)</f>
        <v>0</v>
      </c>
    </row>
    <row r="16" spans="1:16" ht="10.5" customHeight="1">
      <c r="A16" s="17" t="s">
        <v>164</v>
      </c>
      <c r="B16" s="16" t="s">
        <v>13</v>
      </c>
      <c r="C16" s="1">
        <v>8000</v>
      </c>
      <c r="D16" s="1"/>
      <c r="E16" s="1">
        <f>SUM(C16:D16)</f>
        <v>8000</v>
      </c>
      <c r="F16" s="1">
        <v>0</v>
      </c>
      <c r="G16" s="1"/>
      <c r="H16" s="1">
        <f>SUM(F16:G16)</f>
        <v>0</v>
      </c>
      <c r="I16" s="1">
        <v>0</v>
      </c>
      <c r="J16" s="1"/>
      <c r="K16" s="1">
        <f>SUM(I16:J16)</f>
        <v>0</v>
      </c>
      <c r="L16" s="7">
        <v>0</v>
      </c>
      <c r="M16" s="6"/>
      <c r="N16" s="1">
        <f>SUM(L16:M16)</f>
        <v>0</v>
      </c>
      <c r="P16" s="1"/>
    </row>
    <row r="17" spans="1:16" ht="10.5" customHeight="1">
      <c r="A17" s="17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0</v>
      </c>
      <c r="G17" s="1"/>
      <c r="H17" s="1">
        <f>SUM(F17:G17)</f>
        <v>0</v>
      </c>
      <c r="I17" s="1">
        <v>0</v>
      </c>
      <c r="J17" s="1"/>
      <c r="K17" s="1">
        <f>SUM(I17:J17)</f>
        <v>0</v>
      </c>
      <c r="L17" s="4">
        <v>0</v>
      </c>
      <c r="M17" s="1"/>
      <c r="N17" s="1">
        <f>SUM(L17:M17)</f>
        <v>0</v>
      </c>
      <c r="P17" s="1"/>
    </row>
    <row r="18" spans="1:14" s="29" customFormat="1" ht="10.5" customHeight="1" thickBot="1">
      <c r="A18" s="18" t="s">
        <v>15</v>
      </c>
      <c r="B18" s="19" t="s">
        <v>132</v>
      </c>
      <c r="C18" s="15">
        <v>54958</v>
      </c>
      <c r="D18" s="15">
        <f aca="true" t="shared" si="1" ref="D18:M18">SUM(D15:D17)</f>
        <v>0</v>
      </c>
      <c r="E18" s="15">
        <f t="shared" si="1"/>
        <v>54958</v>
      </c>
      <c r="F18" s="15">
        <v>55000</v>
      </c>
      <c r="G18" s="15">
        <f t="shared" si="1"/>
        <v>0</v>
      </c>
      <c r="H18" s="15">
        <f>SUM(H15:H17)</f>
        <v>55000</v>
      </c>
      <c r="I18" s="15">
        <v>38151</v>
      </c>
      <c r="J18" s="15">
        <f t="shared" si="1"/>
        <v>10003</v>
      </c>
      <c r="K18" s="15">
        <f>SUM(K15:K17)</f>
        <v>48154</v>
      </c>
      <c r="L18" s="15">
        <v>0</v>
      </c>
      <c r="M18" s="15">
        <f t="shared" si="1"/>
        <v>0</v>
      </c>
      <c r="N18" s="15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15">
        <v>0</v>
      </c>
      <c r="D19" s="15"/>
      <c r="E19" s="15">
        <f>SUM(C19:D19)</f>
        <v>0</v>
      </c>
      <c r="F19" s="15">
        <v>0</v>
      </c>
      <c r="G19" s="15"/>
      <c r="H19" s="15">
        <f>SUM(F19:G19)</f>
        <v>0</v>
      </c>
      <c r="I19" s="15">
        <v>0</v>
      </c>
      <c r="J19" s="15"/>
      <c r="K19" s="15">
        <f>SUM(I19:J19)</f>
        <v>0</v>
      </c>
      <c r="L19" s="15">
        <v>0</v>
      </c>
      <c r="M19" s="15"/>
      <c r="N19" s="15">
        <f>SUM(L19:M19)</f>
        <v>0</v>
      </c>
    </row>
    <row r="20" spans="1:14" ht="10.5" customHeight="1" thickBot="1">
      <c r="A20" s="20" t="s">
        <v>17</v>
      </c>
      <c r="B20" s="19" t="s">
        <v>134</v>
      </c>
      <c r="C20" s="15">
        <v>0</v>
      </c>
      <c r="D20" s="15">
        <f aca="true" t="shared" si="2" ref="D20:M20">SUM(D19)</f>
        <v>0</v>
      </c>
      <c r="E20" s="15">
        <f t="shared" si="2"/>
        <v>0</v>
      </c>
      <c r="F20" s="15">
        <v>0</v>
      </c>
      <c r="G20" s="15">
        <f t="shared" si="2"/>
        <v>0</v>
      </c>
      <c r="H20" s="15">
        <f>SUM(H19)</f>
        <v>0</v>
      </c>
      <c r="I20" s="15">
        <v>0</v>
      </c>
      <c r="J20" s="15">
        <f t="shared" si="2"/>
        <v>0</v>
      </c>
      <c r="K20" s="15">
        <f>SUM(K19)</f>
        <v>0</v>
      </c>
      <c r="L20" s="15">
        <v>0</v>
      </c>
      <c r="M20" s="15">
        <f t="shared" si="2"/>
        <v>0</v>
      </c>
      <c r="N20" s="15">
        <f>SUM(N19)</f>
        <v>0</v>
      </c>
    </row>
    <row r="21" spans="1:14" ht="10.5" customHeight="1">
      <c r="A21" s="21" t="s">
        <v>168</v>
      </c>
      <c r="B21" s="16" t="s">
        <v>21</v>
      </c>
      <c r="C21" s="7">
        <v>0</v>
      </c>
      <c r="D21" s="7"/>
      <c r="E21" s="7">
        <f>SUM(C21:D21)</f>
        <v>0</v>
      </c>
      <c r="F21" s="7">
        <v>0</v>
      </c>
      <c r="G21" s="7"/>
      <c r="H21" s="7">
        <f>SUM(F21:G21)</f>
        <v>0</v>
      </c>
      <c r="I21" s="7">
        <v>0</v>
      </c>
      <c r="J21" s="7"/>
      <c r="K21" s="7">
        <f>SUM(I21:J21)</f>
        <v>0</v>
      </c>
      <c r="L21" s="7">
        <v>0</v>
      </c>
      <c r="M21" s="7"/>
      <c r="N21" s="7">
        <f>SUM(L21:M21)</f>
        <v>0</v>
      </c>
    </row>
    <row r="22" spans="1:14" ht="10.5" customHeight="1">
      <c r="A22" s="50" t="s">
        <v>169</v>
      </c>
      <c r="B22" s="16" t="s">
        <v>146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7">
        <v>0</v>
      </c>
      <c r="J22" s="7"/>
      <c r="K22" s="7">
        <f>SUM(I22:J22)</f>
        <v>0</v>
      </c>
      <c r="L22" s="7">
        <v>0</v>
      </c>
      <c r="M22" s="7"/>
      <c r="N22" s="7">
        <f>SUM(L22:M22)</f>
        <v>0</v>
      </c>
    </row>
    <row r="23" spans="1:14" ht="10.5" customHeight="1" thickBot="1">
      <c r="A23" s="17" t="s">
        <v>166</v>
      </c>
      <c r="B23" s="16" t="s">
        <v>22</v>
      </c>
      <c r="C23" s="1">
        <v>0</v>
      </c>
      <c r="D23" s="1"/>
      <c r="E23" s="7">
        <f>SUM(C23:D23)</f>
        <v>0</v>
      </c>
      <c r="F23" s="1">
        <v>0</v>
      </c>
      <c r="G23" s="1"/>
      <c r="H23" s="7">
        <f>SUM(F23:G23)</f>
        <v>0</v>
      </c>
      <c r="I23" s="1">
        <v>0</v>
      </c>
      <c r="J23" s="1"/>
      <c r="K23" s="7">
        <f>SUM(I23:J23)</f>
        <v>0</v>
      </c>
      <c r="L23" s="7">
        <v>0</v>
      </c>
      <c r="M23" s="6"/>
      <c r="N23" s="7">
        <f>SUM(L23:M23)</f>
        <v>0</v>
      </c>
    </row>
    <row r="24" spans="1:14" ht="10.5" customHeight="1" thickBot="1">
      <c r="A24" s="18" t="s">
        <v>20</v>
      </c>
      <c r="B24" s="22" t="s">
        <v>135</v>
      </c>
      <c r="C24" s="15">
        <v>0</v>
      </c>
      <c r="D24" s="15">
        <f aca="true" t="shared" si="3" ref="D24:M24">SUM(D21:D23)</f>
        <v>0</v>
      </c>
      <c r="E24" s="15">
        <f t="shared" si="3"/>
        <v>0</v>
      </c>
      <c r="F24" s="15">
        <v>0</v>
      </c>
      <c r="G24" s="15">
        <f t="shared" si="3"/>
        <v>0</v>
      </c>
      <c r="H24" s="15">
        <f>SUM(H21:H23)</f>
        <v>0</v>
      </c>
      <c r="I24" s="15">
        <v>0</v>
      </c>
      <c r="J24" s="15">
        <f t="shared" si="3"/>
        <v>0</v>
      </c>
      <c r="K24" s="15">
        <f>SUM(K21:K23)</f>
        <v>0</v>
      </c>
      <c r="L24" s="15">
        <v>0</v>
      </c>
      <c r="M24" s="15">
        <f t="shared" si="3"/>
        <v>0</v>
      </c>
      <c r="N24" s="15">
        <f>SUM(N21:N23)</f>
        <v>0</v>
      </c>
    </row>
    <row r="25" spans="1:14" ht="10.5" customHeight="1" thickBot="1">
      <c r="A25" s="40" t="s">
        <v>167</v>
      </c>
      <c r="B25" s="39" t="s">
        <v>153</v>
      </c>
      <c r="C25" s="7">
        <v>0</v>
      </c>
      <c r="D25" s="7"/>
      <c r="E25" s="7">
        <f>SUM(C25:D25)</f>
        <v>0</v>
      </c>
      <c r="F25" s="7">
        <v>0</v>
      </c>
      <c r="G25" s="7"/>
      <c r="H25" s="7">
        <f>SUM(F25:G25)</f>
        <v>0</v>
      </c>
      <c r="I25" s="7">
        <v>0</v>
      </c>
      <c r="J25" s="7"/>
      <c r="K25" s="7">
        <f>SUM(I25:J25)</f>
        <v>0</v>
      </c>
      <c r="L25" s="7">
        <v>0</v>
      </c>
      <c r="M25" s="7"/>
      <c r="N25" s="7">
        <f>SUM(L25:M25)</f>
        <v>0</v>
      </c>
    </row>
    <row r="26" spans="1:14" ht="10.5" customHeight="1" thickBot="1">
      <c r="A26" s="41" t="s">
        <v>149</v>
      </c>
      <c r="B26" s="42" t="s">
        <v>150</v>
      </c>
      <c r="C26" s="28">
        <v>0</v>
      </c>
      <c r="D26" s="28">
        <f aca="true" t="shared" si="4" ref="D26:M26">SUM(D20,D24,D25)</f>
        <v>0</v>
      </c>
      <c r="E26" s="28">
        <f t="shared" si="4"/>
        <v>0</v>
      </c>
      <c r="F26" s="28">
        <v>0</v>
      </c>
      <c r="G26" s="28">
        <f t="shared" si="4"/>
        <v>0</v>
      </c>
      <c r="H26" s="28">
        <f>SUM(H20,H24,H25)</f>
        <v>0</v>
      </c>
      <c r="I26" s="28">
        <v>0</v>
      </c>
      <c r="J26" s="28">
        <f t="shared" si="4"/>
        <v>0</v>
      </c>
      <c r="K26" s="28">
        <f>SUM(K20,K24,K25)</f>
        <v>0</v>
      </c>
      <c r="L26" s="28">
        <v>0</v>
      </c>
      <c r="M26" s="28">
        <f t="shared" si="4"/>
        <v>0</v>
      </c>
      <c r="N26" s="28">
        <f>SUM(N20,N24,N25)</f>
        <v>0</v>
      </c>
    </row>
    <row r="27" spans="1:14" s="29" customFormat="1" ht="10.5" customHeight="1">
      <c r="A27" s="23"/>
      <c r="B27" s="29" t="s">
        <v>154</v>
      </c>
      <c r="C27" s="6">
        <v>1467488</v>
      </c>
      <c r="D27" s="6">
        <f aca="true" t="shared" si="5" ref="D27:M27">SUM(D26,D18,D14)</f>
        <v>8559</v>
      </c>
      <c r="E27" s="6">
        <f t="shared" si="5"/>
        <v>1476047</v>
      </c>
      <c r="F27" s="6">
        <v>1118654</v>
      </c>
      <c r="G27" s="6">
        <f t="shared" si="5"/>
        <v>987</v>
      </c>
      <c r="H27" s="6">
        <f>SUM(H26,H18,H14)</f>
        <v>1119641</v>
      </c>
      <c r="I27" s="6">
        <v>2308922</v>
      </c>
      <c r="J27" s="6">
        <f t="shared" si="5"/>
        <v>-4881</v>
      </c>
      <c r="K27" s="6">
        <f>SUM(K26,K18,K14)</f>
        <v>2304041</v>
      </c>
      <c r="L27" s="6">
        <v>235999</v>
      </c>
      <c r="M27" s="6">
        <f t="shared" si="5"/>
        <v>-21321</v>
      </c>
      <c r="N27" s="6">
        <f>SUM(N26,N18,N14)</f>
        <v>214678</v>
      </c>
    </row>
    <row r="28" spans="1:21" ht="10.5" customHeight="1">
      <c r="A28" s="117" t="s">
        <v>23</v>
      </c>
      <c r="B28" s="117"/>
      <c r="C28" s="1"/>
      <c r="D28" s="1"/>
      <c r="E28" s="1"/>
      <c r="F28" s="1"/>
      <c r="G28" s="1"/>
      <c r="H28" s="1"/>
      <c r="I28" s="1"/>
      <c r="J28" s="1"/>
      <c r="K28" s="1"/>
      <c r="L28" s="7"/>
      <c r="M28" s="6"/>
      <c r="N28" s="1"/>
      <c r="U28" s="67"/>
    </row>
    <row r="29" spans="1:14" ht="10.5" customHeight="1">
      <c r="A29" s="17" t="s">
        <v>170</v>
      </c>
      <c r="B29" s="16" t="s">
        <v>136</v>
      </c>
      <c r="C29" s="1">
        <v>0</v>
      </c>
      <c r="D29" s="1"/>
      <c r="E29" s="1">
        <f>SUM(C29:D29)</f>
        <v>0</v>
      </c>
      <c r="F29" s="1">
        <v>0</v>
      </c>
      <c r="G29" s="1"/>
      <c r="H29" s="1">
        <f>SUM(F29:G29)</f>
        <v>0</v>
      </c>
      <c r="I29" s="1">
        <v>0</v>
      </c>
      <c r="J29" s="1"/>
      <c r="K29" s="1">
        <f>SUM(I29:J29)</f>
        <v>0</v>
      </c>
      <c r="L29" s="7">
        <v>0</v>
      </c>
      <c r="M29" s="6"/>
      <c r="N29" s="1">
        <f>SUM(L29:M29)</f>
        <v>0</v>
      </c>
    </row>
    <row r="30" spans="1:14" ht="10.5" customHeight="1">
      <c r="A30" s="17" t="s">
        <v>171</v>
      </c>
      <c r="B30" s="16" t="s">
        <v>137</v>
      </c>
      <c r="C30" s="1">
        <v>0</v>
      </c>
      <c r="D30" s="1"/>
      <c r="E30" s="1">
        <f>SUM(C30:D30)</f>
        <v>0</v>
      </c>
      <c r="F30" s="1">
        <v>0</v>
      </c>
      <c r="G30" s="1"/>
      <c r="H30" s="1">
        <f>SUM(F30:G30)</f>
        <v>0</v>
      </c>
      <c r="I30" s="1">
        <v>0</v>
      </c>
      <c r="J30" s="1"/>
      <c r="K30" s="1">
        <f>SUM(I30:J30)</f>
        <v>0</v>
      </c>
      <c r="L30" s="7">
        <v>0</v>
      </c>
      <c r="M30" s="6"/>
      <c r="N30" s="1">
        <f>SUM(L30:M30)</f>
        <v>0</v>
      </c>
    </row>
    <row r="31" spans="1:14" ht="10.5" customHeight="1">
      <c r="A31" s="17" t="s">
        <v>173</v>
      </c>
      <c r="B31" s="16" t="s">
        <v>138</v>
      </c>
      <c r="C31" s="1">
        <v>790177</v>
      </c>
      <c r="D31" s="1"/>
      <c r="E31" s="1">
        <f>SUM(C31:D31)</f>
        <v>790177</v>
      </c>
      <c r="F31" s="1">
        <v>0</v>
      </c>
      <c r="G31" s="1"/>
      <c r="H31" s="1">
        <f>SUM(F31:G31)</f>
        <v>0</v>
      </c>
      <c r="I31" s="1">
        <v>0</v>
      </c>
      <c r="J31" s="1"/>
      <c r="K31" s="1">
        <f>SUM(I31:J31)</f>
        <v>0</v>
      </c>
      <c r="L31" s="7">
        <v>0</v>
      </c>
      <c r="M31" s="6"/>
      <c r="N31" s="1">
        <f>SUM(L31:M31)</f>
        <v>0</v>
      </c>
    </row>
    <row r="32" spans="1:18" ht="10.5" customHeight="1">
      <c r="A32" s="24" t="s">
        <v>7</v>
      </c>
      <c r="B32" s="25" t="s">
        <v>139</v>
      </c>
      <c r="C32" s="5">
        <v>790177</v>
      </c>
      <c r="D32" s="5">
        <f aca="true" t="shared" si="6" ref="D32:M32">SUM(D29:D31)</f>
        <v>0</v>
      </c>
      <c r="E32" s="5">
        <f t="shared" si="6"/>
        <v>790177</v>
      </c>
      <c r="F32" s="5">
        <v>0</v>
      </c>
      <c r="G32" s="5">
        <f t="shared" si="6"/>
        <v>0</v>
      </c>
      <c r="H32" s="5">
        <f>SUM(H29:H31)</f>
        <v>0</v>
      </c>
      <c r="I32" s="5">
        <v>0</v>
      </c>
      <c r="J32" s="5">
        <f t="shared" si="6"/>
        <v>0</v>
      </c>
      <c r="K32" s="5">
        <f>SUM(K29:K31)</f>
        <v>0</v>
      </c>
      <c r="L32" s="5">
        <v>0</v>
      </c>
      <c r="M32" s="5">
        <f t="shared" si="6"/>
        <v>0</v>
      </c>
      <c r="N32" s="5">
        <f>SUM(N29:N31)</f>
        <v>0</v>
      </c>
      <c r="O32" s="1"/>
      <c r="P32" s="1"/>
      <c r="Q32" s="1"/>
      <c r="R32" s="1"/>
    </row>
    <row r="33" spans="1:18" ht="10.5" customHeight="1">
      <c r="A33" s="17" t="s">
        <v>174</v>
      </c>
      <c r="B33" s="16" t="s">
        <v>24</v>
      </c>
      <c r="C33" s="1">
        <v>0</v>
      </c>
      <c r="D33" s="1"/>
      <c r="E33" s="1">
        <f>SUM(C33:D33)</f>
        <v>0</v>
      </c>
      <c r="F33" s="1">
        <v>0</v>
      </c>
      <c r="G33" s="1"/>
      <c r="H33" s="1">
        <f>SUM(F33:G33)</f>
        <v>0</v>
      </c>
      <c r="I33" s="1">
        <v>0</v>
      </c>
      <c r="J33" s="1"/>
      <c r="K33" s="1">
        <f>SUM(I33:J33)</f>
        <v>0</v>
      </c>
      <c r="L33" s="7">
        <v>0</v>
      </c>
      <c r="M33" s="6"/>
      <c r="N33" s="1">
        <f>SUM(L33:M33)</f>
        <v>0</v>
      </c>
      <c r="O33" s="1"/>
      <c r="P33" s="1"/>
      <c r="Q33" s="1"/>
      <c r="R33" s="1"/>
    </row>
    <row r="34" spans="1:18" s="29" customFormat="1" ht="10.5" customHeight="1">
      <c r="A34" s="17" t="s">
        <v>175</v>
      </c>
      <c r="B34" s="16" t="s">
        <v>140</v>
      </c>
      <c r="C34" s="1">
        <v>110440</v>
      </c>
      <c r="D34" s="1"/>
      <c r="E34" s="1">
        <f>SUM(C34:D34)</f>
        <v>110440</v>
      </c>
      <c r="F34" s="1">
        <v>440000</v>
      </c>
      <c r="G34" s="1"/>
      <c r="H34" s="1">
        <f>SUM(F34:G34)</f>
        <v>440000</v>
      </c>
      <c r="I34" s="1">
        <v>58620</v>
      </c>
      <c r="J34" s="1"/>
      <c r="K34" s="1">
        <f>SUM(I34:J34)</f>
        <v>58620</v>
      </c>
      <c r="L34" s="7">
        <v>0</v>
      </c>
      <c r="M34" s="6"/>
      <c r="N34" s="1">
        <f>SUM(L34:M34)</f>
        <v>0</v>
      </c>
      <c r="O34" s="6"/>
      <c r="P34" s="6"/>
      <c r="Q34" s="6"/>
      <c r="R34" s="6"/>
    </row>
    <row r="35" spans="1:18" s="29" customFormat="1" ht="10.5" customHeight="1" thickBot="1">
      <c r="A35" s="17" t="s">
        <v>177</v>
      </c>
      <c r="B35" s="16" t="s">
        <v>25</v>
      </c>
      <c r="C35" s="1">
        <v>0</v>
      </c>
      <c r="D35" s="1">
        <v>165</v>
      </c>
      <c r="E35" s="1">
        <f>SUM(C35:D35)</f>
        <v>165</v>
      </c>
      <c r="F35" s="1">
        <v>0</v>
      </c>
      <c r="G35" s="1"/>
      <c r="H35" s="1">
        <f>SUM(F35:G35)</f>
        <v>0</v>
      </c>
      <c r="I35" s="1">
        <v>0</v>
      </c>
      <c r="J35" s="1"/>
      <c r="K35" s="1">
        <f>SUM(I35:J35)</f>
        <v>0</v>
      </c>
      <c r="L35" s="7">
        <v>0</v>
      </c>
      <c r="M35" s="6"/>
      <c r="N35" s="1">
        <f>SUM(L35:M35)</f>
        <v>0</v>
      </c>
      <c r="O35" s="6"/>
      <c r="P35" s="6"/>
      <c r="Q35" s="6"/>
      <c r="R35" s="6"/>
    </row>
    <row r="36" spans="1:18" ht="10.5" customHeight="1" thickBot="1">
      <c r="A36" s="18" t="s">
        <v>12</v>
      </c>
      <c r="B36" s="19" t="s">
        <v>142</v>
      </c>
      <c r="C36" s="15">
        <v>900617</v>
      </c>
      <c r="D36" s="15">
        <f aca="true" t="shared" si="7" ref="D36:M36">SUM(D32:D35)</f>
        <v>165</v>
      </c>
      <c r="E36" s="15">
        <f t="shared" si="7"/>
        <v>900782</v>
      </c>
      <c r="F36" s="15">
        <v>440000</v>
      </c>
      <c r="G36" s="15">
        <f t="shared" si="7"/>
        <v>0</v>
      </c>
      <c r="H36" s="15">
        <f>SUM(H32:H35)</f>
        <v>440000</v>
      </c>
      <c r="I36" s="15">
        <v>58620</v>
      </c>
      <c r="J36" s="15">
        <f t="shared" si="7"/>
        <v>0</v>
      </c>
      <c r="K36" s="15">
        <f>SUM(K32:K35)</f>
        <v>58620</v>
      </c>
      <c r="L36" s="15">
        <v>0</v>
      </c>
      <c r="M36" s="15">
        <f t="shared" si="7"/>
        <v>0</v>
      </c>
      <c r="N36" s="15">
        <f>SUM(N32:N35)</f>
        <v>0</v>
      </c>
      <c r="O36" s="1"/>
      <c r="P36" s="1"/>
      <c r="Q36" s="1"/>
      <c r="R36" s="1"/>
    </row>
    <row r="37" spans="1:18" ht="10.5" customHeight="1">
      <c r="A37" s="17" t="s">
        <v>172</v>
      </c>
      <c r="B37" s="16" t="s">
        <v>27</v>
      </c>
      <c r="C37" s="1">
        <v>0</v>
      </c>
      <c r="D37" s="1"/>
      <c r="E37" s="1">
        <f>SUM(C37:D37)</f>
        <v>0</v>
      </c>
      <c r="F37" s="1">
        <v>0</v>
      </c>
      <c r="G37" s="1"/>
      <c r="H37" s="1">
        <f>SUM(F37:G37)</f>
        <v>0</v>
      </c>
      <c r="I37" s="1">
        <v>0</v>
      </c>
      <c r="J37" s="1"/>
      <c r="K37" s="1">
        <f>SUM(I37:J37)</f>
        <v>0</v>
      </c>
      <c r="L37" s="7">
        <v>0</v>
      </c>
      <c r="M37" s="6"/>
      <c r="N37" s="1">
        <f>SUM(L37:M37)</f>
        <v>0</v>
      </c>
      <c r="O37" s="1"/>
      <c r="P37" s="1"/>
      <c r="Q37" s="1"/>
      <c r="R37" s="1"/>
    </row>
    <row r="38" spans="1:18" ht="10.5" customHeight="1">
      <c r="A38" s="17" t="s">
        <v>176</v>
      </c>
      <c r="B38" s="16" t="s">
        <v>141</v>
      </c>
      <c r="C38" s="1">
        <v>0</v>
      </c>
      <c r="D38" s="1">
        <v>50</v>
      </c>
      <c r="E38" s="1">
        <f>SUM(C38:D38)</f>
        <v>50</v>
      </c>
      <c r="F38" s="1">
        <v>0</v>
      </c>
      <c r="G38" s="1"/>
      <c r="H38" s="1">
        <f>SUM(F38:G38)</f>
        <v>0</v>
      </c>
      <c r="I38" s="1">
        <v>0</v>
      </c>
      <c r="J38" s="1"/>
      <c r="K38" s="1">
        <f>SUM(I38:J38)</f>
        <v>0</v>
      </c>
      <c r="L38" s="7">
        <v>0</v>
      </c>
      <c r="M38" s="6"/>
      <c r="N38" s="1">
        <f>SUM(L38:M38)</f>
        <v>0</v>
      </c>
      <c r="O38" s="1"/>
      <c r="P38" s="1"/>
      <c r="Q38" s="1"/>
      <c r="R38" s="1"/>
    </row>
    <row r="39" spans="1:18" s="29" customFormat="1" ht="10.5" customHeight="1" thickBot="1">
      <c r="A39" s="17" t="s">
        <v>178</v>
      </c>
      <c r="B39" s="16" t="s">
        <v>28</v>
      </c>
      <c r="C39" s="1">
        <v>0</v>
      </c>
      <c r="D39" s="1"/>
      <c r="E39" s="1">
        <f>SUM(C39:D39)</f>
        <v>0</v>
      </c>
      <c r="F39" s="1">
        <v>0</v>
      </c>
      <c r="G39" s="1"/>
      <c r="H39" s="1">
        <f>SUM(F39:G39)</f>
        <v>0</v>
      </c>
      <c r="I39" s="1">
        <v>0</v>
      </c>
      <c r="J39" s="1"/>
      <c r="K39" s="1">
        <f>SUM(I39:J39)</f>
        <v>0</v>
      </c>
      <c r="L39" s="7">
        <v>0</v>
      </c>
      <c r="M39" s="6"/>
      <c r="N39" s="1">
        <f>SUM(L39:M39)</f>
        <v>0</v>
      </c>
      <c r="O39" s="6"/>
      <c r="P39" s="6"/>
      <c r="Q39" s="6"/>
      <c r="R39" s="6"/>
    </row>
    <row r="40" spans="1:18" ht="10.5" customHeight="1" thickBot="1">
      <c r="A40" s="18" t="s">
        <v>15</v>
      </c>
      <c r="B40" s="19" t="s">
        <v>143</v>
      </c>
      <c r="C40" s="15">
        <v>0</v>
      </c>
      <c r="D40" s="15">
        <f aca="true" t="shared" si="8" ref="D40:M40">SUM(D37:D39)</f>
        <v>50</v>
      </c>
      <c r="E40" s="15">
        <f t="shared" si="8"/>
        <v>50</v>
      </c>
      <c r="F40" s="15">
        <v>0</v>
      </c>
      <c r="G40" s="15">
        <f t="shared" si="8"/>
        <v>0</v>
      </c>
      <c r="H40" s="15">
        <f>SUM(H37:H39)</f>
        <v>0</v>
      </c>
      <c r="I40" s="15">
        <v>0</v>
      </c>
      <c r="J40" s="15">
        <f t="shared" si="8"/>
        <v>0</v>
      </c>
      <c r="K40" s="15">
        <f>SUM(K37:K39)</f>
        <v>0</v>
      </c>
      <c r="L40" s="15">
        <v>0</v>
      </c>
      <c r="M40" s="15">
        <f t="shared" si="8"/>
        <v>0</v>
      </c>
      <c r="N40" s="15">
        <f>SUM(N37:N39)</f>
        <v>0</v>
      </c>
      <c r="O40" s="1"/>
      <c r="P40" s="1"/>
      <c r="Q40" s="1"/>
      <c r="R40" s="1"/>
    </row>
    <row r="41" spans="1:18" ht="10.5" customHeight="1">
      <c r="A41" s="53" t="s">
        <v>191</v>
      </c>
      <c r="B41" s="19" t="s">
        <v>19</v>
      </c>
      <c r="C41" s="35">
        <v>376126</v>
      </c>
      <c r="D41" s="35">
        <f>1012+7332</f>
        <v>8344</v>
      </c>
      <c r="E41" s="35">
        <f>SUM(C41:D41)</f>
        <v>384470</v>
      </c>
      <c r="F41" s="35">
        <v>598550</v>
      </c>
      <c r="G41" s="35">
        <f>160+827</f>
        <v>987</v>
      </c>
      <c r="H41" s="35">
        <f>SUM(F41:G41)</f>
        <v>599537</v>
      </c>
      <c r="I41" s="35">
        <v>2174786</v>
      </c>
      <c r="J41" s="35">
        <f>287+1613+1822-21024+250+1168+1000</f>
        <v>-14884</v>
      </c>
      <c r="K41" s="35">
        <f>SUM(I41:J41)</f>
        <v>2159902</v>
      </c>
      <c r="L41" s="35">
        <v>235999</v>
      </c>
      <c r="M41" s="35">
        <v>-21321</v>
      </c>
      <c r="N41" s="35">
        <f>SUM(L41:M41)</f>
        <v>214678</v>
      </c>
      <c r="O41" s="1"/>
      <c r="P41" s="1"/>
      <c r="Q41" s="1"/>
      <c r="R41" s="1"/>
    </row>
    <row r="42" spans="1:18" ht="10.5" customHeight="1">
      <c r="A42" s="53" t="s">
        <v>192</v>
      </c>
      <c r="B42" s="19" t="s">
        <v>144</v>
      </c>
      <c r="C42" s="35">
        <v>135787</v>
      </c>
      <c r="D42" s="35"/>
      <c r="E42" s="35">
        <f>SUM(C42:D42)</f>
        <v>135787</v>
      </c>
      <c r="F42" s="35">
        <v>25104</v>
      </c>
      <c r="G42" s="35"/>
      <c r="H42" s="35">
        <f>SUM(F42:G42)</f>
        <v>25104</v>
      </c>
      <c r="I42" s="35">
        <v>37365</v>
      </c>
      <c r="J42" s="35"/>
      <c r="K42" s="35">
        <f>SUM(I42:J42)</f>
        <v>37365</v>
      </c>
      <c r="L42" s="35">
        <v>0</v>
      </c>
      <c r="M42" s="35"/>
      <c r="N42" s="35">
        <f>SUM(L42:M42)</f>
        <v>0</v>
      </c>
      <c r="O42" s="1"/>
      <c r="P42" s="1"/>
      <c r="Q42" s="1"/>
      <c r="R42" s="1"/>
    </row>
    <row r="43" spans="1:14" ht="13.5" thickBot="1">
      <c r="A43" s="18" t="s">
        <v>17</v>
      </c>
      <c r="B43" s="19" t="s">
        <v>29</v>
      </c>
      <c r="C43" s="15">
        <v>511913</v>
      </c>
      <c r="D43" s="15">
        <f aca="true" t="shared" si="9" ref="D43:M43">SUM(D41:D42)</f>
        <v>8344</v>
      </c>
      <c r="E43" s="15">
        <f t="shared" si="9"/>
        <v>520257</v>
      </c>
      <c r="F43" s="15">
        <v>623654</v>
      </c>
      <c r="G43" s="15">
        <f t="shared" si="9"/>
        <v>987</v>
      </c>
      <c r="H43" s="15">
        <f>SUM(H41:H42)</f>
        <v>624641</v>
      </c>
      <c r="I43" s="15">
        <v>2212151</v>
      </c>
      <c r="J43" s="15">
        <f t="shared" si="9"/>
        <v>-14884</v>
      </c>
      <c r="K43" s="15">
        <f>SUM(K41:K42)</f>
        <v>2197267</v>
      </c>
      <c r="L43" s="15">
        <v>235999</v>
      </c>
      <c r="M43" s="15">
        <f t="shared" si="9"/>
        <v>-21321</v>
      </c>
      <c r="N43" s="15">
        <f>SUM(N41:N42)</f>
        <v>214678</v>
      </c>
    </row>
    <row r="44" spans="1:14" ht="12.75">
      <c r="A44" s="40" t="s">
        <v>191</v>
      </c>
      <c r="B44" s="54" t="s">
        <v>22</v>
      </c>
      <c r="C44" s="84">
        <v>42787</v>
      </c>
      <c r="D44" s="7"/>
      <c r="E44" s="84">
        <f>SUM(C44:D44)</f>
        <v>42787</v>
      </c>
      <c r="F44" s="84">
        <v>55000</v>
      </c>
      <c r="G44" s="7"/>
      <c r="H44" s="84">
        <f>SUM(F44:G44)</f>
        <v>55000</v>
      </c>
      <c r="I44" s="84">
        <v>10000</v>
      </c>
      <c r="J44" s="72">
        <v>10003</v>
      </c>
      <c r="K44" s="84">
        <f>SUM(I44:J44)</f>
        <v>20003</v>
      </c>
      <c r="L44" s="7">
        <v>0</v>
      </c>
      <c r="M44" s="7"/>
      <c r="N44" s="84">
        <f>SUM(L44:M44)</f>
        <v>0</v>
      </c>
    </row>
    <row r="45" spans="1:14" ht="13.5" thickBot="1">
      <c r="A45" s="40" t="s">
        <v>192</v>
      </c>
      <c r="B45" s="54" t="s">
        <v>145</v>
      </c>
      <c r="C45" s="7">
        <v>12171</v>
      </c>
      <c r="D45" s="7"/>
      <c r="E45" s="84">
        <f>SUM(C45:D45)</f>
        <v>12171</v>
      </c>
      <c r="F45" s="7">
        <v>0</v>
      </c>
      <c r="G45" s="7"/>
      <c r="H45" s="84">
        <f>SUM(F45:G45)</f>
        <v>0</v>
      </c>
      <c r="I45" s="7">
        <v>28151</v>
      </c>
      <c r="J45" s="7"/>
      <c r="K45" s="84">
        <f>SUM(I45:J45)</f>
        <v>28151</v>
      </c>
      <c r="L45" s="7">
        <v>0</v>
      </c>
      <c r="M45" s="7"/>
      <c r="N45" s="84">
        <f>SUM(L45:M45)</f>
        <v>0</v>
      </c>
    </row>
    <row r="46" spans="1:14" ht="13.5" thickBot="1">
      <c r="A46" s="41" t="s">
        <v>20</v>
      </c>
      <c r="B46" s="55" t="s">
        <v>30</v>
      </c>
      <c r="C46" s="28">
        <v>54958</v>
      </c>
      <c r="D46" s="28">
        <f aca="true" t="shared" si="10" ref="D46:M46">SUM(D44:D45)</f>
        <v>0</v>
      </c>
      <c r="E46" s="28">
        <f t="shared" si="10"/>
        <v>54958</v>
      </c>
      <c r="F46" s="28">
        <v>55000</v>
      </c>
      <c r="G46" s="28">
        <f t="shared" si="10"/>
        <v>0</v>
      </c>
      <c r="H46" s="28">
        <f>SUM(H44:H45)</f>
        <v>55000</v>
      </c>
      <c r="I46" s="28">
        <v>38151</v>
      </c>
      <c r="J46" s="28">
        <f t="shared" si="10"/>
        <v>10003</v>
      </c>
      <c r="K46" s="28">
        <f>SUM(K44:K45)</f>
        <v>48154</v>
      </c>
      <c r="L46" s="28">
        <v>0</v>
      </c>
      <c r="M46" s="28">
        <f t="shared" si="10"/>
        <v>0</v>
      </c>
      <c r="N46" s="28">
        <f>SUM(N44:N45)</f>
        <v>0</v>
      </c>
    </row>
    <row r="47" spans="1:14" ht="13.5" thickBot="1">
      <c r="A47" s="40" t="s">
        <v>179</v>
      </c>
      <c r="B47" s="54" t="s">
        <v>152</v>
      </c>
      <c r="C47" s="7">
        <v>0</v>
      </c>
      <c r="D47" s="7"/>
      <c r="E47" s="7">
        <f>SUM(C47:D47)</f>
        <v>0</v>
      </c>
      <c r="F47" s="7">
        <v>0</v>
      </c>
      <c r="G47" s="7"/>
      <c r="H47" s="7">
        <f>SUM(F47:G47)</f>
        <v>0</v>
      </c>
      <c r="I47" s="7">
        <v>0</v>
      </c>
      <c r="J47" s="7"/>
      <c r="K47" s="7">
        <f>SUM(I47:J47)</f>
        <v>0</v>
      </c>
      <c r="L47" s="7">
        <v>0</v>
      </c>
      <c r="M47" s="7"/>
      <c r="N47" s="7">
        <f>SUM(L47:M47)</f>
        <v>0</v>
      </c>
    </row>
    <row r="48" spans="1:14" ht="13.5" thickBot="1">
      <c r="A48" s="41" t="s">
        <v>149</v>
      </c>
      <c r="B48" s="55" t="s">
        <v>151</v>
      </c>
      <c r="C48" s="28">
        <v>566871</v>
      </c>
      <c r="D48" s="28">
        <f aca="true" t="shared" si="11" ref="D48:M48">SUM(D46,D43,D47)</f>
        <v>8344</v>
      </c>
      <c r="E48" s="28">
        <f t="shared" si="11"/>
        <v>575215</v>
      </c>
      <c r="F48" s="28">
        <v>678654</v>
      </c>
      <c r="G48" s="28">
        <f t="shared" si="11"/>
        <v>987</v>
      </c>
      <c r="H48" s="28">
        <f>SUM(H46,H43,H47)</f>
        <v>679641</v>
      </c>
      <c r="I48" s="28">
        <v>2250302</v>
      </c>
      <c r="J48" s="28">
        <f t="shared" si="11"/>
        <v>-4881</v>
      </c>
      <c r="K48" s="28">
        <f>SUM(K46,K43,K47)</f>
        <v>2245421</v>
      </c>
      <c r="L48" s="28">
        <v>235999</v>
      </c>
      <c r="M48" s="28">
        <f t="shared" si="11"/>
        <v>-21321</v>
      </c>
      <c r="N48" s="28">
        <f>SUM(N46,N43,N47)</f>
        <v>214678</v>
      </c>
    </row>
    <row r="49" spans="1:14" s="51" customFormat="1" ht="13.5" thickBot="1">
      <c r="A49" s="23"/>
      <c r="B49" s="29" t="s">
        <v>155</v>
      </c>
      <c r="C49" s="6">
        <v>1467488</v>
      </c>
      <c r="D49" s="6">
        <f aca="true" t="shared" si="12" ref="D49:M49">SUM(D48,D40,D36)</f>
        <v>8559</v>
      </c>
      <c r="E49" s="6">
        <f t="shared" si="12"/>
        <v>1476047</v>
      </c>
      <c r="F49" s="6">
        <v>1118654</v>
      </c>
      <c r="G49" s="6">
        <f t="shared" si="12"/>
        <v>987</v>
      </c>
      <c r="H49" s="6">
        <f>SUM(H48,H40,H36)</f>
        <v>1119641</v>
      </c>
      <c r="I49" s="6">
        <v>2308922</v>
      </c>
      <c r="J49" s="6">
        <f t="shared" si="12"/>
        <v>-4881</v>
      </c>
      <c r="K49" s="6">
        <f>SUM(K48,K40,K36)</f>
        <v>2304041</v>
      </c>
      <c r="L49" s="6">
        <v>235999</v>
      </c>
      <c r="M49" s="6">
        <f t="shared" si="12"/>
        <v>-21321</v>
      </c>
      <c r="N49" s="6">
        <f>SUM(N48,N40,N36)</f>
        <v>214678</v>
      </c>
    </row>
    <row r="50" spans="1:14" ht="12.75">
      <c r="A50" s="57"/>
      <c r="B50" s="58" t="s">
        <v>31</v>
      </c>
      <c r="C50" s="10">
        <v>175</v>
      </c>
      <c r="D50" s="10"/>
      <c r="E50" s="10">
        <v>175</v>
      </c>
      <c r="F50" s="10">
        <v>102</v>
      </c>
      <c r="G50" s="10"/>
      <c r="H50" s="10">
        <v>102</v>
      </c>
      <c r="I50" s="10">
        <v>150</v>
      </c>
      <c r="J50" s="10">
        <v>-3</v>
      </c>
      <c r="K50" s="10">
        <v>150</v>
      </c>
      <c r="L50" s="9"/>
      <c r="M50" s="8">
        <v>3</v>
      </c>
      <c r="N50" s="9">
        <v>3</v>
      </c>
    </row>
    <row r="51" spans="1:14" ht="12.75">
      <c r="A51" s="59"/>
      <c r="B51" s="58" t="s">
        <v>32</v>
      </c>
      <c r="C51" s="85"/>
      <c r="D51" s="27"/>
      <c r="E51" s="85"/>
      <c r="F51" s="27"/>
      <c r="G51" s="27"/>
      <c r="H51" s="27"/>
      <c r="I51" s="27"/>
      <c r="J51" s="27"/>
      <c r="K51" s="27"/>
      <c r="L51" s="71"/>
      <c r="M51" s="27"/>
      <c r="N51" s="71"/>
    </row>
    <row r="52" ht="12.75">
      <c r="E52" s="2"/>
    </row>
    <row r="53" spans="5:12" ht="12.75">
      <c r="E53" s="1"/>
      <c r="I53" s="74"/>
      <c r="J53" s="75"/>
      <c r="L53" s="36"/>
    </row>
    <row r="54" spans="4:11" ht="12.75">
      <c r="D54" s="1"/>
      <c r="E54" s="1"/>
      <c r="G54" s="1"/>
      <c r="H54" s="1"/>
      <c r="I54" s="1"/>
      <c r="J54" s="1"/>
      <c r="K54" s="1"/>
    </row>
    <row r="55" spans="5:10" ht="12.75">
      <c r="E55" s="1"/>
      <c r="H55" s="1"/>
      <c r="J55" s="1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</sheetPr>
  <dimension ref="A1:AB55"/>
  <sheetViews>
    <sheetView zoomScale="92" zoomScaleNormal="92" zoomScalePageLayoutView="0" workbookViewId="0" topLeftCell="A1">
      <pane ySplit="7" topLeftCell="A8" activePane="bottomLeft" state="frozen"/>
      <selection pane="topLeft" activeCell="M24" sqref="M24"/>
      <selection pane="bottomLeft" activeCell="M24" sqref="M24"/>
    </sheetView>
  </sheetViews>
  <sheetFormatPr defaultColWidth="9.00390625" defaultRowHeight="12.75"/>
  <cols>
    <col min="1" max="1" width="7.375" style="13" customWidth="1"/>
    <col min="2" max="2" width="33.875" style="13" customWidth="1"/>
    <col min="3" max="5" width="9.375" style="13" customWidth="1"/>
    <col min="6" max="6" width="10.125" style="13" customWidth="1"/>
    <col min="7" max="8" width="9.375" style="13" customWidth="1"/>
    <col min="9" max="9" width="9.625" style="13" customWidth="1"/>
    <col min="10" max="10" width="9.875" style="13" customWidth="1"/>
    <col min="11" max="11" width="10.125" style="13" customWidth="1"/>
    <col min="12" max="12" width="9.875" style="13" customWidth="1"/>
    <col min="13" max="13" width="10.00390625" style="13" customWidth="1"/>
    <col min="14" max="14" width="9.875" style="13" customWidth="1"/>
    <col min="15" max="15" width="11.875" style="13" customWidth="1"/>
    <col min="16" max="16" width="0" style="13" hidden="1" customWidth="1"/>
    <col min="17" max="17" width="9.625" style="13" customWidth="1"/>
    <col min="18" max="20" width="0" style="13" hidden="1" customWidth="1"/>
    <col min="21" max="21" width="17.875" style="13" customWidth="1"/>
    <col min="22" max="22" width="9.625" style="13" bestFit="1" customWidth="1"/>
    <col min="23" max="16384" width="9.125" style="13" customWidth="1"/>
  </cols>
  <sheetData>
    <row r="1" spans="2:14" ht="11.25" customHeight="1">
      <c r="B1" s="111" t="s">
        <v>181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ht="8.25" customHeight="1">
      <c r="N2" s="16" t="s">
        <v>0</v>
      </c>
    </row>
    <row r="3" spans="1:14" ht="12.75" customHeight="1">
      <c r="A3" s="112" t="s">
        <v>1</v>
      </c>
      <c r="B3" s="112"/>
      <c r="C3" s="115">
        <v>4003</v>
      </c>
      <c r="D3" s="115"/>
      <c r="E3" s="115"/>
      <c r="F3" s="132">
        <v>4</v>
      </c>
      <c r="G3" s="132"/>
      <c r="H3" s="132"/>
      <c r="I3" s="156"/>
      <c r="J3" s="156"/>
      <c r="K3" s="156"/>
      <c r="L3" s="132" t="s">
        <v>188</v>
      </c>
      <c r="M3" s="132"/>
      <c r="N3" s="132"/>
    </row>
    <row r="4" spans="1:14" s="17" customFormat="1" ht="35.25" customHeight="1" thickBot="1">
      <c r="A4" s="112"/>
      <c r="B4" s="112"/>
      <c r="C4" s="115" t="s">
        <v>114</v>
      </c>
      <c r="D4" s="115"/>
      <c r="E4" s="115"/>
      <c r="F4" s="148" t="s">
        <v>115</v>
      </c>
      <c r="G4" s="148"/>
      <c r="H4" s="148"/>
      <c r="I4" s="155"/>
      <c r="J4" s="155"/>
      <c r="K4" s="155"/>
      <c r="L4" s="132"/>
      <c r="M4" s="132"/>
      <c r="N4" s="132"/>
    </row>
    <row r="5" spans="1:14" ht="11.25" customHeight="1" thickBot="1">
      <c r="A5" s="112"/>
      <c r="B5" s="112"/>
      <c r="C5" s="109" t="s">
        <v>204</v>
      </c>
      <c r="D5" s="109" t="s">
        <v>198</v>
      </c>
      <c r="E5" s="109" t="s">
        <v>199</v>
      </c>
      <c r="F5" s="109" t="s">
        <v>204</v>
      </c>
      <c r="G5" s="109" t="s">
        <v>198</v>
      </c>
      <c r="H5" s="109" t="s">
        <v>199</v>
      </c>
      <c r="I5" s="109" t="s">
        <v>204</v>
      </c>
      <c r="J5" s="109" t="s">
        <v>198</v>
      </c>
      <c r="K5" s="109" t="s">
        <v>199</v>
      </c>
      <c r="L5" s="109" t="s">
        <v>204</v>
      </c>
      <c r="M5" s="109" t="s">
        <v>197</v>
      </c>
      <c r="N5" s="109" t="s">
        <v>199</v>
      </c>
    </row>
    <row r="6" spans="1:14" ht="17.25" customHeight="1" thickBot="1">
      <c r="A6" s="112"/>
      <c r="B6" s="112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9" customHeight="1" thickBot="1">
      <c r="A7" s="118">
        <v>1</v>
      </c>
      <c r="B7" s="118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7" ht="11.25" customHeight="1">
      <c r="A8" s="116" t="s">
        <v>6</v>
      </c>
      <c r="B8" s="116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  <c r="P8" s="36"/>
      <c r="Q8" s="36"/>
    </row>
    <row r="9" spans="1:17" ht="10.5" customHeight="1">
      <c r="A9" s="17" t="s">
        <v>158</v>
      </c>
      <c r="B9" s="16" t="s">
        <v>8</v>
      </c>
      <c r="C9" s="1"/>
      <c r="D9" s="1"/>
      <c r="E9" s="1">
        <f>SUM(C9:D9)</f>
        <v>0</v>
      </c>
      <c r="F9" s="43">
        <f>'31'!I9+'31'!L9+'32'!C9</f>
        <v>1040161</v>
      </c>
      <c r="G9" s="43">
        <f>'31'!J9+'31'!M9+'32'!D9</f>
        <v>-15340</v>
      </c>
      <c r="H9" s="43">
        <f>SUM(F9:G9)</f>
        <v>1024821</v>
      </c>
      <c r="I9" s="1"/>
      <c r="J9" s="1"/>
      <c r="K9" s="1">
        <f>SUM(I9:J9)</f>
        <v>0</v>
      </c>
      <c r="L9" s="43">
        <f>'31'!C9+'31'!F9+'32'!F9+I9</f>
        <v>2079092</v>
      </c>
      <c r="M9" s="43">
        <f>'31'!D9+'31'!G9+'32'!G9+J9</f>
        <v>-7993</v>
      </c>
      <c r="N9" s="43">
        <f>SUM(L9:M9)</f>
        <v>2071099</v>
      </c>
      <c r="O9" s="1"/>
      <c r="P9" s="2"/>
      <c r="Q9" s="1"/>
    </row>
    <row r="10" spans="1:17" ht="10.5" customHeight="1">
      <c r="A10" s="17" t="s">
        <v>159</v>
      </c>
      <c r="B10" s="16" t="s">
        <v>129</v>
      </c>
      <c r="C10" s="1"/>
      <c r="D10" s="1"/>
      <c r="E10" s="1">
        <f>SUM(C10:D10)</f>
        <v>0</v>
      </c>
      <c r="F10" s="43">
        <f>'31'!I10+'31'!L10+'32'!C10</f>
        <v>314399</v>
      </c>
      <c r="G10" s="43">
        <f>'31'!J10+'31'!M10+'32'!D10</f>
        <v>-3747</v>
      </c>
      <c r="H10" s="43">
        <f>SUM(F10:G10)</f>
        <v>310652</v>
      </c>
      <c r="I10" s="1"/>
      <c r="J10" s="1"/>
      <c r="K10" s="1">
        <f>SUM(I10:J10)</f>
        <v>0</v>
      </c>
      <c r="L10" s="43">
        <f>'31'!C10+'31'!F10+'32'!F10+I10</f>
        <v>602265</v>
      </c>
      <c r="M10" s="43">
        <f>'31'!D10+'31'!G10+'32'!G10+J10</f>
        <v>-1763</v>
      </c>
      <c r="N10" s="43">
        <f>SUM(L10:M10)</f>
        <v>600502</v>
      </c>
      <c r="O10" s="1"/>
      <c r="P10" s="36"/>
      <c r="Q10" s="1"/>
    </row>
    <row r="11" spans="1:17" ht="10.5" customHeight="1">
      <c r="A11" s="17" t="s">
        <v>160</v>
      </c>
      <c r="B11" s="16" t="s">
        <v>9</v>
      </c>
      <c r="C11" s="1"/>
      <c r="D11" s="1"/>
      <c r="E11" s="1">
        <f>SUM(C11:D11)</f>
        <v>0</v>
      </c>
      <c r="F11" s="43">
        <f>'31'!I11+'31'!L11+'32'!C11</f>
        <v>1152210</v>
      </c>
      <c r="G11" s="43">
        <f>'31'!J11+'31'!M11+'32'!D11</f>
        <v>-18606</v>
      </c>
      <c r="H11" s="43">
        <f>SUM(F11:G11)</f>
        <v>1133604</v>
      </c>
      <c r="I11" s="1"/>
      <c r="J11" s="1"/>
      <c r="K11" s="1">
        <f>SUM(I11:J11)</f>
        <v>0</v>
      </c>
      <c r="L11" s="43">
        <f>'31'!C11+'31'!F11+'32'!F11+I11</f>
        <v>2301597</v>
      </c>
      <c r="M11" s="43">
        <f>'31'!D11+'31'!G11+'32'!G11+J11</f>
        <v>-18391</v>
      </c>
      <c r="N11" s="43">
        <f>SUM(L11:M11)</f>
        <v>2283206</v>
      </c>
      <c r="O11" s="1"/>
      <c r="P11" s="36"/>
      <c r="Q11" s="1"/>
    </row>
    <row r="12" spans="1:17" ht="10.5" customHeight="1">
      <c r="A12" s="17" t="s">
        <v>161</v>
      </c>
      <c r="B12" s="16" t="s">
        <v>10</v>
      </c>
      <c r="C12" s="1"/>
      <c r="D12" s="1"/>
      <c r="E12" s="1">
        <f>SUM(C12:D12)</f>
        <v>0</v>
      </c>
      <c r="F12" s="43">
        <f>'31'!I12+'31'!L12+'32'!C12</f>
        <v>0</v>
      </c>
      <c r="G12" s="43">
        <f>'31'!J12+'31'!M12+'32'!D12</f>
        <v>0</v>
      </c>
      <c r="H12" s="43">
        <f>SUM(F12:G12)</f>
        <v>0</v>
      </c>
      <c r="I12" s="1"/>
      <c r="J12" s="1"/>
      <c r="K12" s="1">
        <f>SUM(I12:J12)</f>
        <v>0</v>
      </c>
      <c r="L12" s="43">
        <f>'31'!C12+'31'!F12+'32'!F12+I12</f>
        <v>0</v>
      </c>
      <c r="M12" s="43">
        <f>'31'!D12+'31'!G12+'32'!G12+J12</f>
        <v>0</v>
      </c>
      <c r="N12" s="43">
        <f>SUM(L12:M12)</f>
        <v>0</v>
      </c>
      <c r="O12" s="1"/>
      <c r="P12" s="1"/>
      <c r="Q12" s="1"/>
    </row>
    <row r="13" spans="1:17" ht="10.5" customHeight="1" thickBot="1">
      <c r="A13" s="17" t="s">
        <v>162</v>
      </c>
      <c r="B13" s="16" t="s">
        <v>11</v>
      </c>
      <c r="C13" s="1">
        <v>2550</v>
      </c>
      <c r="D13" s="3"/>
      <c r="E13" s="1">
        <f>SUM(C13:D13)</f>
        <v>2550</v>
      </c>
      <c r="F13" s="43">
        <f>'31'!I13+'31'!L13+'32'!C13</f>
        <v>2550</v>
      </c>
      <c r="G13" s="43">
        <f>'31'!J13+'31'!M13+'32'!D13</f>
        <v>1488</v>
      </c>
      <c r="H13" s="43">
        <f>SUM(F13:G13)</f>
        <v>4038</v>
      </c>
      <c r="I13" s="1"/>
      <c r="J13" s="1"/>
      <c r="K13" s="1">
        <f>SUM(I13:J13)</f>
        <v>0</v>
      </c>
      <c r="L13" s="43">
        <f>'31'!C13+'31'!F13+'32'!F13+I13</f>
        <v>2550</v>
      </c>
      <c r="M13" s="43">
        <f>'31'!D13+'31'!G13+'32'!G13+J13</f>
        <v>1488</v>
      </c>
      <c r="N13" s="43">
        <f>SUM(L13:M13)</f>
        <v>4038</v>
      </c>
      <c r="O13" s="1"/>
      <c r="Q13" s="1"/>
    </row>
    <row r="14" spans="1:17" s="29" customFormat="1" ht="10.5" customHeight="1" thickBot="1">
      <c r="A14" s="18" t="s">
        <v>12</v>
      </c>
      <c r="B14" s="19" t="s">
        <v>131</v>
      </c>
      <c r="C14" s="15">
        <f>SUM(C9:C13)</f>
        <v>2550</v>
      </c>
      <c r="D14" s="15">
        <f aca="true" t="shared" si="0" ref="D14:J14">SUM(D9:D13)</f>
        <v>0</v>
      </c>
      <c r="E14" s="15">
        <f t="shared" si="0"/>
        <v>2550</v>
      </c>
      <c r="F14" s="38">
        <f>SUM(F9:F13)</f>
        <v>2509320</v>
      </c>
      <c r="G14" s="38">
        <f>SUM(G9:G13)</f>
        <v>-36205</v>
      </c>
      <c r="H14" s="38">
        <f>SUM(H9:H13)</f>
        <v>2473115</v>
      </c>
      <c r="I14" s="15">
        <f>SUM(I9:I13)</f>
        <v>0</v>
      </c>
      <c r="J14" s="15">
        <f t="shared" si="0"/>
        <v>0</v>
      </c>
      <c r="K14" s="15">
        <f>SUM(K9:K13)</f>
        <v>0</v>
      </c>
      <c r="L14" s="38">
        <f>SUM(L9:L13)</f>
        <v>4985504</v>
      </c>
      <c r="M14" s="38">
        <f>SUM(M9:M13)</f>
        <v>-26659</v>
      </c>
      <c r="N14" s="38">
        <f>SUM(N9:N13)</f>
        <v>4958845</v>
      </c>
      <c r="O14" s="6"/>
      <c r="Q14" s="1"/>
    </row>
    <row r="15" spans="1:17" s="29" customFormat="1" ht="10.5" customHeight="1">
      <c r="A15" s="17" t="s">
        <v>163</v>
      </c>
      <c r="B15" s="16" t="s">
        <v>130</v>
      </c>
      <c r="C15" s="1"/>
      <c r="D15" s="49"/>
      <c r="E15" s="1">
        <f>SUM(C15:D15)</f>
        <v>0</v>
      </c>
      <c r="F15" s="43">
        <f>'31'!I15+'31'!L15+'32'!C15</f>
        <v>38151</v>
      </c>
      <c r="G15" s="43">
        <f>'31'!J15+'31'!M15+'32'!D15</f>
        <v>10003</v>
      </c>
      <c r="H15" s="43">
        <f>SUM(F15:G15)</f>
        <v>48154</v>
      </c>
      <c r="I15" s="1"/>
      <c r="J15" s="1"/>
      <c r="K15" s="1">
        <f>SUM(I15:J15)</f>
        <v>0</v>
      </c>
      <c r="L15" s="43">
        <f>'31'!C15+'31'!F15+'32'!F15+I15</f>
        <v>140109</v>
      </c>
      <c r="M15" s="43">
        <f>'31'!D15+'31'!G15+'32'!G15+J15</f>
        <v>10003</v>
      </c>
      <c r="N15" s="43">
        <f>SUM(L15:M15)</f>
        <v>150112</v>
      </c>
      <c r="O15" s="1"/>
      <c r="Q15" s="1"/>
    </row>
    <row r="16" spans="1:17" ht="10.5" customHeight="1">
      <c r="A16" s="17" t="s">
        <v>164</v>
      </c>
      <c r="B16" s="16" t="s">
        <v>13</v>
      </c>
      <c r="C16" s="1"/>
      <c r="D16" s="1"/>
      <c r="E16" s="1">
        <f>SUM(C16:D16)</f>
        <v>0</v>
      </c>
      <c r="F16" s="43">
        <f>'31'!I16+'31'!L16+'32'!C16</f>
        <v>0</v>
      </c>
      <c r="G16" s="43">
        <f>'31'!J16+'31'!M16+'32'!D16</f>
        <v>0</v>
      </c>
      <c r="H16" s="43">
        <f>SUM(F16:G16)</f>
        <v>0</v>
      </c>
      <c r="I16" s="1"/>
      <c r="J16" s="1"/>
      <c r="K16" s="1">
        <f>SUM(I16:J16)</f>
        <v>0</v>
      </c>
      <c r="L16" s="43">
        <f>'31'!C16+'31'!F16+'32'!F16+I16</f>
        <v>8000</v>
      </c>
      <c r="M16" s="43">
        <f>'31'!D16+'31'!G16+'32'!G16+J16</f>
        <v>0</v>
      </c>
      <c r="N16" s="43">
        <f>SUM(L16:M16)</f>
        <v>8000</v>
      </c>
      <c r="O16" s="1"/>
      <c r="Q16" s="1"/>
    </row>
    <row r="17" spans="1:17" ht="10.5" customHeight="1" thickBot="1">
      <c r="A17" s="17" t="s">
        <v>165</v>
      </c>
      <c r="B17" s="16" t="s">
        <v>14</v>
      </c>
      <c r="C17" s="1"/>
      <c r="D17" s="1"/>
      <c r="E17" s="1">
        <f>SUM(C17:D17)</f>
        <v>0</v>
      </c>
      <c r="F17" s="43">
        <f>'31'!I17+'31'!L17+'32'!C17</f>
        <v>0</v>
      </c>
      <c r="G17" s="43">
        <f>'31'!J17+'31'!M17+'32'!D17</f>
        <v>0</v>
      </c>
      <c r="H17" s="43">
        <f>SUM(F17:G17)</f>
        <v>0</v>
      </c>
      <c r="I17" s="1"/>
      <c r="J17" s="1"/>
      <c r="K17" s="1">
        <f>SUM(I17:J17)</f>
        <v>0</v>
      </c>
      <c r="L17" s="43">
        <f>'31'!C17+'31'!F17+'32'!F17+I17</f>
        <v>0</v>
      </c>
      <c r="M17" s="43">
        <f>'31'!D17+'31'!G17+'32'!G17+J17</f>
        <v>0</v>
      </c>
      <c r="N17" s="43">
        <f>SUM(L17:M17)</f>
        <v>0</v>
      </c>
      <c r="O17" s="1"/>
      <c r="Q17" s="1"/>
    </row>
    <row r="18" spans="1:15" s="29" customFormat="1" ht="10.5" customHeight="1" thickBot="1">
      <c r="A18" s="18" t="s">
        <v>15</v>
      </c>
      <c r="B18" s="19" t="s">
        <v>132</v>
      </c>
      <c r="C18" s="15">
        <f>SUM(C15:C17)</f>
        <v>0</v>
      </c>
      <c r="D18" s="15">
        <f aca="true" t="shared" si="1" ref="D18:J18">SUM(D15:D17)</f>
        <v>0</v>
      </c>
      <c r="E18" s="15">
        <f t="shared" si="1"/>
        <v>0</v>
      </c>
      <c r="F18" s="38">
        <f>SUM(F15:F17)</f>
        <v>38151</v>
      </c>
      <c r="G18" s="38">
        <f>SUM(G15:G17)</f>
        <v>10003</v>
      </c>
      <c r="H18" s="38">
        <f>SUM(H15:H17)</f>
        <v>48154</v>
      </c>
      <c r="I18" s="15">
        <f>SUM(I15:I17)</f>
        <v>0</v>
      </c>
      <c r="J18" s="15">
        <f t="shared" si="1"/>
        <v>0</v>
      </c>
      <c r="K18" s="15">
        <f>SUM(K15:K17)</f>
        <v>0</v>
      </c>
      <c r="L18" s="38">
        <f>SUM(L15:L17)</f>
        <v>148109</v>
      </c>
      <c r="M18" s="38">
        <f>SUM(M15:M17)</f>
        <v>10003</v>
      </c>
      <c r="N18" s="38">
        <f>SUM(N15:N17)</f>
        <v>158112</v>
      </c>
      <c r="O18" s="6"/>
    </row>
    <row r="19" spans="1:21" ht="10.5" customHeight="1" thickBot="1">
      <c r="A19" s="31" t="s">
        <v>166</v>
      </c>
      <c r="B19" s="19" t="s">
        <v>133</v>
      </c>
      <c r="C19" s="15"/>
      <c r="D19" s="15"/>
      <c r="E19" s="15">
        <f>SUM(C19:D19)</f>
        <v>0</v>
      </c>
      <c r="F19" s="38"/>
      <c r="G19" s="38"/>
      <c r="H19" s="38">
        <f>SUM(F19:G19)</f>
        <v>0</v>
      </c>
      <c r="I19" s="15"/>
      <c r="J19" s="15"/>
      <c r="K19" s="15">
        <f>SUM(I19:J19)</f>
        <v>0</v>
      </c>
      <c r="L19" s="43">
        <f>'31'!C19+'31'!F19+'32'!F19+I19</f>
        <v>0</v>
      </c>
      <c r="M19" s="43">
        <f>'31'!D19+'31'!G19+'32'!G19+J19</f>
        <v>0</v>
      </c>
      <c r="N19" s="38">
        <f>SUM(L19:M19)</f>
        <v>0</v>
      </c>
      <c r="O19" s="1"/>
      <c r="U19" s="14"/>
    </row>
    <row r="20" spans="1:21" ht="10.5" customHeight="1" thickBot="1">
      <c r="A20" s="20" t="s">
        <v>17</v>
      </c>
      <c r="B20" s="19" t="s">
        <v>134</v>
      </c>
      <c r="C20" s="15">
        <f>SUM(C19)</f>
        <v>0</v>
      </c>
      <c r="D20" s="15">
        <f aca="true" t="shared" si="2" ref="D20:J20">SUM(D19)</f>
        <v>0</v>
      </c>
      <c r="E20" s="15">
        <f t="shared" si="2"/>
        <v>0</v>
      </c>
      <c r="F20" s="38">
        <f>SUM(F19)</f>
        <v>0</v>
      </c>
      <c r="G20" s="38">
        <f>SUM(G19)</f>
        <v>0</v>
      </c>
      <c r="H20" s="38">
        <f>SUM(H19)</f>
        <v>0</v>
      </c>
      <c r="I20" s="15">
        <f>SUM(I19)</f>
        <v>0</v>
      </c>
      <c r="J20" s="15">
        <f t="shared" si="2"/>
        <v>0</v>
      </c>
      <c r="K20" s="15">
        <f>SUM(K19)</f>
        <v>0</v>
      </c>
      <c r="L20" s="88">
        <f>SUM(L19)</f>
        <v>0</v>
      </c>
      <c r="M20" s="88">
        <f>SUM(M19)</f>
        <v>0</v>
      </c>
      <c r="N20" s="38">
        <f>SUM(N19)</f>
        <v>0</v>
      </c>
      <c r="O20" s="1"/>
      <c r="U20" s="14"/>
    </row>
    <row r="21" spans="1:21" ht="10.5" customHeight="1">
      <c r="A21" s="21" t="s">
        <v>168</v>
      </c>
      <c r="B21" s="16" t="s">
        <v>21</v>
      </c>
      <c r="C21" s="7"/>
      <c r="D21" s="7"/>
      <c r="E21" s="7">
        <f>SUM(C21:D21)</f>
        <v>0</v>
      </c>
      <c r="F21" s="84"/>
      <c r="G21" s="84"/>
      <c r="H21" s="84">
        <f>SUM(F21:G21)</f>
        <v>0</v>
      </c>
      <c r="I21" s="7"/>
      <c r="J21" s="7"/>
      <c r="K21" s="7">
        <f>SUM(I21:J21)</f>
        <v>0</v>
      </c>
      <c r="L21" s="43">
        <f>'31'!C21+'31'!F21+'32'!F21+I21</f>
        <v>0</v>
      </c>
      <c r="M21" s="43">
        <f>'31'!D21+'31'!G21+'32'!G21+J21</f>
        <v>0</v>
      </c>
      <c r="N21" s="84">
        <f>SUM(L21:M21)</f>
        <v>0</v>
      </c>
      <c r="O21" s="1"/>
      <c r="U21" s="14"/>
    </row>
    <row r="22" spans="1:14" ht="10.5" customHeight="1">
      <c r="A22" s="50" t="s">
        <v>169</v>
      </c>
      <c r="B22" s="16" t="s">
        <v>146</v>
      </c>
      <c r="C22" s="7"/>
      <c r="D22" s="7"/>
      <c r="E22" s="7">
        <f>SUM(C22:D22)</f>
        <v>0</v>
      </c>
      <c r="F22" s="84"/>
      <c r="G22" s="84"/>
      <c r="H22" s="84">
        <f>SUM(F22:G22)</f>
        <v>0</v>
      </c>
      <c r="I22" s="7"/>
      <c r="J22" s="7"/>
      <c r="K22" s="7">
        <f>SUM(I22:J22)</f>
        <v>0</v>
      </c>
      <c r="L22" s="43">
        <f>'31'!C22+'31'!F22+'32'!F22+I22</f>
        <v>0</v>
      </c>
      <c r="M22" s="43">
        <f>'31'!D22+'31'!G22+'32'!G22+J22</f>
        <v>0</v>
      </c>
      <c r="N22" s="84">
        <f>SUM(L22:M22)</f>
        <v>0</v>
      </c>
    </row>
    <row r="23" spans="1:15" ht="10.5" customHeight="1" thickBot="1">
      <c r="A23" s="17" t="s">
        <v>166</v>
      </c>
      <c r="B23" s="16" t="s">
        <v>22</v>
      </c>
      <c r="C23" s="1"/>
      <c r="D23" s="1"/>
      <c r="E23" s="7">
        <f>SUM(C23:D23)</f>
        <v>0</v>
      </c>
      <c r="F23" s="43">
        <f>'31'!I23+'31'!L23+'32'!C23</f>
        <v>0</v>
      </c>
      <c r="G23" s="43">
        <f>'31'!J23+'31'!M23+'32'!D23</f>
        <v>0</v>
      </c>
      <c r="H23" s="84">
        <f>SUM(F23:G23)</f>
        <v>0</v>
      </c>
      <c r="I23" s="1"/>
      <c r="J23" s="1"/>
      <c r="K23" s="7">
        <f>SUM(I23:J23)</f>
        <v>0</v>
      </c>
      <c r="L23" s="43">
        <f>'31'!C23+'31'!F23+'32'!F23+I23</f>
        <v>0</v>
      </c>
      <c r="M23" s="43">
        <f>'31'!D23+'31'!G23+'32'!G23+J23</f>
        <v>0</v>
      </c>
      <c r="N23" s="84">
        <f>SUM(L23:M23)</f>
        <v>0</v>
      </c>
      <c r="O23" s="1"/>
    </row>
    <row r="24" spans="1:18" ht="10.5" customHeight="1" thickBot="1">
      <c r="A24" s="18" t="s">
        <v>20</v>
      </c>
      <c r="B24" s="22" t="s">
        <v>135</v>
      </c>
      <c r="C24" s="15">
        <f>SUM(C21:C23)</f>
        <v>0</v>
      </c>
      <c r="D24" s="15">
        <f aca="true" t="shared" si="3" ref="D24:J24">SUM(D21:D23)</f>
        <v>0</v>
      </c>
      <c r="E24" s="15">
        <f t="shared" si="3"/>
        <v>0</v>
      </c>
      <c r="F24" s="38">
        <f>SUM(F21:F23)</f>
        <v>0</v>
      </c>
      <c r="G24" s="38">
        <f>SUM(G21:G23)</f>
        <v>0</v>
      </c>
      <c r="H24" s="38">
        <f>SUM(H21:H23)</f>
        <v>0</v>
      </c>
      <c r="I24" s="15">
        <f>SUM(I21:I23)</f>
        <v>0</v>
      </c>
      <c r="J24" s="15">
        <f t="shared" si="3"/>
        <v>0</v>
      </c>
      <c r="K24" s="15">
        <f>SUM(K21:K23)</f>
        <v>0</v>
      </c>
      <c r="L24" s="38">
        <f>SUM(L21:L23)</f>
        <v>0</v>
      </c>
      <c r="M24" s="38">
        <f>SUM(M21:M23)</f>
        <v>0</v>
      </c>
      <c r="N24" s="38">
        <f>SUM(N21:N23)</f>
        <v>0</v>
      </c>
      <c r="O24" s="1"/>
      <c r="P24" s="1"/>
      <c r="Q24" s="36"/>
      <c r="R24" s="36"/>
    </row>
    <row r="25" spans="1:18" ht="10.5" customHeight="1" thickBot="1">
      <c r="A25" s="78" t="s">
        <v>167</v>
      </c>
      <c r="B25" s="79" t="s">
        <v>153</v>
      </c>
      <c r="C25" s="80"/>
      <c r="D25" s="80"/>
      <c r="E25" s="80">
        <f>SUM(C25:D25)</f>
        <v>0</v>
      </c>
      <c r="F25" s="100"/>
      <c r="G25" s="100"/>
      <c r="H25" s="100">
        <f>SUM(F25:G25)</f>
        <v>0</v>
      </c>
      <c r="I25" s="80"/>
      <c r="J25" s="80"/>
      <c r="K25" s="80">
        <f>SUM(I25:J25)</f>
        <v>0</v>
      </c>
      <c r="L25" s="100"/>
      <c r="M25" s="100"/>
      <c r="N25" s="100">
        <f>SUM(L25:M25)</f>
        <v>0</v>
      </c>
      <c r="O25" s="1"/>
      <c r="P25" s="1"/>
      <c r="Q25" s="36"/>
      <c r="R25" s="36"/>
    </row>
    <row r="26" spans="1:18" ht="10.5" customHeight="1" thickBot="1">
      <c r="A26" s="41" t="s">
        <v>149</v>
      </c>
      <c r="B26" s="42" t="s">
        <v>150</v>
      </c>
      <c r="C26" s="28">
        <f>SUM(C20,C24,C25)</f>
        <v>0</v>
      </c>
      <c r="D26" s="28">
        <f aca="true" t="shared" si="4" ref="D26:J26">SUM(D20,D24,D25)</f>
        <v>0</v>
      </c>
      <c r="E26" s="28">
        <f t="shared" si="4"/>
        <v>0</v>
      </c>
      <c r="F26" s="88">
        <f>SUM(F20,F24,F25)</f>
        <v>0</v>
      </c>
      <c r="G26" s="88">
        <f>SUM(G20,G24,G25)</f>
        <v>0</v>
      </c>
      <c r="H26" s="88">
        <f>SUM(H20,H24,H25)</f>
        <v>0</v>
      </c>
      <c r="I26" s="28">
        <f>SUM(I20,I24,I25)</f>
        <v>0</v>
      </c>
      <c r="J26" s="28">
        <f t="shared" si="4"/>
        <v>0</v>
      </c>
      <c r="K26" s="28">
        <f>SUM(K20,K24,K25)</f>
        <v>0</v>
      </c>
      <c r="L26" s="88">
        <f>SUM(L20,L24,L25)</f>
        <v>0</v>
      </c>
      <c r="M26" s="88">
        <f>SUM(M20,M24,M25)</f>
        <v>0</v>
      </c>
      <c r="N26" s="88">
        <f>SUM(N20,N24,N25)</f>
        <v>0</v>
      </c>
      <c r="O26" s="1"/>
      <c r="P26" s="1"/>
      <c r="Q26" s="36"/>
      <c r="R26" s="36"/>
    </row>
    <row r="27" spans="1:17" s="29" customFormat="1" ht="10.5" customHeight="1" thickBot="1">
      <c r="A27" s="81"/>
      <c r="B27" s="82" t="s">
        <v>154</v>
      </c>
      <c r="C27" s="68">
        <f>SUM(C26,C18,C14)</f>
        <v>2550</v>
      </c>
      <c r="D27" s="68">
        <f aca="true" t="shared" si="5" ref="D27:J27">SUM(D26,D18,D14)</f>
        <v>0</v>
      </c>
      <c r="E27" s="68">
        <f t="shared" si="5"/>
        <v>2550</v>
      </c>
      <c r="F27" s="103">
        <f>SUM(F26,F18,F14)</f>
        <v>2547471</v>
      </c>
      <c r="G27" s="103">
        <f>SUM(G26,G18,G14)</f>
        <v>-26202</v>
      </c>
      <c r="H27" s="103">
        <f>SUM(H26,H18,H14)</f>
        <v>2521269</v>
      </c>
      <c r="I27" s="68">
        <f>SUM(I26,I18,I14)</f>
        <v>0</v>
      </c>
      <c r="J27" s="68">
        <f t="shared" si="5"/>
        <v>0</v>
      </c>
      <c r="K27" s="68">
        <f>SUM(K26,K18,K14)</f>
        <v>0</v>
      </c>
      <c r="L27" s="103">
        <f>SUM(L26,L18,L14)</f>
        <v>5133613</v>
      </c>
      <c r="M27" s="103">
        <f>SUM(M26,M18,M14)</f>
        <v>-16656</v>
      </c>
      <c r="N27" s="103">
        <f>SUM(N26,N18,N14)</f>
        <v>5116957</v>
      </c>
      <c r="O27" s="6"/>
      <c r="Q27" s="6"/>
    </row>
    <row r="28" spans="1:21" ht="10.5" customHeight="1">
      <c r="A28" s="117" t="s">
        <v>23</v>
      </c>
      <c r="B28" s="117"/>
      <c r="C28" s="1"/>
      <c r="D28" s="1"/>
      <c r="E28" s="1"/>
      <c r="F28" s="43"/>
      <c r="G28" s="43"/>
      <c r="H28" s="43"/>
      <c r="I28" s="1"/>
      <c r="J28" s="1"/>
      <c r="K28" s="1"/>
      <c r="L28" s="43">
        <f>'31'!C28+'31'!F28+'32'!F28+I28</f>
        <v>0</v>
      </c>
      <c r="M28" s="43">
        <f>'31'!D28+'31'!G28+'32'!G28+J28</f>
        <v>0</v>
      </c>
      <c r="N28" s="43"/>
      <c r="O28" s="1"/>
      <c r="U28" s="67"/>
    </row>
    <row r="29" spans="1:15" ht="10.5" customHeight="1">
      <c r="A29" s="17" t="s">
        <v>170</v>
      </c>
      <c r="B29" s="16" t="s">
        <v>136</v>
      </c>
      <c r="C29" s="1"/>
      <c r="D29" s="1"/>
      <c r="E29" s="1">
        <f>SUM(C29:D29)</f>
        <v>0</v>
      </c>
      <c r="F29" s="43">
        <f>'31'!I29+'31'!L29+'32'!C29</f>
        <v>0</v>
      </c>
      <c r="G29" s="43">
        <f>'31'!J29+'31'!M29+'32'!D29</f>
        <v>0</v>
      </c>
      <c r="H29" s="43">
        <f>SUM(F29:G29)</f>
        <v>0</v>
      </c>
      <c r="I29" s="1"/>
      <c r="J29" s="1"/>
      <c r="K29" s="1">
        <f>SUM(I29:J29)</f>
        <v>0</v>
      </c>
      <c r="L29" s="43">
        <f>'31'!C29+'31'!F29+'32'!F29+I29</f>
        <v>0</v>
      </c>
      <c r="M29" s="43">
        <f>'31'!D29+'31'!G29+'32'!G29+J29</f>
        <v>0</v>
      </c>
      <c r="N29" s="43">
        <f>SUM(L29:M29)</f>
        <v>0</v>
      </c>
      <c r="O29" s="1"/>
    </row>
    <row r="30" spans="1:15" ht="10.5" customHeight="1">
      <c r="A30" s="17" t="s">
        <v>171</v>
      </c>
      <c r="B30" s="16" t="s">
        <v>137</v>
      </c>
      <c r="C30" s="1"/>
      <c r="D30" s="1"/>
      <c r="E30" s="1">
        <f>SUM(C30:D30)</f>
        <v>0</v>
      </c>
      <c r="F30" s="43">
        <f>'31'!I30+'31'!L30+'32'!C30</f>
        <v>0</v>
      </c>
      <c r="G30" s="43">
        <f>'31'!J30+'31'!M30+'32'!D30</f>
        <v>0</v>
      </c>
      <c r="H30" s="43">
        <f>SUM(F30:G30)</f>
        <v>0</v>
      </c>
      <c r="I30" s="1"/>
      <c r="J30" s="1"/>
      <c r="K30" s="1">
        <f>SUM(I30:J30)</f>
        <v>0</v>
      </c>
      <c r="L30" s="43">
        <f>'31'!C30+'31'!F30+'32'!F30+I30</f>
        <v>0</v>
      </c>
      <c r="M30" s="43">
        <f>'31'!D30+'31'!G30+'32'!G30+J30</f>
        <v>0</v>
      </c>
      <c r="N30" s="43">
        <f>SUM(L30:M30)</f>
        <v>0</v>
      </c>
      <c r="O30" s="1"/>
    </row>
    <row r="31" spans="1:15" ht="10.5" customHeight="1">
      <c r="A31" s="17" t="s">
        <v>173</v>
      </c>
      <c r="B31" s="16" t="s">
        <v>138</v>
      </c>
      <c r="C31" s="1"/>
      <c r="D31" s="1"/>
      <c r="E31" s="1">
        <f>SUM(C31:D31)</f>
        <v>0</v>
      </c>
      <c r="F31" s="43">
        <f>'31'!I31+'31'!L31+'32'!C31</f>
        <v>0</v>
      </c>
      <c r="G31" s="43">
        <f>'31'!J31+'31'!M31+'32'!D31</f>
        <v>0</v>
      </c>
      <c r="H31" s="43">
        <f>SUM(F31:G31)</f>
        <v>0</v>
      </c>
      <c r="I31" s="1"/>
      <c r="J31" s="1"/>
      <c r="K31" s="1">
        <f>SUM(I31:J31)</f>
        <v>0</v>
      </c>
      <c r="L31" s="43">
        <f>'31'!C31+'31'!F31+'32'!F31+I31</f>
        <v>790177</v>
      </c>
      <c r="M31" s="43">
        <f>'31'!D31+'31'!G31+'32'!G31+J31</f>
        <v>0</v>
      </c>
      <c r="N31" s="43">
        <f>SUM(L31:M31)</f>
        <v>790177</v>
      </c>
      <c r="O31" s="1"/>
    </row>
    <row r="32" spans="1:28" ht="10.5" customHeight="1">
      <c r="A32" s="24" t="s">
        <v>7</v>
      </c>
      <c r="B32" s="25" t="s">
        <v>139</v>
      </c>
      <c r="C32" s="5">
        <f>SUM(C29:C31)</f>
        <v>0</v>
      </c>
      <c r="D32" s="5">
        <f aca="true" t="shared" si="6" ref="D32:J32">SUM(D29:D31)</f>
        <v>0</v>
      </c>
      <c r="E32" s="5">
        <f t="shared" si="6"/>
        <v>0</v>
      </c>
      <c r="F32" s="33">
        <f>SUM(F29:F31)</f>
        <v>0</v>
      </c>
      <c r="G32" s="33">
        <f>SUM(G29:G31)</f>
        <v>0</v>
      </c>
      <c r="H32" s="33">
        <f>SUM(H29:H31)</f>
        <v>0</v>
      </c>
      <c r="I32" s="5">
        <f>SUM(I29:I31)</f>
        <v>0</v>
      </c>
      <c r="J32" s="5">
        <f t="shared" si="6"/>
        <v>0</v>
      </c>
      <c r="K32" s="5">
        <f>SUM(K29:K31)</f>
        <v>0</v>
      </c>
      <c r="L32" s="33">
        <f>SUM(L29:L31)</f>
        <v>790177</v>
      </c>
      <c r="M32" s="33">
        <f>SUM(M29:M31)</f>
        <v>0</v>
      </c>
      <c r="N32" s="33">
        <f>SUM(N29:N31)</f>
        <v>790177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0.5" customHeight="1">
      <c r="A33" s="17" t="s">
        <v>174</v>
      </c>
      <c r="B33" s="16" t="s">
        <v>24</v>
      </c>
      <c r="C33" s="1"/>
      <c r="D33" s="1"/>
      <c r="E33" s="1">
        <f>SUM(C33:D33)</f>
        <v>0</v>
      </c>
      <c r="F33" s="43">
        <f>'31'!I33+'31'!L33+'32'!C33</f>
        <v>0</v>
      </c>
      <c r="G33" s="43">
        <f>'31'!J33+'31'!M33+'32'!D33</f>
        <v>0</v>
      </c>
      <c r="H33" s="43">
        <f>SUM(F33:G33)</f>
        <v>0</v>
      </c>
      <c r="I33" s="1"/>
      <c r="J33" s="1"/>
      <c r="K33" s="1">
        <f>SUM(I33:J33)</f>
        <v>0</v>
      </c>
      <c r="L33" s="43">
        <f>'31'!C33+'31'!F33+'32'!F33+I33</f>
        <v>0</v>
      </c>
      <c r="M33" s="43">
        <f>'31'!D33+'31'!G33+'32'!G33+J33</f>
        <v>0</v>
      </c>
      <c r="N33" s="43">
        <f>SUM(L33:M33)</f>
        <v>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s="29" customFormat="1" ht="10.5" customHeight="1">
      <c r="A34" s="17" t="s">
        <v>175</v>
      </c>
      <c r="B34" s="16" t="s">
        <v>140</v>
      </c>
      <c r="C34" s="1"/>
      <c r="D34" s="1"/>
      <c r="E34" s="1">
        <f>SUM(C34:D34)</f>
        <v>0</v>
      </c>
      <c r="F34" s="43">
        <f>'31'!I34+'31'!L34+'32'!C34</f>
        <v>58620</v>
      </c>
      <c r="G34" s="43">
        <f>'31'!J34+'31'!M34+'32'!D34</f>
        <v>0</v>
      </c>
      <c r="H34" s="43">
        <f>SUM(F34:G34)</f>
        <v>58620</v>
      </c>
      <c r="I34" s="1"/>
      <c r="J34" s="1"/>
      <c r="K34" s="1">
        <f>SUM(I34:J34)</f>
        <v>0</v>
      </c>
      <c r="L34" s="43">
        <f>'31'!C34+'31'!F34+'32'!F34+I34</f>
        <v>609060</v>
      </c>
      <c r="M34" s="43">
        <f>'31'!D34+'31'!G34+'32'!G34+J34</f>
        <v>0</v>
      </c>
      <c r="N34" s="43">
        <f>SUM(L34:M34)</f>
        <v>609060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s="29" customFormat="1" ht="10.5" customHeight="1" thickBot="1">
      <c r="A35" s="17" t="s">
        <v>177</v>
      </c>
      <c r="B35" s="16" t="s">
        <v>25</v>
      </c>
      <c r="C35" s="1"/>
      <c r="D35" s="1"/>
      <c r="E35" s="1">
        <f>SUM(C35:D35)</f>
        <v>0</v>
      </c>
      <c r="F35" s="43">
        <f>'31'!I35+'31'!L35+'32'!C35</f>
        <v>0</v>
      </c>
      <c r="G35" s="43">
        <f>'31'!J35+'31'!M35+'32'!D35</f>
        <v>0</v>
      </c>
      <c r="H35" s="43">
        <f>SUM(F35:G35)</f>
        <v>0</v>
      </c>
      <c r="I35" s="1"/>
      <c r="J35" s="1"/>
      <c r="K35" s="1">
        <f>SUM(I35:J35)</f>
        <v>0</v>
      </c>
      <c r="L35" s="43">
        <f>'31'!C35+'31'!F35+'32'!F35+I35</f>
        <v>0</v>
      </c>
      <c r="M35" s="43">
        <f>'31'!D35+'31'!G35+'32'!G35+J35</f>
        <v>165</v>
      </c>
      <c r="N35" s="43">
        <f>SUM(L35:M35)</f>
        <v>165</v>
      </c>
      <c r="O35" s="1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28" ht="10.5" customHeight="1" thickBot="1">
      <c r="A36" s="18" t="s">
        <v>12</v>
      </c>
      <c r="B36" s="19" t="s">
        <v>142</v>
      </c>
      <c r="C36" s="15">
        <f>SUM(C32:C35)</f>
        <v>0</v>
      </c>
      <c r="D36" s="15">
        <f aca="true" t="shared" si="7" ref="D36:J36">SUM(D32:D35)</f>
        <v>0</v>
      </c>
      <c r="E36" s="15">
        <f t="shared" si="7"/>
        <v>0</v>
      </c>
      <c r="F36" s="38">
        <f>SUM(F32:F35)</f>
        <v>58620</v>
      </c>
      <c r="G36" s="38">
        <f>SUM(G32:G35)</f>
        <v>0</v>
      </c>
      <c r="H36" s="38">
        <f>SUM(H32:H35)</f>
        <v>58620</v>
      </c>
      <c r="I36" s="15">
        <f>SUM(I32:I35)</f>
        <v>0</v>
      </c>
      <c r="J36" s="15">
        <f t="shared" si="7"/>
        <v>0</v>
      </c>
      <c r="K36" s="15">
        <f>SUM(K32:K35)</f>
        <v>0</v>
      </c>
      <c r="L36" s="38">
        <f>SUM(L32:L35)</f>
        <v>1399237</v>
      </c>
      <c r="M36" s="38">
        <f>SUM(M32:M35)</f>
        <v>165</v>
      </c>
      <c r="N36" s="38">
        <f>SUM(N32:N35)</f>
        <v>1399402</v>
      </c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0.5" customHeight="1">
      <c r="A37" s="17" t="s">
        <v>172</v>
      </c>
      <c r="B37" s="16" t="s">
        <v>27</v>
      </c>
      <c r="C37" s="1">
        <f>SUM(A37:B37)</f>
        <v>0</v>
      </c>
      <c r="D37" s="1"/>
      <c r="E37" s="1">
        <f>SUM(C37:D37)</f>
        <v>0</v>
      </c>
      <c r="F37" s="43">
        <f>'31'!I37+'31'!L37+'32'!C37</f>
        <v>0</v>
      </c>
      <c r="G37" s="43">
        <f>'31'!J37+'31'!M37+'32'!D37</f>
        <v>0</v>
      </c>
      <c r="H37" s="43">
        <f>SUM(F37:G37)</f>
        <v>0</v>
      </c>
      <c r="I37" s="1"/>
      <c r="J37" s="1"/>
      <c r="K37" s="1">
        <f>SUM(I37:J37)</f>
        <v>0</v>
      </c>
      <c r="L37" s="43">
        <f>'31'!C37+'31'!F37+'32'!F37+I37</f>
        <v>0</v>
      </c>
      <c r="M37" s="43">
        <f>'31'!D37+'31'!G37+'32'!G37+J37</f>
        <v>0</v>
      </c>
      <c r="N37" s="43">
        <f>SUM(L37:M37)</f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0.5" customHeight="1">
      <c r="A38" s="17" t="s">
        <v>176</v>
      </c>
      <c r="B38" s="16" t="s">
        <v>141</v>
      </c>
      <c r="C38" s="1"/>
      <c r="D38" s="1"/>
      <c r="E38" s="1">
        <f>SUM(C38:D38)</f>
        <v>0</v>
      </c>
      <c r="F38" s="43">
        <f>'31'!I38+'31'!L38+'32'!C38</f>
        <v>0</v>
      </c>
      <c r="G38" s="43">
        <f>'31'!J38+'31'!M38+'32'!D38</f>
        <v>0</v>
      </c>
      <c r="H38" s="43">
        <f>SUM(F38:G38)</f>
        <v>0</v>
      </c>
      <c r="I38" s="1"/>
      <c r="J38" s="1"/>
      <c r="K38" s="1">
        <f>SUM(I38:J38)</f>
        <v>0</v>
      </c>
      <c r="L38" s="43">
        <f>'31'!C38+'31'!F38+'32'!F38+I38</f>
        <v>0</v>
      </c>
      <c r="M38" s="43">
        <f>'31'!D38+'31'!G38+'32'!G38+J38</f>
        <v>50</v>
      </c>
      <c r="N38" s="43">
        <f>SUM(L38:M38)</f>
        <v>50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s="29" customFormat="1" ht="10.5" customHeight="1" thickBot="1">
      <c r="A39" s="17" t="s">
        <v>178</v>
      </c>
      <c r="B39" s="16" t="s">
        <v>28</v>
      </c>
      <c r="C39" s="1"/>
      <c r="D39" s="1"/>
      <c r="E39" s="1">
        <f>SUM(C39:D39)</f>
        <v>0</v>
      </c>
      <c r="F39" s="43">
        <f>'31'!I39+'31'!L39+'32'!C39</f>
        <v>0</v>
      </c>
      <c r="G39" s="43">
        <f>'31'!J39+'31'!M39+'32'!D39</f>
        <v>0</v>
      </c>
      <c r="H39" s="43">
        <f>SUM(F39:G39)</f>
        <v>0</v>
      </c>
      <c r="I39" s="1"/>
      <c r="J39" s="1"/>
      <c r="K39" s="1">
        <f>SUM(I39:J39)</f>
        <v>0</v>
      </c>
      <c r="L39" s="43">
        <f>'31'!C39+'31'!F39+'32'!F39+I39</f>
        <v>0</v>
      </c>
      <c r="M39" s="43">
        <f>'31'!D39+'31'!G39+'32'!G39+J39</f>
        <v>0</v>
      </c>
      <c r="N39" s="43">
        <f>SUM(L39:M39)</f>
        <v>0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ht="10.5" customHeight="1" thickBot="1">
      <c r="A40" s="18" t="s">
        <v>15</v>
      </c>
      <c r="B40" s="19" t="s">
        <v>143</v>
      </c>
      <c r="C40" s="15">
        <f>SUM(C37:C39)</f>
        <v>0</v>
      </c>
      <c r="D40" s="15">
        <f aca="true" t="shared" si="8" ref="D40:J40">SUM(D37:D39)</f>
        <v>0</v>
      </c>
      <c r="E40" s="15">
        <f t="shared" si="8"/>
        <v>0</v>
      </c>
      <c r="F40" s="38">
        <f>SUM(F37:F39)</f>
        <v>0</v>
      </c>
      <c r="G40" s="38">
        <f>SUM(G37:G39)</f>
        <v>0</v>
      </c>
      <c r="H40" s="38">
        <f>SUM(H37:H39)</f>
        <v>0</v>
      </c>
      <c r="I40" s="15">
        <f>SUM(I37:I39)</f>
        <v>0</v>
      </c>
      <c r="J40" s="15">
        <f t="shared" si="8"/>
        <v>0</v>
      </c>
      <c r="K40" s="15">
        <f>SUM(K37:K39)</f>
        <v>0</v>
      </c>
      <c r="L40" s="38">
        <f>SUM(L37:L39)</f>
        <v>0</v>
      </c>
      <c r="M40" s="38">
        <f>SUM(M37:M39)</f>
        <v>50</v>
      </c>
      <c r="N40" s="38">
        <f>SUM(N37:N39)</f>
        <v>50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0.5" customHeight="1" thickBot="1">
      <c r="A41" s="53" t="s">
        <v>191</v>
      </c>
      <c r="B41" s="19" t="s">
        <v>19</v>
      </c>
      <c r="C41" s="35">
        <v>2550</v>
      </c>
      <c r="D41" s="35"/>
      <c r="E41" s="35">
        <f>SUM(C41:D41)</f>
        <v>2550</v>
      </c>
      <c r="F41" s="43">
        <f>'31'!I41+'31'!L41+'32'!C41</f>
        <v>2413335</v>
      </c>
      <c r="G41" s="43">
        <f>'31'!J41+'31'!M41+'32'!D41</f>
        <v>-36205</v>
      </c>
      <c r="H41" s="38">
        <f>SUM(F41:G41)</f>
        <v>2377130</v>
      </c>
      <c r="I41" s="80"/>
      <c r="J41" s="80"/>
      <c r="K41" s="35">
        <f>SUM(I41:J41)</f>
        <v>0</v>
      </c>
      <c r="L41" s="43">
        <f>'31'!C41+'31'!F41+'32'!F41+I41</f>
        <v>3388011</v>
      </c>
      <c r="M41" s="43">
        <f>'31'!D41+'31'!G41+'32'!G41+J41</f>
        <v>-26874</v>
      </c>
      <c r="N41" s="38">
        <f>SUM(L41:M41)</f>
        <v>3361137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0.5" customHeight="1" thickBot="1">
      <c r="A42" s="53" t="s">
        <v>192</v>
      </c>
      <c r="B42" s="19" t="s">
        <v>144</v>
      </c>
      <c r="C42" s="15"/>
      <c r="D42" s="15"/>
      <c r="E42" s="35">
        <f>SUM(C42:D42)</f>
        <v>0</v>
      </c>
      <c r="F42" s="38">
        <f>'31'!I42+'31'!L42+'32'!C42</f>
        <v>37365</v>
      </c>
      <c r="G42" s="38">
        <f>'31'!J42+'31'!M42+'32'!D42</f>
        <v>0</v>
      </c>
      <c r="H42" s="38">
        <f>SUM(F42:G42)</f>
        <v>37365</v>
      </c>
      <c r="I42" s="15"/>
      <c r="J42" s="15"/>
      <c r="K42" s="35">
        <f>SUM(I42:J42)</f>
        <v>0</v>
      </c>
      <c r="L42" s="88">
        <f>'31'!C42+'31'!F42+'32'!F42+I42</f>
        <v>198256</v>
      </c>
      <c r="M42" s="88">
        <f>'31'!D42+'31'!G42+'32'!G42+J42</f>
        <v>0</v>
      </c>
      <c r="N42" s="38">
        <f>SUM(L42:M42)</f>
        <v>198256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2" ht="13.5" thickBot="1">
      <c r="A43" s="18" t="s">
        <v>17</v>
      </c>
      <c r="B43" s="19" t="s">
        <v>29</v>
      </c>
      <c r="C43" s="15">
        <f>SUM(C41:C42)</f>
        <v>2550</v>
      </c>
      <c r="D43" s="15">
        <f aca="true" t="shared" si="9" ref="D43:J43">SUM(D41:D42)</f>
        <v>0</v>
      </c>
      <c r="E43" s="15">
        <f t="shared" si="9"/>
        <v>2550</v>
      </c>
      <c r="F43" s="38">
        <f>SUM(F41:F42)</f>
        <v>2450700</v>
      </c>
      <c r="G43" s="38">
        <f>SUM(G41:G42)</f>
        <v>-36205</v>
      </c>
      <c r="H43" s="38">
        <f>SUM(H41:H42)</f>
        <v>2414495</v>
      </c>
      <c r="I43" s="15">
        <f>SUM(I41:I42)</f>
        <v>0</v>
      </c>
      <c r="J43" s="15">
        <f t="shared" si="9"/>
        <v>0</v>
      </c>
      <c r="K43" s="15">
        <f>SUM(K41:K42)</f>
        <v>0</v>
      </c>
      <c r="L43" s="38">
        <f>SUM(L41:L42)</f>
        <v>3586267</v>
      </c>
      <c r="M43" s="38">
        <f>SUM(M41:M42)</f>
        <v>-26874</v>
      </c>
      <c r="N43" s="38">
        <f>SUM(N41:N42)</f>
        <v>3559393</v>
      </c>
      <c r="Q43" s="1"/>
      <c r="R43" s="1"/>
      <c r="S43" s="1"/>
      <c r="T43" s="1"/>
      <c r="U43" s="1"/>
      <c r="V43" s="1"/>
    </row>
    <row r="44" spans="1:17" ht="13.5" thickBot="1">
      <c r="A44" s="83" t="s">
        <v>191</v>
      </c>
      <c r="B44" s="19" t="s">
        <v>22</v>
      </c>
      <c r="C44" s="15"/>
      <c r="D44" s="15"/>
      <c r="E44" s="15">
        <f>SUM(C44:D44)</f>
        <v>0</v>
      </c>
      <c r="F44" s="38">
        <f>'31'!I44+'31'!L44+'32'!C44</f>
        <v>10000</v>
      </c>
      <c r="G44" s="38">
        <f>'31'!J44+'31'!M44+'32'!D44</f>
        <v>10003</v>
      </c>
      <c r="H44" s="38">
        <f>SUM(F44:G44)</f>
        <v>20003</v>
      </c>
      <c r="I44" s="15"/>
      <c r="J44" s="15"/>
      <c r="K44" s="15">
        <f>SUM(I44:J44)</f>
        <v>0</v>
      </c>
      <c r="L44" s="88">
        <f>'31'!C44+'31'!F44+'32'!F44+I44</f>
        <v>107787</v>
      </c>
      <c r="M44" s="88">
        <f>'31'!D44+'31'!G44+'32'!G44+J44</f>
        <v>10003</v>
      </c>
      <c r="N44" s="38">
        <f>SUM(L44:M44)</f>
        <v>117790</v>
      </c>
      <c r="Q44" s="1"/>
    </row>
    <row r="45" spans="1:14" ht="13.5" thickBot="1">
      <c r="A45" s="40" t="s">
        <v>192</v>
      </c>
      <c r="B45" s="54" t="s">
        <v>145</v>
      </c>
      <c r="C45" s="7"/>
      <c r="D45" s="7"/>
      <c r="E45" s="15">
        <f>SUM(C45:D45)</f>
        <v>0</v>
      </c>
      <c r="F45" s="38">
        <f>'31'!I45+'31'!L45+'32'!C45</f>
        <v>28151</v>
      </c>
      <c r="G45" s="38">
        <f>'31'!J45+'31'!M45+'32'!D45</f>
        <v>0</v>
      </c>
      <c r="H45" s="38">
        <f>SUM(F45:G45)</f>
        <v>28151</v>
      </c>
      <c r="I45" s="7"/>
      <c r="J45" s="7"/>
      <c r="K45" s="15">
        <f>SUM(I45:J45)</f>
        <v>0</v>
      </c>
      <c r="L45" s="88">
        <f>'31'!C45+'31'!F45+'32'!F45+I45</f>
        <v>40322</v>
      </c>
      <c r="M45" s="88">
        <f>'31'!D45+'31'!G45+'32'!G45+J45</f>
        <v>0</v>
      </c>
      <c r="N45" s="38">
        <f>SUM(L45:M45)</f>
        <v>40322</v>
      </c>
    </row>
    <row r="46" spans="1:14" ht="13.5" thickBot="1">
      <c r="A46" s="41" t="s">
        <v>20</v>
      </c>
      <c r="B46" s="55" t="s">
        <v>30</v>
      </c>
      <c r="C46" s="28">
        <f>SUM(C44:C45)</f>
        <v>0</v>
      </c>
      <c r="D46" s="28">
        <f aca="true" t="shared" si="10" ref="D46:J46">SUM(D44:D45)</f>
        <v>0</v>
      </c>
      <c r="E46" s="28">
        <f t="shared" si="10"/>
        <v>0</v>
      </c>
      <c r="F46" s="88">
        <f>SUM(F44:F45)</f>
        <v>38151</v>
      </c>
      <c r="G46" s="88">
        <f>SUM(G44:G45)</f>
        <v>10003</v>
      </c>
      <c r="H46" s="88">
        <f>SUM(H44:H45)</f>
        <v>48154</v>
      </c>
      <c r="I46" s="28">
        <f>SUM(I44:I45)</f>
        <v>0</v>
      </c>
      <c r="J46" s="28">
        <f t="shared" si="10"/>
        <v>0</v>
      </c>
      <c r="K46" s="28">
        <f>SUM(K44:K45)</f>
        <v>0</v>
      </c>
      <c r="L46" s="88">
        <f>SUM(L44:L45)</f>
        <v>148109</v>
      </c>
      <c r="M46" s="88">
        <f>SUM(M44:M45)</f>
        <v>10003</v>
      </c>
      <c r="N46" s="88">
        <f>SUM(N44:N45)</f>
        <v>158112</v>
      </c>
    </row>
    <row r="47" spans="1:14" ht="13.5" thickBot="1">
      <c r="A47" s="40" t="s">
        <v>179</v>
      </c>
      <c r="B47" s="54" t="s">
        <v>152</v>
      </c>
      <c r="C47" s="7"/>
      <c r="D47" s="7"/>
      <c r="E47" s="7">
        <f>SUM(C47:D47)</f>
        <v>0</v>
      </c>
      <c r="F47" s="84"/>
      <c r="G47" s="84"/>
      <c r="H47" s="84">
        <f>SUM(F47:G47)</f>
        <v>0</v>
      </c>
      <c r="I47" s="7"/>
      <c r="J47" s="7"/>
      <c r="K47" s="7">
        <f>SUM(I47:J47)</f>
        <v>0</v>
      </c>
      <c r="L47" s="104"/>
      <c r="M47" s="104"/>
      <c r="N47" s="84">
        <f>SUM(L47:M47)</f>
        <v>0</v>
      </c>
    </row>
    <row r="48" spans="1:14" ht="13.5" thickBot="1">
      <c r="A48" s="41" t="s">
        <v>149</v>
      </c>
      <c r="B48" s="55" t="s">
        <v>151</v>
      </c>
      <c r="C48" s="28">
        <f>SUM(C46,C43,C47)</f>
        <v>2550</v>
      </c>
      <c r="D48" s="28">
        <f aca="true" t="shared" si="11" ref="D48:J48">SUM(D46,D43,D47)</f>
        <v>0</v>
      </c>
      <c r="E48" s="28">
        <f t="shared" si="11"/>
        <v>2550</v>
      </c>
      <c r="F48" s="88">
        <f>SUM(F46,F43,F47)</f>
        <v>2488851</v>
      </c>
      <c r="G48" s="88">
        <f>SUM(G46,G43,G47)</f>
        <v>-26202</v>
      </c>
      <c r="H48" s="88">
        <f>SUM(H46,H43,H47)</f>
        <v>2462649</v>
      </c>
      <c r="I48" s="28">
        <f>SUM(I46,I43,I47)</f>
        <v>0</v>
      </c>
      <c r="J48" s="28">
        <f t="shared" si="11"/>
        <v>0</v>
      </c>
      <c r="K48" s="28">
        <f>SUM(K46,K43,K47)</f>
        <v>0</v>
      </c>
      <c r="L48" s="88">
        <f>SUM(L46,L43,L47)</f>
        <v>3734376</v>
      </c>
      <c r="M48" s="88">
        <f>SUM(M46,M43,M47)</f>
        <v>-16871</v>
      </c>
      <c r="N48" s="88">
        <f>SUM(N46,N43,N47)</f>
        <v>3717505</v>
      </c>
    </row>
    <row r="49" spans="1:17" s="51" customFormat="1" ht="13.5" thickBot="1">
      <c r="A49" s="23"/>
      <c r="B49" s="29" t="s">
        <v>155</v>
      </c>
      <c r="C49" s="6">
        <f>SUM(C48,C40,C36)</f>
        <v>2550</v>
      </c>
      <c r="D49" s="6">
        <f aca="true" t="shared" si="12" ref="D49:J49">SUM(D48,D40,D36)</f>
        <v>0</v>
      </c>
      <c r="E49" s="6">
        <f t="shared" si="12"/>
        <v>2550</v>
      </c>
      <c r="F49" s="43">
        <f>SUM(F48,F40,F36)</f>
        <v>2547471</v>
      </c>
      <c r="G49" s="43">
        <f>SUM(G48,G40,G36)</f>
        <v>-26202</v>
      </c>
      <c r="H49" s="43">
        <f>SUM(H48,H40,H36)</f>
        <v>2521269</v>
      </c>
      <c r="I49" s="6">
        <f>SUM(I48,I40,I36)</f>
        <v>0</v>
      </c>
      <c r="J49" s="6">
        <f t="shared" si="12"/>
        <v>0</v>
      </c>
      <c r="K49" s="6">
        <f>SUM(K48,K40,K36)</f>
        <v>0</v>
      </c>
      <c r="L49" s="43">
        <f>SUM(L48,L40,L36)</f>
        <v>5133613</v>
      </c>
      <c r="M49" s="43">
        <f>SUM(M48,M40,M36)</f>
        <v>-16656</v>
      </c>
      <c r="N49" s="43">
        <f>SUM(N48,N40,N36)</f>
        <v>5116957</v>
      </c>
      <c r="O49" s="56"/>
      <c r="Q49" s="56"/>
    </row>
    <row r="50" spans="1:17" ht="13.5" thickBot="1">
      <c r="A50" s="57"/>
      <c r="B50" s="58" t="s">
        <v>31</v>
      </c>
      <c r="C50" s="10"/>
      <c r="D50" s="10"/>
      <c r="E50" s="10"/>
      <c r="F50" s="89">
        <v>150</v>
      </c>
      <c r="G50" s="89"/>
      <c r="H50" s="89">
        <v>150</v>
      </c>
      <c r="I50" s="10"/>
      <c r="J50" s="10"/>
      <c r="K50" s="10"/>
      <c r="L50" s="98">
        <f>'31'!C50+'31'!F50+'32'!F50</f>
        <v>427</v>
      </c>
      <c r="M50" s="98">
        <f>'31'!D50+'31'!G50+'32'!G50</f>
        <v>0</v>
      </c>
      <c r="N50" s="98">
        <f>'31'!E50+'31'!H50+'32'!H50</f>
        <v>427</v>
      </c>
      <c r="Q50" s="1"/>
    </row>
    <row r="51" spans="1:14" ht="13.5" thickBot="1">
      <c r="A51" s="59"/>
      <c r="B51" s="58" t="s">
        <v>32</v>
      </c>
      <c r="C51" s="27"/>
      <c r="D51" s="27"/>
      <c r="E51" s="27"/>
      <c r="F51" s="90"/>
      <c r="G51" s="90"/>
      <c r="H51" s="90"/>
      <c r="I51" s="27"/>
      <c r="J51" s="27"/>
      <c r="K51" s="27"/>
      <c r="L51" s="99"/>
      <c r="M51" s="99"/>
      <c r="N51" s="99"/>
    </row>
    <row r="53" spans="7:13" ht="12.75">
      <c r="G53" s="1">
        <f>SUM(G41,G44)</f>
        <v>-26202</v>
      </c>
      <c r="H53" s="1">
        <f>SUM(H41,H44)</f>
        <v>2397133</v>
      </c>
      <c r="I53" s="74"/>
      <c r="J53" s="75"/>
      <c r="M53" s="1"/>
    </row>
    <row r="54" spans="8:10" ht="12.75">
      <c r="H54" s="1"/>
      <c r="I54" s="74"/>
      <c r="J54" s="75"/>
    </row>
    <row r="55" spans="8:10" ht="12.75">
      <c r="H55" s="1">
        <f>SUM(G53-H53)</f>
        <v>-2423335</v>
      </c>
      <c r="J55" s="1"/>
    </row>
  </sheetData>
  <sheetProtection selectLockedCells="1" selectUnlockedCells="1"/>
  <mergeCells count="24">
    <mergeCell ref="A8:B8"/>
    <mergeCell ref="A28:B28"/>
    <mergeCell ref="L5:L6"/>
    <mergeCell ref="M5:M6"/>
    <mergeCell ref="A7:B7"/>
    <mergeCell ref="H5:H6"/>
    <mergeCell ref="D5:D6"/>
    <mergeCell ref="E5:E6"/>
    <mergeCell ref="B1:N1"/>
    <mergeCell ref="A3:B6"/>
    <mergeCell ref="C3:E3"/>
    <mergeCell ref="F3:H3"/>
    <mergeCell ref="I3:K3"/>
    <mergeCell ref="L3:N4"/>
    <mergeCell ref="K5:K6"/>
    <mergeCell ref="C5:C6"/>
    <mergeCell ref="N5:N6"/>
    <mergeCell ref="C4:E4"/>
    <mergeCell ref="F4:H4"/>
    <mergeCell ref="I4:K4"/>
    <mergeCell ref="F5:F6"/>
    <mergeCell ref="G5:G6"/>
    <mergeCell ref="I5:I6"/>
    <mergeCell ref="J5:J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U55"/>
  <sheetViews>
    <sheetView zoomScale="92" zoomScaleNormal="92" zoomScalePageLayoutView="0" workbookViewId="0" topLeftCell="A1">
      <pane ySplit="7" topLeftCell="A8" activePane="bottomLeft" state="frozen"/>
      <selection pane="topLeft" activeCell="M24" sqref="M24"/>
      <selection pane="bottomLeft" activeCell="R45" sqref="R45"/>
    </sheetView>
  </sheetViews>
  <sheetFormatPr defaultColWidth="9.00390625" defaultRowHeight="12.75"/>
  <cols>
    <col min="1" max="1" width="7.375" style="13" customWidth="1"/>
    <col min="2" max="2" width="33.875" style="13" customWidth="1"/>
    <col min="3" max="5" width="9.375" style="13" customWidth="1"/>
    <col min="6" max="6" width="9.00390625" style="13" customWidth="1"/>
    <col min="7" max="8" width="9.375" style="13" customWidth="1"/>
    <col min="9" max="9" width="9.625" style="13" customWidth="1"/>
    <col min="10" max="10" width="9.875" style="13" customWidth="1"/>
    <col min="11" max="11" width="10.125" style="13" customWidth="1"/>
    <col min="12" max="12" width="9.875" style="13" customWidth="1"/>
    <col min="13" max="13" width="10.00390625" style="13" customWidth="1"/>
    <col min="14" max="14" width="9.875" style="13" customWidth="1"/>
    <col min="15" max="15" width="11.875" style="13" customWidth="1"/>
    <col min="16" max="16" width="0" style="13" hidden="1" customWidth="1"/>
    <col min="17" max="16384" width="9.125" style="13" customWidth="1"/>
  </cols>
  <sheetData>
    <row r="1" spans="2:14" ht="11.25" customHeight="1">
      <c r="B1" s="111" t="s">
        <v>181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ht="8.25" customHeight="1" thickBot="1">
      <c r="N2" s="16" t="s">
        <v>0</v>
      </c>
    </row>
    <row r="3" spans="1:14" ht="9" customHeight="1" thickBot="1">
      <c r="A3" s="112" t="s">
        <v>1</v>
      </c>
      <c r="B3" s="112"/>
      <c r="C3" s="115">
        <v>5001</v>
      </c>
      <c r="D3" s="115"/>
      <c r="E3" s="115"/>
      <c r="F3" s="153">
        <v>5002</v>
      </c>
      <c r="G3" s="154"/>
      <c r="H3" s="115"/>
      <c r="I3" s="115">
        <v>5003</v>
      </c>
      <c r="J3" s="115"/>
      <c r="K3" s="115"/>
      <c r="L3" s="145">
        <v>5004</v>
      </c>
      <c r="M3" s="146"/>
      <c r="N3" s="147"/>
    </row>
    <row r="4" spans="1:14" s="17" customFormat="1" ht="31.5" customHeight="1" thickBot="1">
      <c r="A4" s="112"/>
      <c r="B4" s="112"/>
      <c r="C4" s="115" t="s">
        <v>116</v>
      </c>
      <c r="D4" s="115"/>
      <c r="E4" s="115"/>
      <c r="F4" s="149" t="s">
        <v>117</v>
      </c>
      <c r="G4" s="149"/>
      <c r="H4" s="149"/>
      <c r="I4" s="147" t="s">
        <v>118</v>
      </c>
      <c r="J4" s="147"/>
      <c r="K4" s="147"/>
      <c r="L4" s="149" t="s">
        <v>119</v>
      </c>
      <c r="M4" s="149"/>
      <c r="N4" s="149"/>
    </row>
    <row r="5" spans="1:14" ht="11.25" customHeight="1" thickBot="1">
      <c r="A5" s="112"/>
      <c r="B5" s="112"/>
      <c r="C5" s="109" t="s">
        <v>204</v>
      </c>
      <c r="D5" s="109" t="s">
        <v>198</v>
      </c>
      <c r="E5" s="109" t="s">
        <v>199</v>
      </c>
      <c r="F5" s="109" t="s">
        <v>204</v>
      </c>
      <c r="G5" s="109" t="s">
        <v>198</v>
      </c>
      <c r="H5" s="109" t="s">
        <v>199</v>
      </c>
      <c r="I5" s="109" t="s">
        <v>204</v>
      </c>
      <c r="J5" s="109" t="s">
        <v>198</v>
      </c>
      <c r="K5" s="109" t="s">
        <v>199</v>
      </c>
      <c r="L5" s="109" t="s">
        <v>204</v>
      </c>
      <c r="M5" s="109" t="s">
        <v>197</v>
      </c>
      <c r="N5" s="109" t="s">
        <v>199</v>
      </c>
    </row>
    <row r="6" spans="1:14" ht="17.25" customHeight="1" thickBot="1">
      <c r="A6" s="112"/>
      <c r="B6" s="112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9" customHeight="1" thickBot="1">
      <c r="A7" s="118">
        <v>1</v>
      </c>
      <c r="B7" s="118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6" ht="11.25" customHeight="1">
      <c r="A8" s="116" t="s">
        <v>6</v>
      </c>
      <c r="B8" s="116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  <c r="P8" s="36"/>
    </row>
    <row r="9" spans="1:16" ht="10.5" customHeight="1">
      <c r="A9" s="17" t="s">
        <v>158</v>
      </c>
      <c r="B9" s="16" t="s">
        <v>8</v>
      </c>
      <c r="C9" s="1">
        <v>92315</v>
      </c>
      <c r="D9" s="1">
        <f>231+1652+3060+2597</f>
        <v>7540</v>
      </c>
      <c r="E9" s="1">
        <f>SUM(C9:D9)</f>
        <v>99855</v>
      </c>
      <c r="F9" s="1">
        <v>322362</v>
      </c>
      <c r="G9" s="1">
        <f>194+1022+7233+6591+4347+230+1585+360</f>
        <v>21562</v>
      </c>
      <c r="H9" s="1">
        <f>SUM(F9:G9)</f>
        <v>343924</v>
      </c>
      <c r="I9" s="1">
        <v>85742</v>
      </c>
      <c r="J9" s="1">
        <f>17+97+1050+2756</f>
        <v>3920</v>
      </c>
      <c r="K9" s="1">
        <f>SUM(I9:J9)</f>
        <v>89662</v>
      </c>
      <c r="L9" s="1">
        <v>52936</v>
      </c>
      <c r="M9" s="1">
        <f>107+539+600</f>
        <v>1246</v>
      </c>
      <c r="N9" s="1">
        <f>SUM(L9:M9)</f>
        <v>54182</v>
      </c>
      <c r="O9" s="1"/>
      <c r="P9" s="2"/>
    </row>
    <row r="10" spans="1:16" ht="10.5" customHeight="1">
      <c r="A10" s="17" t="s">
        <v>159</v>
      </c>
      <c r="B10" s="16" t="s">
        <v>129</v>
      </c>
      <c r="C10" s="1">
        <v>25401</v>
      </c>
      <c r="D10" s="1">
        <f>63+446+826+701</f>
        <v>2036</v>
      </c>
      <c r="E10" s="1">
        <f>SUM(C10:D10)</f>
        <v>27437</v>
      </c>
      <c r="F10" s="1">
        <v>93747</v>
      </c>
      <c r="G10" s="1">
        <f>53+276+1953+1779+586+215+97</f>
        <v>4959</v>
      </c>
      <c r="H10" s="1">
        <f>SUM(F10:G10)</f>
        <v>98706</v>
      </c>
      <c r="I10" s="1">
        <v>23585</v>
      </c>
      <c r="J10" s="1">
        <f>4+26+284+744</f>
        <v>1058</v>
      </c>
      <c r="K10" s="1">
        <f>SUM(I10:J10)</f>
        <v>24643</v>
      </c>
      <c r="L10" s="1">
        <v>17423</v>
      </c>
      <c r="M10" s="1">
        <f>29+145+162</f>
        <v>336</v>
      </c>
      <c r="N10" s="1">
        <f>SUM(L10:M10)</f>
        <v>17759</v>
      </c>
      <c r="O10" s="1"/>
      <c r="P10" s="36"/>
    </row>
    <row r="11" spans="1:17" ht="10.5" customHeight="1">
      <c r="A11" s="17" t="s">
        <v>160</v>
      </c>
      <c r="B11" s="16" t="s">
        <v>9</v>
      </c>
      <c r="C11" s="1">
        <v>39465</v>
      </c>
      <c r="D11" s="1"/>
      <c r="E11" s="1">
        <f>SUM(C11:D11)</f>
        <v>39465</v>
      </c>
      <c r="F11" s="1">
        <v>241996</v>
      </c>
      <c r="G11" s="1"/>
      <c r="H11" s="1">
        <f>SUM(F11:G11)</f>
        <v>241996</v>
      </c>
      <c r="I11" s="1">
        <v>27585</v>
      </c>
      <c r="J11" s="1">
        <v>989</v>
      </c>
      <c r="K11" s="1">
        <f>SUM(I11:J11)</f>
        <v>28574</v>
      </c>
      <c r="L11" s="1">
        <v>21331</v>
      </c>
      <c r="M11" s="1"/>
      <c r="N11" s="1">
        <f>SUM(L11:M11)</f>
        <v>21331</v>
      </c>
      <c r="O11" s="1"/>
      <c r="P11" s="36"/>
      <c r="Q11" s="1"/>
    </row>
    <row r="12" spans="1:16" ht="10.5" customHeight="1">
      <c r="A12" s="17" t="s">
        <v>161</v>
      </c>
      <c r="B12" s="16" t="s">
        <v>10</v>
      </c>
      <c r="C12" s="1">
        <v>0</v>
      </c>
      <c r="D12" s="1"/>
      <c r="E12" s="1">
        <f>SUM(C12:D12)</f>
        <v>0</v>
      </c>
      <c r="F12" s="1">
        <v>0</v>
      </c>
      <c r="G12" s="1"/>
      <c r="H12" s="1">
        <f>SUM(F12:G12)</f>
        <v>0</v>
      </c>
      <c r="I12" s="1">
        <v>0</v>
      </c>
      <c r="J12" s="1"/>
      <c r="K12" s="1">
        <f>SUM(I12:J12)</f>
        <v>0</v>
      </c>
      <c r="L12" s="1">
        <v>0</v>
      </c>
      <c r="M12" s="1"/>
      <c r="N12" s="1">
        <f>SUM(L12:M12)</f>
        <v>0</v>
      </c>
      <c r="O12" s="1"/>
      <c r="P12" s="1"/>
    </row>
    <row r="13" spans="1:15" ht="10.5" customHeight="1">
      <c r="A13" s="17" t="s">
        <v>162</v>
      </c>
      <c r="B13" s="16" t="s">
        <v>11</v>
      </c>
      <c r="C13" s="1">
        <v>0</v>
      </c>
      <c r="D13" s="3"/>
      <c r="E13" s="1">
        <f>SUM(C13:D13)</f>
        <v>0</v>
      </c>
      <c r="F13" s="1">
        <v>0</v>
      </c>
      <c r="G13" s="1"/>
      <c r="H13" s="1">
        <f>SUM(F13:G13)</f>
        <v>0</v>
      </c>
      <c r="I13" s="1">
        <v>0</v>
      </c>
      <c r="J13" s="1"/>
      <c r="K13" s="1">
        <f>SUM(I13:J13)</f>
        <v>0</v>
      </c>
      <c r="L13" s="1">
        <v>0</v>
      </c>
      <c r="M13" s="1"/>
      <c r="N13" s="1">
        <f>SUM(L13:M13)</f>
        <v>0</v>
      </c>
      <c r="O13" s="1"/>
    </row>
    <row r="14" spans="1:15" s="29" customFormat="1" ht="10.5" customHeight="1">
      <c r="A14" s="18" t="s">
        <v>12</v>
      </c>
      <c r="B14" s="19" t="s">
        <v>131</v>
      </c>
      <c r="C14" s="15">
        <v>157181</v>
      </c>
      <c r="D14" s="15">
        <f aca="true" t="shared" si="0" ref="D14:M14">SUM(D9:D13)</f>
        <v>9576</v>
      </c>
      <c r="E14" s="15">
        <f t="shared" si="0"/>
        <v>166757</v>
      </c>
      <c r="F14" s="15">
        <v>658105</v>
      </c>
      <c r="G14" s="15">
        <f t="shared" si="0"/>
        <v>26521</v>
      </c>
      <c r="H14" s="15">
        <f>SUM(H9:H13)</f>
        <v>684626</v>
      </c>
      <c r="I14" s="15">
        <v>136912</v>
      </c>
      <c r="J14" s="15">
        <f t="shared" si="0"/>
        <v>5967</v>
      </c>
      <c r="K14" s="15">
        <f>SUM(K9:K13)</f>
        <v>142879</v>
      </c>
      <c r="L14" s="15">
        <v>91690</v>
      </c>
      <c r="M14" s="15">
        <f t="shared" si="0"/>
        <v>1582</v>
      </c>
      <c r="N14" s="15">
        <f>SUM(N9:N13)</f>
        <v>93272</v>
      </c>
      <c r="O14" s="6"/>
    </row>
    <row r="15" spans="1:15" s="29" customFormat="1" ht="10.5" customHeight="1">
      <c r="A15" s="17" t="s">
        <v>163</v>
      </c>
      <c r="B15" s="16" t="s">
        <v>130</v>
      </c>
      <c r="C15" s="1">
        <v>2700</v>
      </c>
      <c r="D15" s="1"/>
      <c r="E15" s="1">
        <f>SUM(C15:D15)</f>
        <v>2700</v>
      </c>
      <c r="F15" s="1">
        <v>1168</v>
      </c>
      <c r="G15" s="1"/>
      <c r="H15" s="1">
        <f>SUM(F15:G15)</f>
        <v>1168</v>
      </c>
      <c r="I15" s="1">
        <v>549</v>
      </c>
      <c r="J15" s="1">
        <v>1707</v>
      </c>
      <c r="K15" s="1">
        <f>SUM(I15:J15)</f>
        <v>2256</v>
      </c>
      <c r="L15" s="4">
        <v>2159</v>
      </c>
      <c r="M15" s="1"/>
      <c r="N15" s="1">
        <f>SUM(L15:M15)</f>
        <v>2159</v>
      </c>
      <c r="O15" s="1"/>
    </row>
    <row r="16" spans="1:15" ht="10.5" customHeight="1">
      <c r="A16" s="17" t="s">
        <v>164</v>
      </c>
      <c r="B16" s="16" t="s">
        <v>13</v>
      </c>
      <c r="C16" s="1">
        <v>0</v>
      </c>
      <c r="D16" s="1"/>
      <c r="E16" s="1">
        <f>SUM(C16:D16)</f>
        <v>0</v>
      </c>
      <c r="F16" s="1">
        <v>0</v>
      </c>
      <c r="G16" s="1"/>
      <c r="H16" s="1">
        <f>SUM(F16:G16)</f>
        <v>0</v>
      </c>
      <c r="I16" s="1">
        <v>0</v>
      </c>
      <c r="J16" s="1"/>
      <c r="K16" s="1">
        <f>SUM(I16:J16)</f>
        <v>0</v>
      </c>
      <c r="L16" s="4">
        <v>0</v>
      </c>
      <c r="M16" s="1"/>
      <c r="N16" s="1">
        <f>SUM(L16:M16)</f>
        <v>0</v>
      </c>
      <c r="O16" s="1"/>
    </row>
    <row r="17" spans="1:15" ht="10.5" customHeight="1">
      <c r="A17" s="17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0</v>
      </c>
      <c r="G17" s="1"/>
      <c r="H17" s="1">
        <f>SUM(F17:G17)</f>
        <v>0</v>
      </c>
      <c r="I17" s="1">
        <v>0</v>
      </c>
      <c r="J17" s="1"/>
      <c r="K17" s="1">
        <f>SUM(I17:J17)</f>
        <v>0</v>
      </c>
      <c r="L17" s="4">
        <v>0</v>
      </c>
      <c r="M17" s="1"/>
      <c r="N17" s="1">
        <f>SUM(L17:M17)</f>
        <v>0</v>
      </c>
      <c r="O17" s="1"/>
    </row>
    <row r="18" spans="1:15" s="29" customFormat="1" ht="10.5" customHeight="1" thickBot="1">
      <c r="A18" s="18" t="s">
        <v>15</v>
      </c>
      <c r="B18" s="19" t="s">
        <v>132</v>
      </c>
      <c r="C18" s="15">
        <v>2700</v>
      </c>
      <c r="D18" s="15">
        <f aca="true" t="shared" si="1" ref="D18:M18">SUM(D15:D17)</f>
        <v>0</v>
      </c>
      <c r="E18" s="15">
        <f t="shared" si="1"/>
        <v>2700</v>
      </c>
      <c r="F18" s="15">
        <v>1168</v>
      </c>
      <c r="G18" s="15">
        <f t="shared" si="1"/>
        <v>0</v>
      </c>
      <c r="H18" s="15">
        <f>SUM(H15:H17)</f>
        <v>1168</v>
      </c>
      <c r="I18" s="15">
        <v>549</v>
      </c>
      <c r="J18" s="15">
        <f t="shared" si="1"/>
        <v>1707</v>
      </c>
      <c r="K18" s="15">
        <f>SUM(K15:K17)</f>
        <v>2256</v>
      </c>
      <c r="L18" s="15">
        <v>2159</v>
      </c>
      <c r="M18" s="15">
        <f t="shared" si="1"/>
        <v>0</v>
      </c>
      <c r="N18" s="15">
        <f>SUM(N15:N17)</f>
        <v>2159</v>
      </c>
      <c r="O18" s="6"/>
    </row>
    <row r="19" spans="1:15" ht="10.5" customHeight="1" thickBot="1">
      <c r="A19" s="31" t="s">
        <v>166</v>
      </c>
      <c r="B19" s="19" t="s">
        <v>133</v>
      </c>
      <c r="C19" s="15">
        <v>0</v>
      </c>
      <c r="D19" s="15"/>
      <c r="E19" s="15">
        <f>SUM(C19:D19)</f>
        <v>0</v>
      </c>
      <c r="F19" s="15">
        <v>0</v>
      </c>
      <c r="G19" s="15"/>
      <c r="H19" s="15">
        <f>SUM(F19:G19)</f>
        <v>0</v>
      </c>
      <c r="I19" s="15">
        <v>0</v>
      </c>
      <c r="J19" s="15"/>
      <c r="K19" s="15">
        <f>SUM(I19:J19)</f>
        <v>0</v>
      </c>
      <c r="L19" s="15">
        <v>0</v>
      </c>
      <c r="M19" s="15"/>
      <c r="N19" s="15">
        <f>SUM(L19:M19)</f>
        <v>0</v>
      </c>
      <c r="O19" s="1"/>
    </row>
    <row r="20" spans="1:15" ht="10.5" customHeight="1" thickBot="1">
      <c r="A20" s="20" t="s">
        <v>17</v>
      </c>
      <c r="B20" s="19" t="s">
        <v>134</v>
      </c>
      <c r="C20" s="15">
        <v>0</v>
      </c>
      <c r="D20" s="15">
        <f aca="true" t="shared" si="2" ref="D20:M20">SUM(D19)</f>
        <v>0</v>
      </c>
      <c r="E20" s="15">
        <f t="shared" si="2"/>
        <v>0</v>
      </c>
      <c r="F20" s="15">
        <v>0</v>
      </c>
      <c r="G20" s="15">
        <f t="shared" si="2"/>
        <v>0</v>
      </c>
      <c r="H20" s="15">
        <f>SUM(H19)</f>
        <v>0</v>
      </c>
      <c r="I20" s="15">
        <v>0</v>
      </c>
      <c r="J20" s="15">
        <f t="shared" si="2"/>
        <v>0</v>
      </c>
      <c r="K20" s="15">
        <f>SUM(K19)</f>
        <v>0</v>
      </c>
      <c r="L20" s="15">
        <v>0</v>
      </c>
      <c r="M20" s="15">
        <f t="shared" si="2"/>
        <v>0</v>
      </c>
      <c r="N20" s="15">
        <f>SUM(N19)</f>
        <v>0</v>
      </c>
      <c r="O20" s="1"/>
    </row>
    <row r="21" spans="1:15" ht="10.5" customHeight="1">
      <c r="A21" s="21" t="s">
        <v>168</v>
      </c>
      <c r="B21" s="16" t="s">
        <v>21</v>
      </c>
      <c r="C21" s="7">
        <v>0</v>
      </c>
      <c r="D21" s="7"/>
      <c r="E21" s="7">
        <f>SUM(C21:D21)</f>
        <v>0</v>
      </c>
      <c r="F21" s="7">
        <v>0</v>
      </c>
      <c r="G21" s="7"/>
      <c r="H21" s="7">
        <f>SUM(F21:G21)</f>
        <v>0</v>
      </c>
      <c r="I21" s="7">
        <v>0</v>
      </c>
      <c r="J21" s="7"/>
      <c r="K21" s="7">
        <f>SUM(I21:J21)</f>
        <v>0</v>
      </c>
      <c r="L21" s="7">
        <v>0</v>
      </c>
      <c r="M21" s="7"/>
      <c r="N21" s="7">
        <f>SUM(L21:M21)</f>
        <v>0</v>
      </c>
      <c r="O21" s="1"/>
    </row>
    <row r="22" spans="1:14" ht="10.5" customHeight="1">
      <c r="A22" s="50" t="s">
        <v>169</v>
      </c>
      <c r="B22" s="16" t="s">
        <v>146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7">
        <v>0</v>
      </c>
      <c r="J22" s="7"/>
      <c r="K22" s="7">
        <f>SUM(I22:J22)</f>
        <v>0</v>
      </c>
      <c r="L22" s="7">
        <v>0</v>
      </c>
      <c r="M22" s="7"/>
      <c r="N22" s="7">
        <f>SUM(L22:M22)</f>
        <v>0</v>
      </c>
    </row>
    <row r="23" spans="1:15" ht="10.5" customHeight="1" thickBot="1">
      <c r="A23" s="17" t="s">
        <v>166</v>
      </c>
      <c r="B23" s="16" t="s">
        <v>22</v>
      </c>
      <c r="C23" s="1">
        <v>0</v>
      </c>
      <c r="D23" s="1"/>
      <c r="E23" s="7">
        <f>SUM(C23:D23)</f>
        <v>0</v>
      </c>
      <c r="F23" s="1">
        <v>0</v>
      </c>
      <c r="G23" s="1"/>
      <c r="H23" s="7">
        <f>SUM(F23:G23)</f>
        <v>0</v>
      </c>
      <c r="I23" s="1">
        <v>0</v>
      </c>
      <c r="J23" s="1"/>
      <c r="K23" s="7">
        <f>SUM(I23:J23)</f>
        <v>0</v>
      </c>
      <c r="L23" s="7">
        <v>0</v>
      </c>
      <c r="M23" s="6"/>
      <c r="N23" s="7">
        <f>SUM(L23:M23)</f>
        <v>0</v>
      </c>
      <c r="O23" s="1"/>
    </row>
    <row r="24" spans="1:16" ht="10.5" customHeight="1" thickBot="1">
      <c r="A24" s="18" t="s">
        <v>20</v>
      </c>
      <c r="B24" s="22" t="s">
        <v>135</v>
      </c>
      <c r="C24" s="15">
        <v>0</v>
      </c>
      <c r="D24" s="15">
        <f aca="true" t="shared" si="3" ref="D24:M24">SUM(D21:D23)</f>
        <v>0</v>
      </c>
      <c r="E24" s="15">
        <f t="shared" si="3"/>
        <v>0</v>
      </c>
      <c r="F24" s="15">
        <v>0</v>
      </c>
      <c r="G24" s="15">
        <f t="shared" si="3"/>
        <v>0</v>
      </c>
      <c r="H24" s="15">
        <f>SUM(H21:H23)</f>
        <v>0</v>
      </c>
      <c r="I24" s="15">
        <v>0</v>
      </c>
      <c r="J24" s="15">
        <f t="shared" si="3"/>
        <v>0</v>
      </c>
      <c r="K24" s="15">
        <f>SUM(K21:K23)</f>
        <v>0</v>
      </c>
      <c r="L24" s="15">
        <v>0</v>
      </c>
      <c r="M24" s="15">
        <f t="shared" si="3"/>
        <v>0</v>
      </c>
      <c r="N24" s="15">
        <f>SUM(N21:N23)</f>
        <v>0</v>
      </c>
      <c r="O24" s="1"/>
      <c r="P24" s="1"/>
    </row>
    <row r="25" spans="1:16" ht="10.5" customHeight="1" thickBot="1">
      <c r="A25" s="40" t="s">
        <v>167</v>
      </c>
      <c r="B25" s="39" t="s">
        <v>153</v>
      </c>
      <c r="C25" s="7">
        <v>0</v>
      </c>
      <c r="D25" s="7"/>
      <c r="E25" s="7">
        <f>SUM(C25:D25)</f>
        <v>0</v>
      </c>
      <c r="F25" s="7">
        <v>0</v>
      </c>
      <c r="G25" s="7"/>
      <c r="H25" s="7">
        <f>SUM(F25:G25)</f>
        <v>0</v>
      </c>
      <c r="I25" s="7">
        <v>0</v>
      </c>
      <c r="J25" s="7"/>
      <c r="K25" s="7">
        <f>SUM(I25:J25)</f>
        <v>0</v>
      </c>
      <c r="L25" s="7">
        <v>0</v>
      </c>
      <c r="M25" s="7"/>
      <c r="N25" s="7">
        <f>SUM(L25:M25)</f>
        <v>0</v>
      </c>
      <c r="O25" s="1"/>
      <c r="P25" s="1"/>
    </row>
    <row r="26" spans="1:16" ht="10.5" customHeight="1" thickBot="1">
      <c r="A26" s="41" t="s">
        <v>149</v>
      </c>
      <c r="B26" s="42" t="s">
        <v>150</v>
      </c>
      <c r="C26" s="28">
        <v>0</v>
      </c>
      <c r="D26" s="28">
        <f aca="true" t="shared" si="4" ref="D26:M26">SUM(D20,D24,D25)</f>
        <v>0</v>
      </c>
      <c r="E26" s="28">
        <f t="shared" si="4"/>
        <v>0</v>
      </c>
      <c r="F26" s="28">
        <v>0</v>
      </c>
      <c r="G26" s="28">
        <f t="shared" si="4"/>
        <v>0</v>
      </c>
      <c r="H26" s="28">
        <f>SUM(H20,H24,H25)</f>
        <v>0</v>
      </c>
      <c r="I26" s="28">
        <v>0</v>
      </c>
      <c r="J26" s="28">
        <f t="shared" si="4"/>
        <v>0</v>
      </c>
      <c r="K26" s="28">
        <f>SUM(K20,K24,K25)</f>
        <v>0</v>
      </c>
      <c r="L26" s="28">
        <v>0</v>
      </c>
      <c r="M26" s="28">
        <f t="shared" si="4"/>
        <v>0</v>
      </c>
      <c r="N26" s="28">
        <f>SUM(N20,N24,N25)</f>
        <v>0</v>
      </c>
      <c r="O26" s="1"/>
      <c r="P26" s="1"/>
    </row>
    <row r="27" spans="1:15" s="29" customFormat="1" ht="10.5" customHeight="1">
      <c r="A27" s="23"/>
      <c r="B27" s="29" t="s">
        <v>154</v>
      </c>
      <c r="C27" s="6">
        <v>159881</v>
      </c>
      <c r="D27" s="6">
        <f aca="true" t="shared" si="5" ref="D27:M27">SUM(D26,D18,D14)</f>
        <v>9576</v>
      </c>
      <c r="E27" s="6">
        <f t="shared" si="5"/>
        <v>169457</v>
      </c>
      <c r="F27" s="6">
        <v>659273</v>
      </c>
      <c r="G27" s="6">
        <f t="shared" si="5"/>
        <v>26521</v>
      </c>
      <c r="H27" s="6">
        <f>SUM(H26,H18,H14)</f>
        <v>685794</v>
      </c>
      <c r="I27" s="6">
        <v>137461</v>
      </c>
      <c r="J27" s="6">
        <f t="shared" si="5"/>
        <v>7674</v>
      </c>
      <c r="K27" s="6">
        <f>SUM(K26,K18,K14)</f>
        <v>145135</v>
      </c>
      <c r="L27" s="6">
        <v>93849</v>
      </c>
      <c r="M27" s="6">
        <f t="shared" si="5"/>
        <v>1582</v>
      </c>
      <c r="N27" s="6">
        <f>SUM(N26,N18,N14)</f>
        <v>95431</v>
      </c>
      <c r="O27" s="6"/>
    </row>
    <row r="28" spans="1:21" ht="10.5" customHeight="1">
      <c r="A28" s="117" t="s">
        <v>23</v>
      </c>
      <c r="B28" s="117"/>
      <c r="C28" s="1"/>
      <c r="D28" s="1"/>
      <c r="E28" s="1"/>
      <c r="F28" s="1"/>
      <c r="G28" s="1"/>
      <c r="H28" s="1"/>
      <c r="I28" s="1"/>
      <c r="J28" s="1"/>
      <c r="K28" s="1"/>
      <c r="L28" s="7"/>
      <c r="M28" s="6"/>
      <c r="N28" s="1"/>
      <c r="O28" s="1"/>
      <c r="U28" s="67"/>
    </row>
    <row r="29" spans="1:15" ht="10.5" customHeight="1">
      <c r="A29" s="17" t="s">
        <v>170</v>
      </c>
      <c r="B29" s="16" t="s">
        <v>136</v>
      </c>
      <c r="C29" s="1">
        <v>0</v>
      </c>
      <c r="D29" s="1"/>
      <c r="E29" s="1">
        <f>SUM(C29:D29)</f>
        <v>0</v>
      </c>
      <c r="F29" s="1">
        <v>0</v>
      </c>
      <c r="G29" s="1"/>
      <c r="H29" s="1">
        <f>SUM(F29:G29)</f>
        <v>0</v>
      </c>
      <c r="I29" s="1">
        <v>0</v>
      </c>
      <c r="J29" s="1"/>
      <c r="K29" s="1">
        <f>SUM(I29:J29)</f>
        <v>0</v>
      </c>
      <c r="L29" s="4">
        <v>0</v>
      </c>
      <c r="M29" s="1"/>
      <c r="N29" s="1">
        <f>SUM(L29:M29)</f>
        <v>0</v>
      </c>
      <c r="O29" s="1"/>
    </row>
    <row r="30" spans="1:15" ht="10.5" customHeight="1">
      <c r="A30" s="17" t="s">
        <v>171</v>
      </c>
      <c r="B30" s="16" t="s">
        <v>137</v>
      </c>
      <c r="C30" s="1">
        <v>0</v>
      </c>
      <c r="D30" s="1"/>
      <c r="E30" s="1">
        <f>SUM(C30:D30)</f>
        <v>0</v>
      </c>
      <c r="F30" s="1">
        <v>0</v>
      </c>
      <c r="G30" s="1"/>
      <c r="H30" s="1">
        <f>SUM(F30:G30)</f>
        <v>0</v>
      </c>
      <c r="I30" s="1">
        <v>0</v>
      </c>
      <c r="J30" s="1"/>
      <c r="K30" s="1">
        <f>SUM(I30:J30)</f>
        <v>0</v>
      </c>
      <c r="L30" s="4">
        <v>0</v>
      </c>
      <c r="M30" s="1"/>
      <c r="N30" s="1">
        <f>SUM(L30:M30)</f>
        <v>0</v>
      </c>
      <c r="O30" s="1"/>
    </row>
    <row r="31" spans="1:15" ht="10.5" customHeight="1">
      <c r="A31" s="17" t="s">
        <v>173</v>
      </c>
      <c r="B31" s="16" t="s">
        <v>138</v>
      </c>
      <c r="C31" s="1">
        <v>0</v>
      </c>
      <c r="D31" s="1"/>
      <c r="E31" s="1">
        <f>SUM(C31:D31)</f>
        <v>0</v>
      </c>
      <c r="F31" s="1">
        <v>5245</v>
      </c>
      <c r="G31" s="1">
        <v>4933</v>
      </c>
      <c r="H31" s="1">
        <f>SUM(F31:G31)</f>
        <v>10178</v>
      </c>
      <c r="I31" s="1">
        <v>0</v>
      </c>
      <c r="J31" s="1"/>
      <c r="K31" s="1">
        <f>SUM(I31:J31)</f>
        <v>0</v>
      </c>
      <c r="L31" s="4">
        <v>0</v>
      </c>
      <c r="M31" s="1"/>
      <c r="N31" s="1">
        <f>SUM(L31:M31)</f>
        <v>0</v>
      </c>
      <c r="O31" s="1"/>
    </row>
    <row r="32" spans="1:16" ht="10.5" customHeight="1">
      <c r="A32" s="24" t="s">
        <v>7</v>
      </c>
      <c r="B32" s="25" t="s">
        <v>139</v>
      </c>
      <c r="C32" s="5">
        <v>0</v>
      </c>
      <c r="D32" s="5">
        <f aca="true" t="shared" si="6" ref="D32:M32">SUM(D29:D31)</f>
        <v>0</v>
      </c>
      <c r="E32" s="5">
        <f t="shared" si="6"/>
        <v>0</v>
      </c>
      <c r="F32" s="5">
        <v>5245</v>
      </c>
      <c r="G32" s="5">
        <f t="shared" si="6"/>
        <v>4933</v>
      </c>
      <c r="H32" s="5">
        <f>SUM(H29:H31)</f>
        <v>10178</v>
      </c>
      <c r="I32" s="5">
        <v>0</v>
      </c>
      <c r="J32" s="5">
        <f t="shared" si="6"/>
        <v>0</v>
      </c>
      <c r="K32" s="5">
        <f>SUM(K29:K31)</f>
        <v>0</v>
      </c>
      <c r="L32" s="5">
        <v>0</v>
      </c>
      <c r="M32" s="5">
        <f t="shared" si="6"/>
        <v>0</v>
      </c>
      <c r="N32" s="5">
        <f>SUM(N29:N31)</f>
        <v>0</v>
      </c>
      <c r="O32" s="1"/>
      <c r="P32" s="1"/>
    </row>
    <row r="33" spans="1:16" ht="10.5" customHeight="1">
      <c r="A33" s="17" t="s">
        <v>174</v>
      </c>
      <c r="B33" s="16" t="s">
        <v>24</v>
      </c>
      <c r="C33" s="1">
        <v>0</v>
      </c>
      <c r="D33" s="1"/>
      <c r="E33" s="1">
        <f>SUM(C33:D33)</f>
        <v>0</v>
      </c>
      <c r="F33" s="1">
        <v>0</v>
      </c>
      <c r="G33" s="1"/>
      <c r="H33" s="1">
        <f>SUM(F33:G33)</f>
        <v>0</v>
      </c>
      <c r="I33" s="1">
        <v>0</v>
      </c>
      <c r="J33" s="1"/>
      <c r="K33" s="1">
        <f>SUM(I33:J33)</f>
        <v>0</v>
      </c>
      <c r="L33" s="4">
        <v>0</v>
      </c>
      <c r="M33" s="1"/>
      <c r="N33" s="1">
        <f>SUM(L33:M33)</f>
        <v>0</v>
      </c>
      <c r="O33" s="1"/>
      <c r="P33" s="1"/>
    </row>
    <row r="34" spans="1:16" s="29" customFormat="1" ht="10.5" customHeight="1">
      <c r="A34" s="17" t="s">
        <v>175</v>
      </c>
      <c r="B34" s="16" t="s">
        <v>140</v>
      </c>
      <c r="C34" s="1">
        <v>7600</v>
      </c>
      <c r="D34" s="1"/>
      <c r="E34" s="1">
        <f>SUM(C34:D34)</f>
        <v>7600</v>
      </c>
      <c r="F34" s="1">
        <v>55260</v>
      </c>
      <c r="G34" s="1"/>
      <c r="H34" s="1">
        <f>SUM(F34:G34)</f>
        <v>55260</v>
      </c>
      <c r="I34" s="1">
        <v>6700</v>
      </c>
      <c r="J34" s="1"/>
      <c r="K34" s="1">
        <f>SUM(I34:J34)</f>
        <v>6700</v>
      </c>
      <c r="L34" s="4">
        <v>4800</v>
      </c>
      <c r="M34" s="4"/>
      <c r="N34" s="1">
        <f>SUM(L34:M34)</f>
        <v>4800</v>
      </c>
      <c r="O34" s="6"/>
      <c r="P34" s="6"/>
    </row>
    <row r="35" spans="1:16" s="29" customFormat="1" ht="10.5" customHeight="1" thickBot="1">
      <c r="A35" s="17" t="s">
        <v>177</v>
      </c>
      <c r="B35" s="16" t="s">
        <v>25</v>
      </c>
      <c r="C35" s="1">
        <v>0</v>
      </c>
      <c r="D35" s="1"/>
      <c r="E35" s="1">
        <f>SUM(C35:D35)</f>
        <v>0</v>
      </c>
      <c r="F35" s="1">
        <v>0</v>
      </c>
      <c r="G35" s="1"/>
      <c r="H35" s="1">
        <f>SUM(F35:G35)</f>
        <v>0</v>
      </c>
      <c r="I35" s="1">
        <v>0</v>
      </c>
      <c r="J35" s="1"/>
      <c r="K35" s="1">
        <f>SUM(I35:J35)</f>
        <v>0</v>
      </c>
      <c r="L35" s="4">
        <v>0</v>
      </c>
      <c r="M35" s="1"/>
      <c r="N35" s="1">
        <f>SUM(L35:M35)</f>
        <v>0</v>
      </c>
      <c r="O35" s="1"/>
      <c r="P35" s="6"/>
    </row>
    <row r="36" spans="1:15" ht="10.5" customHeight="1" thickBot="1">
      <c r="A36" s="18" t="s">
        <v>12</v>
      </c>
      <c r="B36" s="19" t="s">
        <v>142</v>
      </c>
      <c r="C36" s="15">
        <v>7600</v>
      </c>
      <c r="D36" s="15">
        <f aca="true" t="shared" si="7" ref="D36:M36">SUM(D32:D35)</f>
        <v>0</v>
      </c>
      <c r="E36" s="15">
        <f t="shared" si="7"/>
        <v>7600</v>
      </c>
      <c r="F36" s="15">
        <v>60505</v>
      </c>
      <c r="G36" s="15">
        <f t="shared" si="7"/>
        <v>4933</v>
      </c>
      <c r="H36" s="15">
        <f>SUM(H32:H35)</f>
        <v>65438</v>
      </c>
      <c r="I36" s="15">
        <v>6700</v>
      </c>
      <c r="J36" s="15">
        <f t="shared" si="7"/>
        <v>0</v>
      </c>
      <c r="K36" s="15">
        <f>SUM(K32:K35)</f>
        <v>6700</v>
      </c>
      <c r="L36" s="15">
        <v>4800</v>
      </c>
      <c r="M36" s="15">
        <f t="shared" si="7"/>
        <v>0</v>
      </c>
      <c r="N36" s="15">
        <f>SUM(N32:N35)</f>
        <v>4800</v>
      </c>
      <c r="O36" s="1"/>
    </row>
    <row r="37" spans="1:16" ht="10.5" customHeight="1">
      <c r="A37" s="17" t="s">
        <v>172</v>
      </c>
      <c r="B37" s="16" t="s">
        <v>27</v>
      </c>
      <c r="C37" s="1">
        <v>0</v>
      </c>
      <c r="D37" s="1"/>
      <c r="E37" s="1">
        <f>SUM(C37:D37)</f>
        <v>0</v>
      </c>
      <c r="F37" s="1">
        <v>0</v>
      </c>
      <c r="G37" s="1"/>
      <c r="H37" s="1">
        <f>SUM(F37:G37)</f>
        <v>0</v>
      </c>
      <c r="I37" s="1">
        <v>0</v>
      </c>
      <c r="J37" s="1"/>
      <c r="K37" s="1">
        <f>SUM(I37:J37)</f>
        <v>0</v>
      </c>
      <c r="L37" s="4">
        <v>0</v>
      </c>
      <c r="M37" s="1"/>
      <c r="N37" s="1">
        <f>SUM(L37:M37)</f>
        <v>0</v>
      </c>
      <c r="O37" s="1"/>
      <c r="P37" s="1"/>
    </row>
    <row r="38" spans="1:16" ht="10.5" customHeight="1">
      <c r="A38" s="17" t="s">
        <v>176</v>
      </c>
      <c r="B38" s="16" t="s">
        <v>141</v>
      </c>
      <c r="C38" s="1">
        <v>0</v>
      </c>
      <c r="D38" s="1"/>
      <c r="E38" s="1">
        <f>SUM(C38:D38)</f>
        <v>0</v>
      </c>
      <c r="F38" s="1">
        <v>0</v>
      </c>
      <c r="G38" s="1"/>
      <c r="H38" s="1">
        <f>SUM(F38:G38)</f>
        <v>0</v>
      </c>
      <c r="I38" s="1">
        <v>0</v>
      </c>
      <c r="J38" s="1"/>
      <c r="K38" s="1">
        <f>SUM(I38:J38)</f>
        <v>0</v>
      </c>
      <c r="L38" s="4">
        <v>0</v>
      </c>
      <c r="M38" s="1"/>
      <c r="N38" s="1">
        <f>SUM(L38:M38)</f>
        <v>0</v>
      </c>
      <c r="O38" s="1"/>
      <c r="P38" s="1"/>
    </row>
    <row r="39" spans="1:16" s="29" customFormat="1" ht="10.5" customHeight="1" thickBot="1">
      <c r="A39" s="17" t="s">
        <v>178</v>
      </c>
      <c r="B39" s="16" t="s">
        <v>28</v>
      </c>
      <c r="C39" s="1">
        <v>0</v>
      </c>
      <c r="D39" s="1"/>
      <c r="E39" s="1">
        <f>SUM(C39:D39)</f>
        <v>0</v>
      </c>
      <c r="F39" s="1">
        <v>0</v>
      </c>
      <c r="G39" s="1"/>
      <c r="H39" s="1">
        <f>SUM(F39:G39)</f>
        <v>0</v>
      </c>
      <c r="I39" s="1">
        <v>0</v>
      </c>
      <c r="J39" s="1"/>
      <c r="K39" s="1">
        <f>SUM(I39:J39)</f>
        <v>0</v>
      </c>
      <c r="L39" s="4">
        <v>0</v>
      </c>
      <c r="M39" s="1"/>
      <c r="N39" s="1">
        <f>SUM(L39:M39)</f>
        <v>0</v>
      </c>
      <c r="O39" s="6"/>
      <c r="P39" s="6"/>
    </row>
    <row r="40" spans="1:16" ht="10.5" customHeight="1" thickBot="1">
      <c r="A40" s="18" t="s">
        <v>15</v>
      </c>
      <c r="B40" s="19" t="s">
        <v>143</v>
      </c>
      <c r="C40" s="15">
        <v>0</v>
      </c>
      <c r="D40" s="15">
        <f aca="true" t="shared" si="8" ref="D40:M40">SUM(D37:D39)</f>
        <v>0</v>
      </c>
      <c r="E40" s="15">
        <f t="shared" si="8"/>
        <v>0</v>
      </c>
      <c r="F40" s="15">
        <v>0</v>
      </c>
      <c r="G40" s="15">
        <f t="shared" si="8"/>
        <v>0</v>
      </c>
      <c r="H40" s="15">
        <f>SUM(H37:H39)</f>
        <v>0</v>
      </c>
      <c r="I40" s="15">
        <v>0</v>
      </c>
      <c r="J40" s="15">
        <f t="shared" si="8"/>
        <v>0</v>
      </c>
      <c r="K40" s="15">
        <f>SUM(K37:K39)</f>
        <v>0</v>
      </c>
      <c r="L40" s="15">
        <v>0</v>
      </c>
      <c r="M40" s="15">
        <f t="shared" si="8"/>
        <v>0</v>
      </c>
      <c r="N40" s="15">
        <f>SUM(N37:N39)</f>
        <v>0</v>
      </c>
      <c r="O40" s="1"/>
      <c r="P40" s="1"/>
    </row>
    <row r="41" spans="1:16" ht="10.5" customHeight="1">
      <c r="A41" s="53" t="s">
        <v>191</v>
      </c>
      <c r="B41" s="19" t="s">
        <v>19</v>
      </c>
      <c r="C41" s="15">
        <v>146171</v>
      </c>
      <c r="D41" s="15">
        <f>294+2098+3886+3298</f>
        <v>9576</v>
      </c>
      <c r="E41" s="15">
        <f>SUM(C41:D41)</f>
        <v>155747</v>
      </c>
      <c r="F41" s="15">
        <v>583326</v>
      </c>
      <c r="G41" s="15">
        <f>247+1298+9186+8370+230+1800+457</f>
        <v>21588</v>
      </c>
      <c r="H41" s="15">
        <f>SUM(F41:G41)</f>
        <v>604914</v>
      </c>
      <c r="I41" s="15">
        <v>127828</v>
      </c>
      <c r="J41" s="15">
        <f>21+123+1334+3500+989</f>
        <v>5967</v>
      </c>
      <c r="K41" s="15">
        <f>SUM(I41:J41)</f>
        <v>133795</v>
      </c>
      <c r="L41" s="15">
        <v>85466</v>
      </c>
      <c r="M41" s="15">
        <f>136+684+762</f>
        <v>1582</v>
      </c>
      <c r="N41" s="15">
        <f>SUM(L41:M41)</f>
        <v>87048</v>
      </c>
      <c r="O41" s="1"/>
      <c r="P41" s="1"/>
    </row>
    <row r="42" spans="1:16" ht="10.5" customHeight="1">
      <c r="A42" s="53" t="s">
        <v>192</v>
      </c>
      <c r="B42" s="19" t="s">
        <v>144</v>
      </c>
      <c r="C42" s="15">
        <v>3410</v>
      </c>
      <c r="D42" s="15"/>
      <c r="E42" s="15">
        <f>SUM(C42:D42)</f>
        <v>3410</v>
      </c>
      <c r="F42" s="15">
        <v>14274</v>
      </c>
      <c r="G42" s="15"/>
      <c r="H42" s="15">
        <f>SUM(F42:G42)</f>
        <v>14274</v>
      </c>
      <c r="I42" s="15">
        <v>2384</v>
      </c>
      <c r="J42" s="15"/>
      <c r="K42" s="15">
        <f>SUM(I42:J42)</f>
        <v>2384</v>
      </c>
      <c r="L42" s="15">
        <v>1424</v>
      </c>
      <c r="M42" s="15"/>
      <c r="N42" s="15">
        <f>SUM(L42:M42)</f>
        <v>1424</v>
      </c>
      <c r="O42" s="1"/>
      <c r="P42" s="1"/>
    </row>
    <row r="43" spans="1:14" ht="13.5" thickBot="1">
      <c r="A43" s="18" t="s">
        <v>17</v>
      </c>
      <c r="B43" s="19" t="s">
        <v>29</v>
      </c>
      <c r="C43" s="15">
        <v>149581</v>
      </c>
      <c r="D43" s="15">
        <f aca="true" t="shared" si="9" ref="D43:M43">SUM(D41:D42)</f>
        <v>9576</v>
      </c>
      <c r="E43" s="15">
        <f t="shared" si="9"/>
        <v>159157</v>
      </c>
      <c r="F43" s="15">
        <v>597600</v>
      </c>
      <c r="G43" s="15">
        <f t="shared" si="9"/>
        <v>21588</v>
      </c>
      <c r="H43" s="15">
        <f>SUM(H41:H42)</f>
        <v>619188</v>
      </c>
      <c r="I43" s="15">
        <v>130212</v>
      </c>
      <c r="J43" s="15">
        <f t="shared" si="9"/>
        <v>5967</v>
      </c>
      <c r="K43" s="15">
        <f>SUM(K41:K42)</f>
        <v>136179</v>
      </c>
      <c r="L43" s="15">
        <v>86890</v>
      </c>
      <c r="M43" s="15">
        <f t="shared" si="9"/>
        <v>1582</v>
      </c>
      <c r="N43" s="15">
        <f>SUM(N41:N42)</f>
        <v>88472</v>
      </c>
    </row>
    <row r="44" spans="1:14" ht="12.75">
      <c r="A44" s="40" t="s">
        <v>191</v>
      </c>
      <c r="B44" s="54" t="s">
        <v>22</v>
      </c>
      <c r="C44" s="72">
        <v>2700</v>
      </c>
      <c r="D44" s="7"/>
      <c r="E44" s="72">
        <f>SUM(C44:D44)</f>
        <v>2700</v>
      </c>
      <c r="F44" s="72">
        <v>1168</v>
      </c>
      <c r="G44" s="7"/>
      <c r="H44" s="72">
        <f>SUM(F44:G44)</f>
        <v>1168</v>
      </c>
      <c r="I44" s="72">
        <v>549</v>
      </c>
      <c r="J44" s="72">
        <v>1707</v>
      </c>
      <c r="K44" s="72">
        <f>SUM(I44:J44)</f>
        <v>2256</v>
      </c>
      <c r="L44" s="72">
        <v>2159</v>
      </c>
      <c r="M44" s="72"/>
      <c r="N44" s="72">
        <f>SUM(L44:M44)</f>
        <v>2159</v>
      </c>
    </row>
    <row r="45" spans="1:14" ht="13.5" thickBot="1">
      <c r="A45" s="40" t="s">
        <v>192</v>
      </c>
      <c r="B45" s="54" t="s">
        <v>145</v>
      </c>
      <c r="C45" s="72">
        <v>0</v>
      </c>
      <c r="D45" s="7"/>
      <c r="E45" s="72">
        <f>SUM(C45:D45)</f>
        <v>0</v>
      </c>
      <c r="F45" s="72">
        <v>0</v>
      </c>
      <c r="G45" s="7"/>
      <c r="H45" s="72">
        <f>SUM(F45:G45)</f>
        <v>0</v>
      </c>
      <c r="I45" s="72">
        <v>0</v>
      </c>
      <c r="J45" s="7"/>
      <c r="K45" s="72">
        <f>SUM(I45:J45)</f>
        <v>0</v>
      </c>
      <c r="L45" s="72">
        <v>0</v>
      </c>
      <c r="M45" s="7"/>
      <c r="N45" s="72">
        <f>SUM(L45:M45)</f>
        <v>0</v>
      </c>
    </row>
    <row r="46" spans="1:14" ht="13.5" thickBot="1">
      <c r="A46" s="41" t="s">
        <v>20</v>
      </c>
      <c r="B46" s="55" t="s">
        <v>30</v>
      </c>
      <c r="C46" s="28">
        <v>2700</v>
      </c>
      <c r="D46" s="28">
        <f aca="true" t="shared" si="10" ref="D46:N46">SUM(D44:D45)</f>
        <v>0</v>
      </c>
      <c r="E46" s="28">
        <f t="shared" si="10"/>
        <v>2700</v>
      </c>
      <c r="F46" s="28">
        <v>1168</v>
      </c>
      <c r="G46" s="28">
        <f t="shared" si="10"/>
        <v>0</v>
      </c>
      <c r="H46" s="28">
        <f t="shared" si="10"/>
        <v>1168</v>
      </c>
      <c r="I46" s="28">
        <v>549</v>
      </c>
      <c r="J46" s="28">
        <f t="shared" si="10"/>
        <v>1707</v>
      </c>
      <c r="K46" s="28">
        <f t="shared" si="10"/>
        <v>2256</v>
      </c>
      <c r="L46" s="28">
        <v>2159</v>
      </c>
      <c r="M46" s="28">
        <f t="shared" si="10"/>
        <v>0</v>
      </c>
      <c r="N46" s="28">
        <f t="shared" si="10"/>
        <v>2159</v>
      </c>
    </row>
    <row r="47" spans="1:14" ht="13.5" thickBot="1">
      <c r="A47" s="40" t="s">
        <v>179</v>
      </c>
      <c r="B47" s="54" t="s">
        <v>152</v>
      </c>
      <c r="C47" s="7">
        <v>0</v>
      </c>
      <c r="D47" s="7"/>
      <c r="E47" s="7">
        <f>SUM(C47:D47)</f>
        <v>0</v>
      </c>
      <c r="F47" s="7">
        <v>0</v>
      </c>
      <c r="G47" s="7"/>
      <c r="H47" s="7">
        <f>SUM(F47:G47)</f>
        <v>0</v>
      </c>
      <c r="I47" s="7">
        <v>0</v>
      </c>
      <c r="J47" s="7"/>
      <c r="K47" s="7">
        <f>SUM(I47:J47)</f>
        <v>0</v>
      </c>
      <c r="L47" s="7">
        <v>0</v>
      </c>
      <c r="M47" s="7"/>
      <c r="N47" s="7">
        <f>SUM(L47:M47)</f>
        <v>0</v>
      </c>
    </row>
    <row r="48" spans="1:14" ht="13.5" thickBot="1">
      <c r="A48" s="41" t="s">
        <v>149</v>
      </c>
      <c r="B48" s="55" t="s">
        <v>151</v>
      </c>
      <c r="C48" s="28">
        <v>152281</v>
      </c>
      <c r="D48" s="28">
        <f aca="true" t="shared" si="11" ref="D48:M48">SUM(D46,D43,D47)</f>
        <v>9576</v>
      </c>
      <c r="E48" s="28">
        <f t="shared" si="11"/>
        <v>161857</v>
      </c>
      <c r="F48" s="28">
        <v>598768</v>
      </c>
      <c r="G48" s="28">
        <f t="shared" si="11"/>
        <v>21588</v>
      </c>
      <c r="H48" s="28">
        <f>SUM(H46,H43,H47)</f>
        <v>620356</v>
      </c>
      <c r="I48" s="28">
        <v>130761</v>
      </c>
      <c r="J48" s="28">
        <f t="shared" si="11"/>
        <v>7674</v>
      </c>
      <c r="K48" s="28">
        <f>SUM(K46,K43,K47)</f>
        <v>138435</v>
      </c>
      <c r="L48" s="28">
        <v>89049</v>
      </c>
      <c r="M48" s="28">
        <f t="shared" si="11"/>
        <v>1582</v>
      </c>
      <c r="N48" s="28">
        <f>SUM(N46,N43,N47)</f>
        <v>90631</v>
      </c>
    </row>
    <row r="49" spans="1:14" s="51" customFormat="1" ht="13.5" thickBot="1">
      <c r="A49" s="23"/>
      <c r="B49" s="29" t="s">
        <v>155</v>
      </c>
      <c r="C49" s="6">
        <v>159881</v>
      </c>
      <c r="D49" s="6">
        <f aca="true" t="shared" si="12" ref="D49:M49">SUM(D48,D40,D36)</f>
        <v>9576</v>
      </c>
      <c r="E49" s="6">
        <f t="shared" si="12"/>
        <v>169457</v>
      </c>
      <c r="F49" s="6">
        <v>659273</v>
      </c>
      <c r="G49" s="6">
        <f t="shared" si="12"/>
        <v>26521</v>
      </c>
      <c r="H49" s="6">
        <f>SUM(H48,H40,H36)</f>
        <v>685794</v>
      </c>
      <c r="I49" s="6">
        <v>137461</v>
      </c>
      <c r="J49" s="6">
        <f t="shared" si="12"/>
        <v>7674</v>
      </c>
      <c r="K49" s="6">
        <f>SUM(K48,K40,K36)</f>
        <v>145135</v>
      </c>
      <c r="L49" s="6">
        <v>93849</v>
      </c>
      <c r="M49" s="6">
        <f t="shared" si="12"/>
        <v>1582</v>
      </c>
      <c r="N49" s="6">
        <f>SUM(N48,N40,N36)</f>
        <v>95431</v>
      </c>
    </row>
    <row r="50" spans="1:14" ht="12.75">
      <c r="A50" s="57"/>
      <c r="B50" s="58" t="s">
        <v>31</v>
      </c>
      <c r="C50" s="76">
        <v>40</v>
      </c>
      <c r="D50" s="76"/>
      <c r="E50" s="76">
        <v>40</v>
      </c>
      <c r="F50" s="76">
        <v>91.5</v>
      </c>
      <c r="G50" s="76">
        <v>-2</v>
      </c>
      <c r="H50" s="76">
        <f>SUM(F50:G50)</f>
        <v>89.5</v>
      </c>
      <c r="I50" s="76">
        <v>26</v>
      </c>
      <c r="J50" s="76">
        <v>3.5</v>
      </c>
      <c r="K50" s="76">
        <f>SUM(I50:J50)</f>
        <v>29.5</v>
      </c>
      <c r="L50" s="77">
        <v>17</v>
      </c>
      <c r="M50" s="76"/>
      <c r="N50" s="77">
        <v>17</v>
      </c>
    </row>
    <row r="51" spans="1:14" ht="12.75">
      <c r="A51" s="59"/>
      <c r="B51" s="58" t="s">
        <v>32</v>
      </c>
      <c r="C51" s="27"/>
      <c r="D51" s="27"/>
      <c r="E51" s="27"/>
      <c r="F51" s="76">
        <v>30</v>
      </c>
      <c r="G51" s="27">
        <v>-4</v>
      </c>
      <c r="H51" s="76">
        <f>SUM(F51:G51)</f>
        <v>26</v>
      </c>
      <c r="I51" s="27"/>
      <c r="J51" s="27"/>
      <c r="K51" s="27"/>
      <c r="L51" s="71"/>
      <c r="M51" s="27"/>
      <c r="N51" s="71"/>
    </row>
    <row r="52" ht="12.75">
      <c r="E52" s="1"/>
    </row>
    <row r="53" spans="4:10" ht="12.75">
      <c r="D53" s="1"/>
      <c r="I53" s="75"/>
      <c r="J53" s="75"/>
    </row>
    <row r="54" spans="9:10" ht="12.75">
      <c r="I54" s="74"/>
      <c r="J54" s="75"/>
    </row>
    <row r="55" ht="12.75">
      <c r="J55" s="1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U55"/>
  <sheetViews>
    <sheetView zoomScale="92" zoomScaleNormal="92" zoomScalePageLayoutView="0" workbookViewId="0" topLeftCell="A1">
      <pane ySplit="7" topLeftCell="A8" activePane="bottomLeft" state="frozen"/>
      <selection pane="topLeft" activeCell="M24" sqref="M24"/>
      <selection pane="bottomLeft" activeCell="N50" sqref="N50"/>
    </sheetView>
  </sheetViews>
  <sheetFormatPr defaultColWidth="9.00390625" defaultRowHeight="12.75"/>
  <cols>
    <col min="1" max="1" width="7.375" style="13" customWidth="1"/>
    <col min="2" max="2" width="33.875" style="13" customWidth="1"/>
    <col min="3" max="5" width="9.375" style="13" customWidth="1"/>
    <col min="6" max="6" width="9.00390625" style="13" customWidth="1"/>
    <col min="7" max="8" width="9.375" style="13" customWidth="1"/>
    <col min="9" max="9" width="9.625" style="13" customWidth="1"/>
    <col min="10" max="10" width="9.875" style="13" customWidth="1"/>
    <col min="11" max="11" width="10.125" style="13" customWidth="1"/>
    <col min="12" max="12" width="9.875" style="13" customWidth="1"/>
    <col min="13" max="13" width="10.00390625" style="13" customWidth="1"/>
    <col min="14" max="14" width="9.875" style="13" customWidth="1"/>
    <col min="15" max="15" width="11.875" style="13" customWidth="1"/>
    <col min="16" max="19" width="0" style="13" hidden="1" customWidth="1"/>
    <col min="20" max="16384" width="9.125" style="13" customWidth="1"/>
  </cols>
  <sheetData>
    <row r="1" spans="2:14" ht="11.25" customHeight="1">
      <c r="B1" s="111" t="s">
        <v>181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ht="8.25" customHeight="1" thickBot="1">
      <c r="N2" s="16" t="s">
        <v>0</v>
      </c>
    </row>
    <row r="3" spans="1:14" ht="9" customHeight="1" thickBot="1">
      <c r="A3" s="157" t="s">
        <v>1</v>
      </c>
      <c r="B3" s="157"/>
      <c r="C3" s="153">
        <v>5005</v>
      </c>
      <c r="D3" s="154"/>
      <c r="E3" s="115"/>
      <c r="F3" s="153">
        <v>5006</v>
      </c>
      <c r="G3" s="154"/>
      <c r="H3" s="115"/>
      <c r="I3" s="132" t="s">
        <v>120</v>
      </c>
      <c r="J3" s="132"/>
      <c r="K3" s="132"/>
      <c r="L3" s="153">
        <v>5</v>
      </c>
      <c r="M3" s="154"/>
      <c r="N3" s="115"/>
    </row>
    <row r="4" spans="1:19" s="17" customFormat="1" ht="41.25" customHeight="1" thickBot="1">
      <c r="A4" s="157"/>
      <c r="B4" s="157"/>
      <c r="C4" s="155" t="s">
        <v>121</v>
      </c>
      <c r="D4" s="155"/>
      <c r="E4" s="155"/>
      <c r="F4" s="145" t="s">
        <v>122</v>
      </c>
      <c r="G4" s="146"/>
      <c r="H4" s="147"/>
      <c r="I4" s="132"/>
      <c r="J4" s="132"/>
      <c r="K4" s="132"/>
      <c r="L4" s="132" t="s">
        <v>189</v>
      </c>
      <c r="M4" s="132"/>
      <c r="N4" s="132"/>
      <c r="Q4" s="152"/>
      <c r="R4" s="152"/>
      <c r="S4" s="44">
        <v>5005</v>
      </c>
    </row>
    <row r="5" spans="1:19" ht="11.25" customHeight="1" thickBot="1">
      <c r="A5" s="157"/>
      <c r="B5" s="157"/>
      <c r="C5" s="109" t="s">
        <v>204</v>
      </c>
      <c r="D5" s="109" t="s">
        <v>198</v>
      </c>
      <c r="E5" s="109" t="s">
        <v>199</v>
      </c>
      <c r="F5" s="109" t="s">
        <v>204</v>
      </c>
      <c r="G5" s="109" t="s">
        <v>198</v>
      </c>
      <c r="H5" s="109" t="s">
        <v>199</v>
      </c>
      <c r="I5" s="109" t="s">
        <v>204</v>
      </c>
      <c r="J5" s="109" t="s">
        <v>198</v>
      </c>
      <c r="K5" s="109" t="s">
        <v>199</v>
      </c>
      <c r="L5" s="109" t="s">
        <v>204</v>
      </c>
      <c r="M5" s="109" t="s">
        <v>197</v>
      </c>
      <c r="N5" s="109" t="s">
        <v>199</v>
      </c>
      <c r="Q5" s="152"/>
      <c r="R5" s="152"/>
      <c r="S5" s="11" t="s">
        <v>123</v>
      </c>
    </row>
    <row r="6" spans="1:14" ht="17.25" customHeight="1" thickBot="1">
      <c r="A6" s="157"/>
      <c r="B6" s="157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9" customHeight="1" thickBot="1">
      <c r="A7" s="118">
        <v>1</v>
      </c>
      <c r="B7" s="118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6" ht="11.25" customHeight="1">
      <c r="A8" s="116" t="s">
        <v>6</v>
      </c>
      <c r="B8" s="116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  <c r="P8" s="36"/>
    </row>
    <row r="9" spans="1:16" ht="10.5" customHeight="1">
      <c r="A9" s="17" t="s">
        <v>158</v>
      </c>
      <c r="B9" s="16" t="s">
        <v>8</v>
      </c>
      <c r="C9" s="1">
        <v>86564</v>
      </c>
      <c r="D9" s="1">
        <f>135+760+900</f>
        <v>1795</v>
      </c>
      <c r="E9" s="1">
        <f>SUM(C9:D9)</f>
        <v>88359</v>
      </c>
      <c r="F9" s="1">
        <v>76882</v>
      </c>
      <c r="G9" s="1">
        <f>41+246+700</f>
        <v>987</v>
      </c>
      <c r="H9" s="1">
        <f>SUM(F9:G9)</f>
        <v>77869</v>
      </c>
      <c r="I9" s="43">
        <f>'33'!I9+'33'!L9+'34'!C9+'34'!F9</f>
        <v>302124</v>
      </c>
      <c r="J9" s="43">
        <f>'33'!J9+'33'!M9+'34'!D9+'34'!G9</f>
        <v>7948</v>
      </c>
      <c r="K9" s="43">
        <f>SUM(I9:J9)</f>
        <v>310072</v>
      </c>
      <c r="L9" s="43">
        <f>SUM('33'!C9+'33'!F9+'34'!I9)</f>
        <v>716801</v>
      </c>
      <c r="M9" s="43">
        <f>SUM('33'!D9+'33'!G9+'34'!J9)</f>
        <v>37050</v>
      </c>
      <c r="N9" s="43">
        <f>SUM(L9:M9)</f>
        <v>753851</v>
      </c>
      <c r="O9" s="1"/>
      <c r="P9" s="2"/>
    </row>
    <row r="10" spans="1:16" ht="10.5" customHeight="1">
      <c r="A10" s="17" t="s">
        <v>159</v>
      </c>
      <c r="B10" s="16" t="s">
        <v>129</v>
      </c>
      <c r="C10" s="1">
        <v>23522</v>
      </c>
      <c r="D10" s="1">
        <f>37+205+243</f>
        <v>485</v>
      </c>
      <c r="E10" s="1">
        <f>SUM(C10:D10)</f>
        <v>24007</v>
      </c>
      <c r="F10" s="1">
        <v>20422</v>
      </c>
      <c r="G10" s="1">
        <f>11+66+189</f>
        <v>266</v>
      </c>
      <c r="H10" s="1">
        <f>SUM(F10:G10)</f>
        <v>20688</v>
      </c>
      <c r="I10" s="43">
        <f>'33'!I10+'33'!L10+'34'!C10+'34'!F10</f>
        <v>84952</v>
      </c>
      <c r="J10" s="43">
        <f>'33'!J10+'33'!M10+'34'!D10+'34'!G10</f>
        <v>2145</v>
      </c>
      <c r="K10" s="43">
        <f>SUM(I10:J10)</f>
        <v>87097</v>
      </c>
      <c r="L10" s="43">
        <f>SUM('33'!C10+'33'!F10+'34'!I10)</f>
        <v>204100</v>
      </c>
      <c r="M10" s="43">
        <f>SUM('33'!D10+'33'!G10+'34'!J10)</f>
        <v>9140</v>
      </c>
      <c r="N10" s="43">
        <f>SUM(L10:M10)</f>
        <v>213240</v>
      </c>
      <c r="O10" s="1"/>
      <c r="P10" s="36"/>
    </row>
    <row r="11" spans="1:16" ht="10.5" customHeight="1">
      <c r="A11" s="17" t="s">
        <v>160</v>
      </c>
      <c r="B11" s="16" t="s">
        <v>9</v>
      </c>
      <c r="C11" s="1">
        <v>31215</v>
      </c>
      <c r="D11" s="1">
        <f>268+22000</f>
        <v>22268</v>
      </c>
      <c r="E11" s="1">
        <f>SUM(C11:D11)</f>
        <v>53483</v>
      </c>
      <c r="F11" s="1">
        <v>41924</v>
      </c>
      <c r="G11" s="1">
        <v>216</v>
      </c>
      <c r="H11" s="1">
        <f>SUM(F11:G11)</f>
        <v>42140</v>
      </c>
      <c r="I11" s="43">
        <f>'33'!I11+'33'!L11+'34'!C11+'34'!F11</f>
        <v>122055</v>
      </c>
      <c r="J11" s="43">
        <f>'33'!J11+'33'!M11+'34'!D11+'34'!G11</f>
        <v>23473</v>
      </c>
      <c r="K11" s="43">
        <f>SUM(I11:J11)</f>
        <v>145528</v>
      </c>
      <c r="L11" s="43">
        <f>SUM('33'!C11+'33'!F11+'34'!I11)</f>
        <v>403516</v>
      </c>
      <c r="M11" s="43">
        <f>SUM('33'!D11+'33'!G11+'34'!J11)</f>
        <v>23473</v>
      </c>
      <c r="N11" s="43">
        <f>SUM(L11:M11)</f>
        <v>426989</v>
      </c>
      <c r="O11" s="1"/>
      <c r="P11" s="36"/>
    </row>
    <row r="12" spans="1:16" ht="10.5" customHeight="1">
      <c r="A12" s="17" t="s">
        <v>161</v>
      </c>
      <c r="B12" s="16" t="s">
        <v>10</v>
      </c>
      <c r="C12" s="1">
        <v>0</v>
      </c>
      <c r="D12" s="1"/>
      <c r="E12" s="1">
        <f>SUM(C12:D12)</f>
        <v>0</v>
      </c>
      <c r="F12" s="1">
        <v>0</v>
      </c>
      <c r="G12" s="1"/>
      <c r="H12" s="1">
        <f>SUM(F12:G12)</f>
        <v>0</v>
      </c>
      <c r="I12" s="43">
        <f>'33'!I12+'33'!L12+'34'!C12+'34'!F12</f>
        <v>0</v>
      </c>
      <c r="J12" s="43">
        <f>'33'!J12+'33'!M12+'34'!D12+'34'!G12</f>
        <v>0</v>
      </c>
      <c r="K12" s="43">
        <f>SUM(I12:J12)</f>
        <v>0</v>
      </c>
      <c r="L12" s="43">
        <f>SUM('33'!C12+'33'!F12+'34'!I12)</f>
        <v>0</v>
      </c>
      <c r="M12" s="43">
        <f>SUM('33'!D12+'33'!G12+'34'!J12)</f>
        <v>0</v>
      </c>
      <c r="N12" s="43">
        <f>SUM(L12:M12)</f>
        <v>0</v>
      </c>
      <c r="O12" s="1"/>
      <c r="P12" s="1"/>
    </row>
    <row r="13" spans="1:15" ht="10.5" customHeight="1" thickBot="1">
      <c r="A13" s="17" t="s">
        <v>162</v>
      </c>
      <c r="B13" s="16" t="s">
        <v>11</v>
      </c>
      <c r="C13" s="1">
        <v>0</v>
      </c>
      <c r="D13" s="3"/>
      <c r="E13" s="1">
        <f>SUM(C13:D13)</f>
        <v>0</v>
      </c>
      <c r="F13" s="1">
        <v>0</v>
      </c>
      <c r="G13" s="1"/>
      <c r="H13" s="1">
        <f>SUM(F13:G13)</f>
        <v>0</v>
      </c>
      <c r="I13" s="43">
        <f>'33'!I13+'33'!L13+'34'!C13+'34'!F13</f>
        <v>0</v>
      </c>
      <c r="J13" s="43">
        <f>'33'!J13+'33'!M13+'34'!D13+'34'!G13</f>
        <v>0</v>
      </c>
      <c r="K13" s="43">
        <f>SUM(I13:J13)</f>
        <v>0</v>
      </c>
      <c r="L13" s="43">
        <f>SUM('33'!C13+'33'!F13+'34'!I13)</f>
        <v>0</v>
      </c>
      <c r="M13" s="43">
        <f>SUM('33'!D13+'33'!G13+'34'!J13)</f>
        <v>0</v>
      </c>
      <c r="N13" s="43">
        <f>SUM(L13:M13)</f>
        <v>0</v>
      </c>
      <c r="O13" s="1"/>
    </row>
    <row r="14" spans="1:15" s="29" customFormat="1" ht="10.5" customHeight="1" thickBot="1">
      <c r="A14" s="18" t="s">
        <v>12</v>
      </c>
      <c r="B14" s="19" t="s">
        <v>131</v>
      </c>
      <c r="C14" s="15">
        <v>141301</v>
      </c>
      <c r="D14" s="15">
        <f>SUM(D9:D13)</f>
        <v>24548</v>
      </c>
      <c r="E14" s="15">
        <f>SUM(E9:E13)</f>
        <v>165849</v>
      </c>
      <c r="F14" s="15">
        <v>139228</v>
      </c>
      <c r="G14" s="15">
        <f>SUM(G9:G13)</f>
        <v>1469</v>
      </c>
      <c r="H14" s="15">
        <f aca="true" t="shared" si="0" ref="H14:N14">SUM(H9:H13)</f>
        <v>140697</v>
      </c>
      <c r="I14" s="38">
        <f t="shared" si="0"/>
        <v>509131</v>
      </c>
      <c r="J14" s="38">
        <f t="shared" si="0"/>
        <v>33566</v>
      </c>
      <c r="K14" s="38">
        <f t="shared" si="0"/>
        <v>542697</v>
      </c>
      <c r="L14" s="38">
        <f t="shared" si="0"/>
        <v>1324417</v>
      </c>
      <c r="M14" s="38">
        <f t="shared" si="0"/>
        <v>69663</v>
      </c>
      <c r="N14" s="38">
        <f t="shared" si="0"/>
        <v>1394080</v>
      </c>
      <c r="O14" s="6"/>
    </row>
    <row r="15" spans="1:15" s="29" customFormat="1" ht="10.5" customHeight="1">
      <c r="A15" s="17" t="s">
        <v>163</v>
      </c>
      <c r="B15" s="16" t="s">
        <v>130</v>
      </c>
      <c r="C15" s="1">
        <v>2380</v>
      </c>
      <c r="D15" s="1"/>
      <c r="E15" s="1">
        <f>SUM(C15:D15)</f>
        <v>2380</v>
      </c>
      <c r="F15" s="1">
        <v>1200</v>
      </c>
      <c r="G15" s="1"/>
      <c r="H15" s="1">
        <f>SUM(F15:G15)</f>
        <v>1200</v>
      </c>
      <c r="I15" s="43">
        <f>'33'!I15+'33'!L15+'34'!C15+'34'!F15</f>
        <v>6288</v>
      </c>
      <c r="J15" s="43">
        <f>'33'!J15+'33'!M15+'34'!D15+'34'!G15</f>
        <v>1707</v>
      </c>
      <c r="K15" s="43">
        <f>SUM(I15:J15)</f>
        <v>7995</v>
      </c>
      <c r="L15" s="43">
        <f>SUM('33'!C15+'33'!F15+'34'!I15)</f>
        <v>10156</v>
      </c>
      <c r="M15" s="43">
        <f>SUM('33'!D15+'33'!G15+'34'!J15)</f>
        <v>1707</v>
      </c>
      <c r="N15" s="43">
        <f>SUM(L15:M15)</f>
        <v>11863</v>
      </c>
      <c r="O15" s="1"/>
    </row>
    <row r="16" spans="1:15" ht="10.5" customHeight="1">
      <c r="A16" s="17" t="s">
        <v>164</v>
      </c>
      <c r="B16" s="16" t="s">
        <v>13</v>
      </c>
      <c r="C16" s="1">
        <v>0</v>
      </c>
      <c r="D16" s="1"/>
      <c r="E16" s="1">
        <f>SUM(C16:D16)</f>
        <v>0</v>
      </c>
      <c r="F16" s="1">
        <v>0</v>
      </c>
      <c r="G16" s="1"/>
      <c r="H16" s="1">
        <f>SUM(F16:G16)</f>
        <v>0</v>
      </c>
      <c r="I16" s="43">
        <f>'33'!I16+'33'!L16+'34'!C16+'34'!F16</f>
        <v>0</v>
      </c>
      <c r="J16" s="43">
        <f>'33'!J16+'33'!M16+'34'!D16+'34'!G16</f>
        <v>0</v>
      </c>
      <c r="K16" s="43">
        <f>SUM(I16:J16)</f>
        <v>0</v>
      </c>
      <c r="L16" s="43">
        <f>SUM('33'!C16+'33'!F16+'34'!I16)</f>
        <v>0</v>
      </c>
      <c r="M16" s="43">
        <f>SUM('33'!D16+'33'!G16+'34'!J16)</f>
        <v>0</v>
      </c>
      <c r="N16" s="43">
        <f>SUM(L16:M16)</f>
        <v>0</v>
      </c>
      <c r="O16" s="1"/>
    </row>
    <row r="17" spans="1:15" ht="10.5" customHeight="1" thickBot="1">
      <c r="A17" s="17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0</v>
      </c>
      <c r="G17" s="1"/>
      <c r="H17" s="1">
        <f>SUM(F17:G17)</f>
        <v>0</v>
      </c>
      <c r="I17" s="43">
        <f>'33'!I17+'33'!L17+'34'!C17+'34'!F17</f>
        <v>0</v>
      </c>
      <c r="J17" s="43">
        <f>'33'!J17+'33'!M17+'34'!D17+'34'!G17</f>
        <v>0</v>
      </c>
      <c r="K17" s="43">
        <f>SUM(I17:J17)</f>
        <v>0</v>
      </c>
      <c r="L17" s="43">
        <f>SUM('33'!C17+'33'!F17+'34'!I17)</f>
        <v>0</v>
      </c>
      <c r="M17" s="43">
        <f>SUM('33'!D17+'33'!G17+'34'!J17)</f>
        <v>0</v>
      </c>
      <c r="N17" s="43">
        <f>SUM(L17:M17)</f>
        <v>0</v>
      </c>
      <c r="O17" s="1"/>
    </row>
    <row r="18" spans="1:15" s="29" customFormat="1" ht="10.5" customHeight="1" thickBot="1">
      <c r="A18" s="18" t="s">
        <v>15</v>
      </c>
      <c r="B18" s="19" t="s">
        <v>132</v>
      </c>
      <c r="C18" s="15">
        <v>2380</v>
      </c>
      <c r="D18" s="15">
        <f>SUM(D15:D17)</f>
        <v>0</v>
      </c>
      <c r="E18" s="15">
        <f>SUM(E15:E17)</f>
        <v>2380</v>
      </c>
      <c r="F18" s="15">
        <v>1200</v>
      </c>
      <c r="G18" s="15">
        <f>SUM(G15:G17)</f>
        <v>0</v>
      </c>
      <c r="H18" s="15">
        <f aca="true" t="shared" si="1" ref="H18:N18">SUM(H15:H17)</f>
        <v>1200</v>
      </c>
      <c r="I18" s="38">
        <f t="shared" si="1"/>
        <v>6288</v>
      </c>
      <c r="J18" s="38">
        <f t="shared" si="1"/>
        <v>1707</v>
      </c>
      <c r="K18" s="38">
        <f t="shared" si="1"/>
        <v>7995</v>
      </c>
      <c r="L18" s="38">
        <f t="shared" si="1"/>
        <v>10156</v>
      </c>
      <c r="M18" s="38">
        <f t="shared" si="1"/>
        <v>1707</v>
      </c>
      <c r="N18" s="38">
        <f t="shared" si="1"/>
        <v>11863</v>
      </c>
      <c r="O18" s="6"/>
    </row>
    <row r="19" spans="1:15" ht="10.5" customHeight="1" thickBot="1">
      <c r="A19" s="31" t="s">
        <v>166</v>
      </c>
      <c r="B19" s="19" t="s">
        <v>133</v>
      </c>
      <c r="C19" s="15">
        <v>0</v>
      </c>
      <c r="D19" s="15"/>
      <c r="E19" s="15">
        <f>SUM(C19:D19)</f>
        <v>0</v>
      </c>
      <c r="F19" s="15">
        <v>0</v>
      </c>
      <c r="G19" s="15"/>
      <c r="H19" s="15">
        <f>SUM(F19:G19)</f>
        <v>0</v>
      </c>
      <c r="I19" s="38"/>
      <c r="J19" s="38"/>
      <c r="K19" s="38">
        <f>SUM(I19:J19)</f>
        <v>0</v>
      </c>
      <c r="L19" s="38"/>
      <c r="M19" s="38"/>
      <c r="N19" s="38">
        <f>SUM(L19:M19)</f>
        <v>0</v>
      </c>
      <c r="O19" s="1"/>
    </row>
    <row r="20" spans="1:15" ht="10.5" customHeight="1" thickBot="1">
      <c r="A20" s="20" t="s">
        <v>17</v>
      </c>
      <c r="B20" s="19" t="s">
        <v>134</v>
      </c>
      <c r="C20" s="15">
        <v>0</v>
      </c>
      <c r="D20" s="15">
        <f>SUM(D19)</f>
        <v>0</v>
      </c>
      <c r="E20" s="15">
        <f>SUM(E19)</f>
        <v>0</v>
      </c>
      <c r="F20" s="15">
        <v>0</v>
      </c>
      <c r="G20" s="15">
        <f>SUM(G19)</f>
        <v>0</v>
      </c>
      <c r="H20" s="15">
        <f aca="true" t="shared" si="2" ref="H20:N20">SUM(H19)</f>
        <v>0</v>
      </c>
      <c r="I20" s="38">
        <f t="shared" si="2"/>
        <v>0</v>
      </c>
      <c r="J20" s="38">
        <f t="shared" si="2"/>
        <v>0</v>
      </c>
      <c r="K20" s="38">
        <f t="shared" si="2"/>
        <v>0</v>
      </c>
      <c r="L20" s="38">
        <f t="shared" si="2"/>
        <v>0</v>
      </c>
      <c r="M20" s="38">
        <f t="shared" si="2"/>
        <v>0</v>
      </c>
      <c r="N20" s="38">
        <f t="shared" si="2"/>
        <v>0</v>
      </c>
      <c r="O20" s="1"/>
    </row>
    <row r="21" spans="1:15" ht="10.5" customHeight="1">
      <c r="A21" s="21" t="s">
        <v>168</v>
      </c>
      <c r="B21" s="16" t="s">
        <v>21</v>
      </c>
      <c r="C21" s="7">
        <v>0</v>
      </c>
      <c r="D21" s="7"/>
      <c r="E21" s="7">
        <f>SUM(C21:D21)</f>
        <v>0</v>
      </c>
      <c r="F21" s="7">
        <v>0</v>
      </c>
      <c r="G21" s="7"/>
      <c r="H21" s="7">
        <f>SUM(F21:G21)</f>
        <v>0</v>
      </c>
      <c r="I21" s="84"/>
      <c r="J21" s="84"/>
      <c r="K21" s="84">
        <f>SUM(I21:J21)</f>
        <v>0</v>
      </c>
      <c r="L21" s="84"/>
      <c r="M21" s="84"/>
      <c r="N21" s="84">
        <f>SUM(L21:M21)</f>
        <v>0</v>
      </c>
      <c r="O21" s="1"/>
    </row>
    <row r="22" spans="1:14" ht="10.5" customHeight="1">
      <c r="A22" s="50" t="s">
        <v>169</v>
      </c>
      <c r="B22" s="16" t="s">
        <v>146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84"/>
      <c r="J22" s="84"/>
      <c r="K22" s="84">
        <f>SUM(I22:J22)</f>
        <v>0</v>
      </c>
      <c r="L22" s="84"/>
      <c r="M22" s="84"/>
      <c r="N22" s="84">
        <f>SUM(L22:M22)</f>
        <v>0</v>
      </c>
    </row>
    <row r="23" spans="1:15" ht="10.5" customHeight="1" thickBot="1">
      <c r="A23" s="17" t="s">
        <v>166</v>
      </c>
      <c r="B23" s="16" t="s">
        <v>22</v>
      </c>
      <c r="C23" s="1">
        <v>0</v>
      </c>
      <c r="D23" s="1"/>
      <c r="E23" s="7">
        <f>SUM(C23:D23)</f>
        <v>0</v>
      </c>
      <c r="F23" s="1">
        <v>0</v>
      </c>
      <c r="G23" s="1"/>
      <c r="H23" s="7">
        <f>SUM(F23:G23)</f>
        <v>0</v>
      </c>
      <c r="I23" s="43">
        <f>'33'!I23+'33'!L23+'34'!C23+'34'!F23</f>
        <v>0</v>
      </c>
      <c r="J23" s="43">
        <f>'33'!J23+'33'!M23+'34'!D23+'34'!G23</f>
        <v>0</v>
      </c>
      <c r="K23" s="84">
        <f>SUM(I23:J23)</f>
        <v>0</v>
      </c>
      <c r="L23" s="84"/>
      <c r="M23" s="84"/>
      <c r="N23" s="84">
        <f>SUM(L23:M23)</f>
        <v>0</v>
      </c>
      <c r="O23" s="1"/>
    </row>
    <row r="24" spans="1:17" ht="10.5" customHeight="1" thickBot="1">
      <c r="A24" s="18" t="s">
        <v>20</v>
      </c>
      <c r="B24" s="22" t="s">
        <v>135</v>
      </c>
      <c r="C24" s="15">
        <v>0</v>
      </c>
      <c r="D24" s="15">
        <f>SUM(D21:D23)</f>
        <v>0</v>
      </c>
      <c r="E24" s="15">
        <f>SUM(E21:E23)</f>
        <v>0</v>
      </c>
      <c r="F24" s="15">
        <v>0</v>
      </c>
      <c r="G24" s="15">
        <f>SUM(G21:G23)</f>
        <v>0</v>
      </c>
      <c r="H24" s="15">
        <f aca="true" t="shared" si="3" ref="H24:N24">SUM(H21:H23)</f>
        <v>0</v>
      </c>
      <c r="I24" s="38">
        <f t="shared" si="3"/>
        <v>0</v>
      </c>
      <c r="J24" s="38">
        <f t="shared" si="3"/>
        <v>0</v>
      </c>
      <c r="K24" s="38">
        <f t="shared" si="3"/>
        <v>0</v>
      </c>
      <c r="L24" s="38">
        <f t="shared" si="3"/>
        <v>0</v>
      </c>
      <c r="M24" s="38">
        <f t="shared" si="3"/>
        <v>0</v>
      </c>
      <c r="N24" s="38">
        <f t="shared" si="3"/>
        <v>0</v>
      </c>
      <c r="O24" s="1"/>
      <c r="P24" s="1"/>
      <c r="Q24" s="36"/>
    </row>
    <row r="25" spans="1:17" ht="10.5" customHeight="1" thickBot="1">
      <c r="A25" s="40" t="s">
        <v>167</v>
      </c>
      <c r="B25" s="39" t="s">
        <v>153</v>
      </c>
      <c r="C25" s="7">
        <v>0</v>
      </c>
      <c r="D25" s="7"/>
      <c r="E25" s="7">
        <f>SUM(C25:D25)</f>
        <v>0</v>
      </c>
      <c r="F25" s="7">
        <v>0</v>
      </c>
      <c r="G25" s="7"/>
      <c r="H25" s="7">
        <f>SUM(F25:G25)</f>
        <v>0</v>
      </c>
      <c r="I25" s="84"/>
      <c r="J25" s="84"/>
      <c r="K25" s="84">
        <f>SUM(I25:J25)</f>
        <v>0</v>
      </c>
      <c r="L25" s="84"/>
      <c r="M25" s="84"/>
      <c r="N25" s="84">
        <f>SUM(L25:M25)</f>
        <v>0</v>
      </c>
      <c r="O25" s="1"/>
      <c r="P25" s="1"/>
      <c r="Q25" s="36"/>
    </row>
    <row r="26" spans="1:17" ht="10.5" customHeight="1" thickBot="1">
      <c r="A26" s="41" t="s">
        <v>149</v>
      </c>
      <c r="B26" s="42" t="s">
        <v>150</v>
      </c>
      <c r="C26" s="28">
        <v>0</v>
      </c>
      <c r="D26" s="28">
        <f>SUM(D20,D24,D25)</f>
        <v>0</v>
      </c>
      <c r="E26" s="28">
        <f>SUM(E20,E24,E25)</f>
        <v>0</v>
      </c>
      <c r="F26" s="28">
        <v>0</v>
      </c>
      <c r="G26" s="28">
        <f>SUM(G20,G24,G25)</f>
        <v>0</v>
      </c>
      <c r="H26" s="28">
        <f aca="true" t="shared" si="4" ref="H26:N26">SUM(H20,H24,H25)</f>
        <v>0</v>
      </c>
      <c r="I26" s="88">
        <f t="shared" si="4"/>
        <v>0</v>
      </c>
      <c r="J26" s="88">
        <f t="shared" si="4"/>
        <v>0</v>
      </c>
      <c r="K26" s="88">
        <f t="shared" si="4"/>
        <v>0</v>
      </c>
      <c r="L26" s="88">
        <f t="shared" si="4"/>
        <v>0</v>
      </c>
      <c r="M26" s="88">
        <f t="shared" si="4"/>
        <v>0</v>
      </c>
      <c r="N26" s="88">
        <f t="shared" si="4"/>
        <v>0</v>
      </c>
      <c r="O26" s="1"/>
      <c r="P26" s="1"/>
      <c r="Q26" s="36"/>
    </row>
    <row r="27" spans="1:15" s="29" customFormat="1" ht="10.5" customHeight="1">
      <c r="A27" s="23"/>
      <c r="B27" s="29" t="s">
        <v>154</v>
      </c>
      <c r="C27" s="6">
        <v>143681</v>
      </c>
      <c r="D27" s="6">
        <f>SUM(D26,D18,D14)</f>
        <v>24548</v>
      </c>
      <c r="E27" s="6">
        <f>SUM(E26,E18,E14)</f>
        <v>168229</v>
      </c>
      <c r="F27" s="6">
        <v>140428</v>
      </c>
      <c r="G27" s="6">
        <f>SUM(G26,G18,G14)</f>
        <v>1469</v>
      </c>
      <c r="H27" s="6">
        <f aca="true" t="shared" si="5" ref="H27:N27">SUM(H26,H18,H14)</f>
        <v>141897</v>
      </c>
      <c r="I27" s="43">
        <f t="shared" si="5"/>
        <v>515419</v>
      </c>
      <c r="J27" s="43">
        <f t="shared" si="5"/>
        <v>35273</v>
      </c>
      <c r="K27" s="43">
        <f t="shared" si="5"/>
        <v>550692</v>
      </c>
      <c r="L27" s="43">
        <f t="shared" si="5"/>
        <v>1334573</v>
      </c>
      <c r="M27" s="43">
        <f t="shared" si="5"/>
        <v>71370</v>
      </c>
      <c r="N27" s="43">
        <f t="shared" si="5"/>
        <v>1405943</v>
      </c>
      <c r="O27" s="6"/>
    </row>
    <row r="28" spans="1:21" ht="10.5" customHeight="1">
      <c r="A28" s="117" t="s">
        <v>23</v>
      </c>
      <c r="B28" s="117"/>
      <c r="C28" s="1"/>
      <c r="D28" s="1"/>
      <c r="E28" s="1"/>
      <c r="F28" s="1"/>
      <c r="G28" s="1"/>
      <c r="H28" s="1"/>
      <c r="I28" s="43">
        <f>'33'!I28+'33'!L28+'34'!C28+'34'!F28</f>
        <v>0</v>
      </c>
      <c r="J28" s="43">
        <f>'33'!J28+'33'!M28+'34'!D28+'34'!G28</f>
        <v>0</v>
      </c>
      <c r="K28" s="43"/>
      <c r="L28" s="84"/>
      <c r="M28" s="84"/>
      <c r="N28" s="43"/>
      <c r="O28" s="1"/>
      <c r="U28" s="67"/>
    </row>
    <row r="29" spans="1:15" ht="10.5" customHeight="1">
      <c r="A29" s="17" t="s">
        <v>170</v>
      </c>
      <c r="B29" s="16" t="s">
        <v>136</v>
      </c>
      <c r="C29" s="1">
        <v>0</v>
      </c>
      <c r="D29" s="1"/>
      <c r="E29" s="1">
        <f>SUM(C29:D29)</f>
        <v>0</v>
      </c>
      <c r="F29" s="1">
        <v>0</v>
      </c>
      <c r="G29" s="1"/>
      <c r="H29" s="1">
        <f>SUM(F29:G29)</f>
        <v>0</v>
      </c>
      <c r="I29" s="43">
        <f>'33'!I29+'33'!L29+'34'!C29+'34'!F29</f>
        <v>0</v>
      </c>
      <c r="J29" s="43">
        <f>'33'!J29+'33'!M29+'34'!D29+'34'!G29</f>
        <v>0</v>
      </c>
      <c r="K29" s="43">
        <f>SUM(I29:J29)</f>
        <v>0</v>
      </c>
      <c r="L29" s="43">
        <f>SUM('33'!C29+'33'!F29+'34'!I29)</f>
        <v>0</v>
      </c>
      <c r="M29" s="43">
        <f>SUM('33'!D29+'33'!G29+'34'!J29)</f>
        <v>0</v>
      </c>
      <c r="N29" s="43">
        <f>SUM(L29:M29)</f>
        <v>0</v>
      </c>
      <c r="O29" s="1"/>
    </row>
    <row r="30" spans="1:15" ht="10.5" customHeight="1">
      <c r="A30" s="17" t="s">
        <v>171</v>
      </c>
      <c r="B30" s="16" t="s">
        <v>137</v>
      </c>
      <c r="C30" s="1">
        <v>0</v>
      </c>
      <c r="D30" s="1"/>
      <c r="E30" s="1">
        <f>SUM(C30:D30)</f>
        <v>0</v>
      </c>
      <c r="F30" s="1">
        <v>0</v>
      </c>
      <c r="G30" s="1"/>
      <c r="H30" s="1">
        <f>SUM(F30:G30)</f>
        <v>0</v>
      </c>
      <c r="I30" s="43">
        <f>'33'!I30+'33'!L30+'34'!C30+'34'!F30</f>
        <v>0</v>
      </c>
      <c r="J30" s="43">
        <f>'33'!J30+'33'!M30+'34'!D30+'34'!G30</f>
        <v>0</v>
      </c>
      <c r="K30" s="43">
        <f>SUM(I30:J30)</f>
        <v>0</v>
      </c>
      <c r="L30" s="43">
        <f>SUM('33'!C30+'33'!F30+'34'!I30)</f>
        <v>0</v>
      </c>
      <c r="M30" s="43">
        <f>SUM('33'!D30+'33'!G30+'34'!J30)</f>
        <v>0</v>
      </c>
      <c r="N30" s="43">
        <f>SUM(L30:M30)</f>
        <v>0</v>
      </c>
      <c r="O30" s="1"/>
    </row>
    <row r="31" spans="1:15" ht="10.5" customHeight="1">
      <c r="A31" s="17" t="s">
        <v>173</v>
      </c>
      <c r="B31" s="16" t="s">
        <v>138</v>
      </c>
      <c r="C31" s="1">
        <v>0</v>
      </c>
      <c r="D31" s="1"/>
      <c r="E31" s="1">
        <f>SUM(C31:D31)</f>
        <v>0</v>
      </c>
      <c r="F31" s="1">
        <v>0</v>
      </c>
      <c r="G31" s="1"/>
      <c r="H31" s="1">
        <f>SUM(F31:G31)</f>
        <v>0</v>
      </c>
      <c r="I31" s="43"/>
      <c r="J31" s="43"/>
      <c r="K31" s="43">
        <f>SUM(I31:J31)</f>
        <v>0</v>
      </c>
      <c r="L31" s="43">
        <f>SUM('33'!C31+'33'!F31+'34'!I31)</f>
        <v>5245</v>
      </c>
      <c r="M31" s="43">
        <f>SUM('33'!D31+'33'!G31+'34'!J31)</f>
        <v>4933</v>
      </c>
      <c r="N31" s="43">
        <f>SUM(L31:M31)</f>
        <v>10178</v>
      </c>
      <c r="O31" s="1"/>
    </row>
    <row r="32" spans="1:19" ht="10.5" customHeight="1">
      <c r="A32" s="24" t="s">
        <v>7</v>
      </c>
      <c r="B32" s="25" t="s">
        <v>139</v>
      </c>
      <c r="C32" s="5">
        <v>0</v>
      </c>
      <c r="D32" s="5">
        <f>SUM(D29:D31)</f>
        <v>0</v>
      </c>
      <c r="E32" s="5">
        <f>SUM(E29:E31)</f>
        <v>0</v>
      </c>
      <c r="F32" s="5">
        <v>0</v>
      </c>
      <c r="G32" s="5">
        <f>SUM(G29:G31)</f>
        <v>0</v>
      </c>
      <c r="H32" s="5">
        <f aca="true" t="shared" si="6" ref="H32:N32">SUM(H29:H31)</f>
        <v>0</v>
      </c>
      <c r="I32" s="33">
        <f t="shared" si="6"/>
        <v>0</v>
      </c>
      <c r="J32" s="33">
        <f t="shared" si="6"/>
        <v>0</v>
      </c>
      <c r="K32" s="33">
        <f t="shared" si="6"/>
        <v>0</v>
      </c>
      <c r="L32" s="33">
        <f t="shared" si="6"/>
        <v>5245</v>
      </c>
      <c r="M32" s="33">
        <f t="shared" si="6"/>
        <v>4933</v>
      </c>
      <c r="N32" s="33">
        <f t="shared" si="6"/>
        <v>10178</v>
      </c>
      <c r="O32" s="1"/>
      <c r="P32" s="1"/>
      <c r="Q32" s="1"/>
      <c r="R32" s="1"/>
      <c r="S32" s="1"/>
    </row>
    <row r="33" spans="1:19" ht="10.5" customHeight="1">
      <c r="A33" s="17" t="s">
        <v>174</v>
      </c>
      <c r="B33" s="16" t="s">
        <v>24</v>
      </c>
      <c r="C33" s="1">
        <v>0</v>
      </c>
      <c r="D33" s="1"/>
      <c r="E33" s="1">
        <f>SUM(C33:D33)</f>
        <v>0</v>
      </c>
      <c r="F33" s="1">
        <v>0</v>
      </c>
      <c r="G33" s="1"/>
      <c r="H33" s="1">
        <f>SUM(F33:G33)</f>
        <v>0</v>
      </c>
      <c r="I33" s="43">
        <f>'33'!I33+'33'!L33+'34'!C33+'34'!F33</f>
        <v>0</v>
      </c>
      <c r="J33" s="43">
        <f>'33'!J33+'33'!M33+'34'!D33+'34'!G33</f>
        <v>0</v>
      </c>
      <c r="K33" s="43">
        <f>SUM(I33:J33)</f>
        <v>0</v>
      </c>
      <c r="L33" s="43">
        <f>SUM('33'!C33+'33'!F33+'34'!I33)</f>
        <v>0</v>
      </c>
      <c r="M33" s="43">
        <f>SUM('33'!D33+'33'!G33+'34'!J33)</f>
        <v>0</v>
      </c>
      <c r="N33" s="43">
        <f>SUM(L33:M33)</f>
        <v>0</v>
      </c>
      <c r="O33" s="1"/>
      <c r="P33" s="1"/>
      <c r="Q33" s="1"/>
      <c r="R33" s="1"/>
      <c r="S33" s="1"/>
    </row>
    <row r="34" spans="1:19" s="29" customFormat="1" ht="10.5" customHeight="1">
      <c r="A34" s="17" t="s">
        <v>175</v>
      </c>
      <c r="B34" s="16" t="s">
        <v>140</v>
      </c>
      <c r="C34" s="1">
        <v>6500</v>
      </c>
      <c r="D34" s="1">
        <v>22000</v>
      </c>
      <c r="E34" s="1">
        <f>SUM(C34:D34)</f>
        <v>28500</v>
      </c>
      <c r="F34" s="1">
        <v>4700</v>
      </c>
      <c r="G34" s="1"/>
      <c r="H34" s="1">
        <f>SUM(F34:G34)</f>
        <v>4700</v>
      </c>
      <c r="I34" s="43">
        <f>'33'!I34+'33'!L34+'34'!C34+'34'!F34</f>
        <v>22700</v>
      </c>
      <c r="J34" s="43">
        <f>'33'!J34+'33'!M34+'34'!D34+'34'!G34</f>
        <v>22000</v>
      </c>
      <c r="K34" s="43">
        <f>SUM(I34:J34)</f>
        <v>44700</v>
      </c>
      <c r="L34" s="43">
        <f>SUM('33'!C34+'33'!F34+'34'!I34)</f>
        <v>85560</v>
      </c>
      <c r="M34" s="43">
        <f>SUM('33'!D34+'33'!G34+'34'!J34)</f>
        <v>22000</v>
      </c>
      <c r="N34" s="43">
        <f>SUM(L34:M34)</f>
        <v>107560</v>
      </c>
      <c r="O34" s="6"/>
      <c r="P34" s="6"/>
      <c r="Q34" s="6"/>
      <c r="R34" s="6"/>
      <c r="S34" s="6"/>
    </row>
    <row r="35" spans="1:19" s="29" customFormat="1" ht="10.5" customHeight="1" thickBot="1">
      <c r="A35" s="17" t="s">
        <v>177</v>
      </c>
      <c r="B35" s="16" t="s">
        <v>25</v>
      </c>
      <c r="C35" s="1">
        <v>0</v>
      </c>
      <c r="D35" s="1"/>
      <c r="E35" s="1">
        <f>SUM(C35:D35)</f>
        <v>0</v>
      </c>
      <c r="F35" s="1">
        <v>0</v>
      </c>
      <c r="G35" s="1"/>
      <c r="H35" s="1">
        <f>SUM(F35:G35)</f>
        <v>0</v>
      </c>
      <c r="I35" s="43">
        <f>'33'!I35+'33'!L35+'34'!C35+'34'!F35</f>
        <v>0</v>
      </c>
      <c r="J35" s="43">
        <f>'33'!J35+'33'!M35+'34'!D35+'34'!G35</f>
        <v>0</v>
      </c>
      <c r="K35" s="43">
        <f>SUM(I35:J35)</f>
        <v>0</v>
      </c>
      <c r="L35" s="43">
        <f>SUM('33'!C35+'33'!F35+'34'!I35)</f>
        <v>0</v>
      </c>
      <c r="M35" s="43">
        <f>SUM('33'!D35+'33'!G35+'34'!J35)</f>
        <v>0</v>
      </c>
      <c r="N35" s="43">
        <f>SUM(L35:M35)</f>
        <v>0</v>
      </c>
      <c r="O35" s="1"/>
      <c r="P35" s="6"/>
      <c r="Q35" s="6"/>
      <c r="R35" s="6"/>
      <c r="S35" s="6"/>
    </row>
    <row r="36" spans="1:19" ht="10.5" customHeight="1" thickBot="1">
      <c r="A36" s="18" t="s">
        <v>12</v>
      </c>
      <c r="B36" s="19" t="s">
        <v>142</v>
      </c>
      <c r="C36" s="15">
        <v>6500</v>
      </c>
      <c r="D36" s="15">
        <f>SUM(D32:D35)</f>
        <v>22000</v>
      </c>
      <c r="E36" s="15">
        <f>SUM(E32:E35)</f>
        <v>28500</v>
      </c>
      <c r="F36" s="15">
        <v>4700</v>
      </c>
      <c r="G36" s="15">
        <f>SUM(G32:G35)</f>
        <v>0</v>
      </c>
      <c r="H36" s="15">
        <f aca="true" t="shared" si="7" ref="H36:N36">SUM(H32:H35)</f>
        <v>4700</v>
      </c>
      <c r="I36" s="38">
        <f t="shared" si="7"/>
        <v>22700</v>
      </c>
      <c r="J36" s="38">
        <f t="shared" si="7"/>
        <v>22000</v>
      </c>
      <c r="K36" s="38">
        <f t="shared" si="7"/>
        <v>44700</v>
      </c>
      <c r="L36" s="38">
        <f t="shared" si="7"/>
        <v>90805</v>
      </c>
      <c r="M36" s="38">
        <f t="shared" si="7"/>
        <v>26933</v>
      </c>
      <c r="N36" s="38">
        <f t="shared" si="7"/>
        <v>117738</v>
      </c>
      <c r="O36" s="1"/>
      <c r="Q36" s="1"/>
      <c r="R36" s="1"/>
      <c r="S36" s="1"/>
    </row>
    <row r="37" spans="1:19" ht="10.5" customHeight="1">
      <c r="A37" s="17" t="s">
        <v>172</v>
      </c>
      <c r="B37" s="16" t="s">
        <v>27</v>
      </c>
      <c r="C37" s="1">
        <v>0</v>
      </c>
      <c r="D37" s="1"/>
      <c r="E37" s="1">
        <f>SUM(C37:D37)</f>
        <v>0</v>
      </c>
      <c r="F37" s="1">
        <v>0</v>
      </c>
      <c r="G37" s="1"/>
      <c r="H37" s="1">
        <f>SUM(F37:G37)</f>
        <v>0</v>
      </c>
      <c r="I37" s="43">
        <f>'33'!I37+'33'!L37+'34'!C37+'34'!F37</f>
        <v>0</v>
      </c>
      <c r="J37" s="43">
        <f>'33'!J37+'33'!M37+'34'!D37+'34'!G37</f>
        <v>0</v>
      </c>
      <c r="K37" s="43">
        <f>SUM(I37:J37)</f>
        <v>0</v>
      </c>
      <c r="L37" s="43">
        <f>SUM('33'!C37+'33'!F37+'34'!I37)</f>
        <v>0</v>
      </c>
      <c r="M37" s="43">
        <f>SUM('33'!D37+'33'!G37+'34'!J37)</f>
        <v>0</v>
      </c>
      <c r="N37" s="43">
        <f>SUM(L37:M37)</f>
        <v>0</v>
      </c>
      <c r="O37" s="1"/>
      <c r="P37" s="1"/>
      <c r="Q37" s="1"/>
      <c r="R37" s="1"/>
      <c r="S37" s="1"/>
    </row>
    <row r="38" spans="1:19" ht="10.5" customHeight="1">
      <c r="A38" s="17" t="s">
        <v>176</v>
      </c>
      <c r="B38" s="16" t="s">
        <v>141</v>
      </c>
      <c r="C38" s="1">
        <v>0</v>
      </c>
      <c r="D38" s="1"/>
      <c r="E38" s="1">
        <f>SUM(C38:D38)</f>
        <v>0</v>
      </c>
      <c r="F38" s="1">
        <v>0</v>
      </c>
      <c r="G38" s="1"/>
      <c r="H38" s="1">
        <f>SUM(F38:G38)</f>
        <v>0</v>
      </c>
      <c r="I38" s="43">
        <f>'33'!I38+'33'!L38+'34'!C38+'34'!F38</f>
        <v>0</v>
      </c>
      <c r="J38" s="43">
        <f>'33'!J38+'33'!M38+'34'!D38+'34'!G38</f>
        <v>0</v>
      </c>
      <c r="K38" s="43">
        <f>SUM(I38:J38)</f>
        <v>0</v>
      </c>
      <c r="L38" s="43">
        <f>SUM('33'!C38+'33'!F38+'34'!I38)</f>
        <v>0</v>
      </c>
      <c r="M38" s="43">
        <f>SUM('33'!D38+'33'!G38+'34'!J38)</f>
        <v>0</v>
      </c>
      <c r="N38" s="43">
        <f>SUM(L38:M38)</f>
        <v>0</v>
      </c>
      <c r="O38" s="1"/>
      <c r="P38" s="1"/>
      <c r="Q38" s="1"/>
      <c r="R38" s="1"/>
      <c r="S38" s="1"/>
    </row>
    <row r="39" spans="1:19" s="29" customFormat="1" ht="10.5" customHeight="1" thickBot="1">
      <c r="A39" s="17" t="s">
        <v>178</v>
      </c>
      <c r="B39" s="16" t="s">
        <v>28</v>
      </c>
      <c r="C39" s="1">
        <v>0</v>
      </c>
      <c r="D39" s="1"/>
      <c r="E39" s="1">
        <f>SUM(C39:D39)</f>
        <v>0</v>
      </c>
      <c r="F39" s="1">
        <v>0</v>
      </c>
      <c r="G39" s="1"/>
      <c r="H39" s="1">
        <f>SUM(F39:G39)</f>
        <v>0</v>
      </c>
      <c r="I39" s="43">
        <f>'33'!I39+'33'!L39+'34'!C39+'34'!F39</f>
        <v>0</v>
      </c>
      <c r="J39" s="43">
        <f>'33'!J39+'33'!M39+'34'!D39+'34'!G39</f>
        <v>0</v>
      </c>
      <c r="K39" s="43">
        <f>SUM(I39:J39)</f>
        <v>0</v>
      </c>
      <c r="L39" s="43">
        <f>SUM('33'!C39+'33'!F39+'34'!I39)</f>
        <v>0</v>
      </c>
      <c r="M39" s="43">
        <f>SUM('33'!D39+'33'!G39+'34'!J39)</f>
        <v>0</v>
      </c>
      <c r="N39" s="43">
        <f>SUM(L39:M39)</f>
        <v>0</v>
      </c>
      <c r="O39" s="6"/>
      <c r="P39" s="6"/>
      <c r="Q39" s="6"/>
      <c r="R39" s="6"/>
      <c r="S39" s="6"/>
    </row>
    <row r="40" spans="1:19" ht="10.5" customHeight="1" thickBot="1">
      <c r="A40" s="18" t="s">
        <v>15</v>
      </c>
      <c r="B40" s="19" t="s">
        <v>143</v>
      </c>
      <c r="C40" s="15">
        <v>0</v>
      </c>
      <c r="D40" s="15">
        <f>SUM(D37:D39)</f>
        <v>0</v>
      </c>
      <c r="E40" s="15">
        <f>SUM(E37:E39)</f>
        <v>0</v>
      </c>
      <c r="F40" s="15">
        <v>0</v>
      </c>
      <c r="G40" s="15">
        <f>SUM(G37:G39)</f>
        <v>0</v>
      </c>
      <c r="H40" s="15">
        <f aca="true" t="shared" si="8" ref="H40:N40">SUM(H37:H39)</f>
        <v>0</v>
      </c>
      <c r="I40" s="38">
        <f t="shared" si="8"/>
        <v>0</v>
      </c>
      <c r="J40" s="38">
        <f t="shared" si="8"/>
        <v>0</v>
      </c>
      <c r="K40" s="38">
        <f t="shared" si="8"/>
        <v>0</v>
      </c>
      <c r="L40" s="38">
        <f t="shared" si="8"/>
        <v>0</v>
      </c>
      <c r="M40" s="38">
        <f t="shared" si="8"/>
        <v>0</v>
      </c>
      <c r="N40" s="38">
        <f t="shared" si="8"/>
        <v>0</v>
      </c>
      <c r="O40" s="1"/>
      <c r="P40" s="1"/>
      <c r="Q40" s="1"/>
      <c r="R40" s="1"/>
      <c r="S40" s="1"/>
    </row>
    <row r="41" spans="1:19" ht="10.5" customHeight="1" thickBot="1">
      <c r="A41" s="53" t="s">
        <v>191</v>
      </c>
      <c r="B41" s="19" t="s">
        <v>19</v>
      </c>
      <c r="C41" s="15">
        <v>133373</v>
      </c>
      <c r="D41" s="15">
        <f>172+965+1143+268</f>
        <v>2548</v>
      </c>
      <c r="E41" s="15">
        <f>SUM(C41:D41)</f>
        <v>135921</v>
      </c>
      <c r="F41" s="15">
        <v>116529</v>
      </c>
      <c r="G41" s="15">
        <f>52+312+889+216</f>
        <v>1469</v>
      </c>
      <c r="H41" s="15">
        <f>SUM(F41:G41)</f>
        <v>117998</v>
      </c>
      <c r="I41" s="38">
        <f>'33'!I41+'33'!L41+'34'!C41+'34'!F41</f>
        <v>463196</v>
      </c>
      <c r="J41" s="38">
        <f>'33'!J41+'33'!M41+'34'!D41+'34'!G41</f>
        <v>11566</v>
      </c>
      <c r="K41" s="38">
        <f>SUM(I41:J41)</f>
        <v>474762</v>
      </c>
      <c r="L41" s="38">
        <f>SUM('33'!C41+'33'!F41+'34'!I41)</f>
        <v>1192693</v>
      </c>
      <c r="M41" s="38">
        <f>SUM('33'!D41+'33'!G41+'34'!J41)</f>
        <v>42730</v>
      </c>
      <c r="N41" s="38">
        <f>SUM(L41:M41)</f>
        <v>1235423</v>
      </c>
      <c r="O41" s="1"/>
      <c r="P41" s="1"/>
      <c r="Q41" s="1"/>
      <c r="R41" s="1"/>
      <c r="S41" s="1"/>
    </row>
    <row r="42" spans="1:19" ht="10.5" customHeight="1" thickBot="1">
      <c r="A42" s="53" t="s">
        <v>192</v>
      </c>
      <c r="B42" s="19" t="s">
        <v>144</v>
      </c>
      <c r="C42" s="15">
        <v>1428</v>
      </c>
      <c r="D42" s="15"/>
      <c r="E42" s="15">
        <f>SUM(C42:D42)</f>
        <v>1428</v>
      </c>
      <c r="F42" s="15">
        <v>17999</v>
      </c>
      <c r="G42" s="15"/>
      <c r="H42" s="15">
        <f>SUM(F42:G42)</f>
        <v>17999</v>
      </c>
      <c r="I42" s="38">
        <f>'33'!I42+'33'!L42+'34'!C42+'34'!F42</f>
        <v>23235</v>
      </c>
      <c r="J42" s="38">
        <f>'33'!J42+'33'!M42+'34'!D42+'34'!G42</f>
        <v>0</v>
      </c>
      <c r="K42" s="38">
        <f>SUM(I42:J42)</f>
        <v>23235</v>
      </c>
      <c r="L42" s="38">
        <f>SUM('33'!C42+'33'!F42+'34'!I42)</f>
        <v>40919</v>
      </c>
      <c r="M42" s="38">
        <f>SUM('33'!D42+'33'!G42+'34'!J42)</f>
        <v>0</v>
      </c>
      <c r="N42" s="38">
        <f>SUM(L42:M42)</f>
        <v>40919</v>
      </c>
      <c r="O42" s="1"/>
      <c r="P42" s="1"/>
      <c r="Q42" s="1"/>
      <c r="R42" s="1"/>
      <c r="S42" s="1"/>
    </row>
    <row r="43" spans="1:14" ht="13.5" thickBot="1">
      <c r="A43" s="18" t="s">
        <v>17</v>
      </c>
      <c r="B43" s="19" t="s">
        <v>29</v>
      </c>
      <c r="C43" s="15">
        <v>134801</v>
      </c>
      <c r="D43" s="15">
        <f>SUM(D41:D42)</f>
        <v>2548</v>
      </c>
      <c r="E43" s="15">
        <f>SUM(E41:E42)</f>
        <v>137349</v>
      </c>
      <c r="F43" s="15">
        <v>134528</v>
      </c>
      <c r="G43" s="15">
        <f>SUM(G41:G42)</f>
        <v>1469</v>
      </c>
      <c r="H43" s="15">
        <f aca="true" t="shared" si="9" ref="H43:N43">SUM(H41:H42)</f>
        <v>135997</v>
      </c>
      <c r="I43" s="38">
        <f t="shared" si="9"/>
        <v>486431</v>
      </c>
      <c r="J43" s="38">
        <f t="shared" si="9"/>
        <v>11566</v>
      </c>
      <c r="K43" s="38">
        <f t="shared" si="9"/>
        <v>497997</v>
      </c>
      <c r="L43" s="38">
        <f t="shared" si="9"/>
        <v>1233612</v>
      </c>
      <c r="M43" s="38">
        <f t="shared" si="9"/>
        <v>42730</v>
      </c>
      <c r="N43" s="38">
        <f t="shared" si="9"/>
        <v>1276342</v>
      </c>
    </row>
    <row r="44" spans="1:14" ht="12.75">
      <c r="A44" s="40" t="s">
        <v>191</v>
      </c>
      <c r="B44" s="54" t="s">
        <v>22</v>
      </c>
      <c r="C44" s="72">
        <v>2380</v>
      </c>
      <c r="D44" s="7"/>
      <c r="E44" s="72">
        <f>SUM(C44:D44)</f>
        <v>2380</v>
      </c>
      <c r="F44" s="72">
        <v>1200</v>
      </c>
      <c r="G44" s="72"/>
      <c r="H44" s="72">
        <f>SUM(F44:G44)</f>
        <v>1200</v>
      </c>
      <c r="I44" s="84">
        <f>'33'!I44+'33'!L44+'34'!C44+'34'!F44</f>
        <v>6288</v>
      </c>
      <c r="J44" s="84">
        <f>'33'!J44+'33'!M44+'34'!D44+'34'!G44</f>
        <v>1707</v>
      </c>
      <c r="K44" s="84">
        <f>SUM(I44:J44)</f>
        <v>7995</v>
      </c>
      <c r="L44" s="84">
        <f>SUM('33'!C44+'33'!F44+'34'!I44)</f>
        <v>10156</v>
      </c>
      <c r="M44" s="84">
        <f>SUM('33'!D44+'33'!G44+'34'!J44)</f>
        <v>1707</v>
      </c>
      <c r="N44" s="84">
        <f>SUM(L44:M44)</f>
        <v>11863</v>
      </c>
    </row>
    <row r="45" spans="1:14" ht="13.5" thickBot="1">
      <c r="A45" s="40" t="s">
        <v>192</v>
      </c>
      <c r="B45" s="54" t="s">
        <v>145</v>
      </c>
      <c r="C45" s="72">
        <v>0</v>
      </c>
      <c r="D45" s="7"/>
      <c r="E45" s="72">
        <f>SUM(C45:D45)</f>
        <v>0</v>
      </c>
      <c r="F45" s="72">
        <v>0</v>
      </c>
      <c r="G45" s="7"/>
      <c r="H45" s="72">
        <f>SUM(F45:G45)</f>
        <v>0</v>
      </c>
      <c r="I45" s="84">
        <f>'33'!I45+'33'!L45+'34'!C45+'34'!F45</f>
        <v>0</v>
      </c>
      <c r="J45" s="84">
        <f>'33'!J45+'33'!M45+'34'!D45+'34'!G45</f>
        <v>0</v>
      </c>
      <c r="K45" s="84">
        <f>SUM(I45:J45)</f>
        <v>0</v>
      </c>
      <c r="L45" s="84">
        <f>SUM('33'!C45+'33'!F45+'34'!I45)</f>
        <v>0</v>
      </c>
      <c r="M45" s="84">
        <f>SUM('33'!D45+'33'!G45+'34'!J45)</f>
        <v>0</v>
      </c>
      <c r="N45" s="84">
        <f>SUM(L45:M45)</f>
        <v>0</v>
      </c>
    </row>
    <row r="46" spans="1:14" ht="13.5" thickBot="1">
      <c r="A46" s="41" t="s">
        <v>20</v>
      </c>
      <c r="B46" s="55" t="s">
        <v>30</v>
      </c>
      <c r="C46" s="28">
        <v>2380</v>
      </c>
      <c r="D46" s="28">
        <f>SUM(D44:D45)</f>
        <v>0</v>
      </c>
      <c r="E46" s="28">
        <f>SUM(E44:E45)</f>
        <v>2380</v>
      </c>
      <c r="F46" s="28">
        <v>1200</v>
      </c>
      <c r="G46" s="28">
        <f>SUM(G44:G45)</f>
        <v>0</v>
      </c>
      <c r="H46" s="28">
        <f aca="true" t="shared" si="10" ref="H46:N46">SUM(H44:H45)</f>
        <v>1200</v>
      </c>
      <c r="I46" s="88">
        <f t="shared" si="10"/>
        <v>6288</v>
      </c>
      <c r="J46" s="88">
        <f t="shared" si="10"/>
        <v>1707</v>
      </c>
      <c r="K46" s="88">
        <f t="shared" si="10"/>
        <v>7995</v>
      </c>
      <c r="L46" s="88">
        <f t="shared" si="10"/>
        <v>10156</v>
      </c>
      <c r="M46" s="88">
        <f t="shared" si="10"/>
        <v>1707</v>
      </c>
      <c r="N46" s="88">
        <f t="shared" si="10"/>
        <v>11863</v>
      </c>
    </row>
    <row r="47" spans="1:14" ht="13.5" thickBot="1">
      <c r="A47" s="40" t="s">
        <v>179</v>
      </c>
      <c r="B47" s="54" t="s">
        <v>152</v>
      </c>
      <c r="C47" s="7">
        <v>0</v>
      </c>
      <c r="D47" s="7"/>
      <c r="E47" s="7">
        <f>SUM(C47:D47)</f>
        <v>0</v>
      </c>
      <c r="F47" s="7">
        <v>0</v>
      </c>
      <c r="G47" s="7"/>
      <c r="H47" s="7">
        <f>SUM(F47:G47)</f>
        <v>0</v>
      </c>
      <c r="I47" s="84"/>
      <c r="J47" s="84"/>
      <c r="K47" s="84">
        <f>SUM(I47:J47)</f>
        <v>0</v>
      </c>
      <c r="L47" s="84"/>
      <c r="M47" s="84"/>
      <c r="N47" s="84">
        <f>SUM(L47:M47)</f>
        <v>0</v>
      </c>
    </row>
    <row r="48" spans="1:14" ht="13.5" thickBot="1">
      <c r="A48" s="41" t="s">
        <v>149</v>
      </c>
      <c r="B48" s="55" t="s">
        <v>151</v>
      </c>
      <c r="C48" s="28">
        <v>137181</v>
      </c>
      <c r="D48" s="28">
        <f>SUM(D46,D43,D47)</f>
        <v>2548</v>
      </c>
      <c r="E48" s="28">
        <f>SUM(E46,E43,E47)</f>
        <v>139729</v>
      </c>
      <c r="F48" s="28">
        <v>135728</v>
      </c>
      <c r="G48" s="28">
        <f>SUM(G46,G43,G47)</f>
        <v>1469</v>
      </c>
      <c r="H48" s="28">
        <f aca="true" t="shared" si="11" ref="H48:N48">SUM(H46,H43,H47)</f>
        <v>137197</v>
      </c>
      <c r="I48" s="88">
        <f t="shared" si="11"/>
        <v>492719</v>
      </c>
      <c r="J48" s="88">
        <f t="shared" si="11"/>
        <v>13273</v>
      </c>
      <c r="K48" s="88">
        <f t="shared" si="11"/>
        <v>505992</v>
      </c>
      <c r="L48" s="88">
        <f t="shared" si="11"/>
        <v>1243768</v>
      </c>
      <c r="M48" s="88">
        <f t="shared" si="11"/>
        <v>44437</v>
      </c>
      <c r="N48" s="88">
        <f t="shared" si="11"/>
        <v>1288205</v>
      </c>
    </row>
    <row r="49" spans="1:14" s="51" customFormat="1" ht="13.5" thickBot="1">
      <c r="A49" s="23"/>
      <c r="B49" s="29" t="s">
        <v>155</v>
      </c>
      <c r="C49" s="6">
        <v>143681</v>
      </c>
      <c r="D49" s="6">
        <f>SUM(D48,D40,D36)</f>
        <v>24548</v>
      </c>
      <c r="E49" s="6">
        <f>SUM(E48,E40,E36)</f>
        <v>168229</v>
      </c>
      <c r="F49" s="6">
        <v>140428</v>
      </c>
      <c r="G49" s="6">
        <f>SUM(G48,G40,G36)</f>
        <v>1469</v>
      </c>
      <c r="H49" s="6">
        <f aca="true" t="shared" si="12" ref="H49:N49">SUM(H48,H40,H36)</f>
        <v>141897</v>
      </c>
      <c r="I49" s="43">
        <f t="shared" si="12"/>
        <v>515419</v>
      </c>
      <c r="J49" s="43">
        <f t="shared" si="12"/>
        <v>35273</v>
      </c>
      <c r="K49" s="43">
        <f t="shared" si="12"/>
        <v>550692</v>
      </c>
      <c r="L49" s="43">
        <f t="shared" si="12"/>
        <v>1334573</v>
      </c>
      <c r="M49" s="43">
        <f t="shared" si="12"/>
        <v>71370</v>
      </c>
      <c r="N49" s="43">
        <f t="shared" si="12"/>
        <v>1405943</v>
      </c>
    </row>
    <row r="50" spans="1:14" ht="13.5" thickBot="1">
      <c r="A50" s="57"/>
      <c r="B50" s="58" t="s">
        <v>31</v>
      </c>
      <c r="C50" s="73">
        <v>29</v>
      </c>
      <c r="D50" s="69"/>
      <c r="E50" s="73">
        <v>29</v>
      </c>
      <c r="F50" s="69">
        <v>24.5</v>
      </c>
      <c r="G50" s="69"/>
      <c r="H50" s="69">
        <v>24.5</v>
      </c>
      <c r="I50" s="105">
        <f>'33'!I50+'33'!L50+'34'!C50+'34'!F50</f>
        <v>96.5</v>
      </c>
      <c r="J50" s="105">
        <f>'33'!J50+'33'!M50+'34'!D50+'34'!G50</f>
        <v>3.5</v>
      </c>
      <c r="K50" s="105">
        <f>'33'!K50+'33'!N50+'34'!E50+'34'!H50</f>
        <v>100</v>
      </c>
      <c r="L50" s="106">
        <f>SUM('33'!C50+'33'!F50+'34'!I50)</f>
        <v>228</v>
      </c>
      <c r="M50" s="106">
        <f>SUM('33'!D50+'33'!G50+'34'!J50)</f>
        <v>1.5</v>
      </c>
      <c r="N50" s="106">
        <f>SUM('33'!E50+'33'!H50+'34'!K50)</f>
        <v>229.5</v>
      </c>
    </row>
    <row r="51" spans="1:14" ht="13.5" thickBot="1">
      <c r="A51" s="59"/>
      <c r="B51" s="58" t="s">
        <v>32</v>
      </c>
      <c r="C51" s="27"/>
      <c r="D51" s="27"/>
      <c r="E51" s="27"/>
      <c r="F51" s="27"/>
      <c r="G51" s="27"/>
      <c r="H51" s="27"/>
      <c r="I51" s="90">
        <f>'33'!I51+'33'!L51+'34'!C51+'34'!F51</f>
        <v>0</v>
      </c>
      <c r="J51" s="90">
        <f>'33'!J51+'33'!M51+'34'!D51+'34'!G51</f>
        <v>0</v>
      </c>
      <c r="K51" s="90">
        <f>'33'!K51+'33'!N51+'34'!E51+'34'!H51</f>
        <v>0</v>
      </c>
      <c r="L51" s="99">
        <f>SUM('33'!C51+'33'!F51+'34'!I51)</f>
        <v>30</v>
      </c>
      <c r="M51" s="99">
        <f>SUM('33'!D51+'33'!G51+'34'!J51)</f>
        <v>-4</v>
      </c>
      <c r="N51" s="99">
        <f>SUM('33'!E51+'33'!H51+'34'!K51)</f>
        <v>26</v>
      </c>
    </row>
    <row r="53" spans="9:10" ht="12.75">
      <c r="I53" s="74"/>
      <c r="J53" s="75"/>
    </row>
    <row r="54" spans="4:10" ht="12.75">
      <c r="D54" s="1"/>
      <c r="I54" s="74"/>
      <c r="J54" s="75"/>
    </row>
    <row r="55" ht="12.75">
      <c r="J55" s="1"/>
    </row>
  </sheetData>
  <sheetProtection selectLockedCells="1" selectUnlockedCells="1"/>
  <mergeCells count="25">
    <mergeCell ref="Q4:R5"/>
    <mergeCell ref="C5:C6"/>
    <mergeCell ref="D5:D6"/>
    <mergeCell ref="E5:E6"/>
    <mergeCell ref="F5:F6"/>
    <mergeCell ref="G5:G6"/>
    <mergeCell ref="H5:H6"/>
    <mergeCell ref="I5:I6"/>
    <mergeCell ref="J5:J6"/>
    <mergeCell ref="N5:N6"/>
    <mergeCell ref="A28:B28"/>
    <mergeCell ref="M5:M6"/>
    <mergeCell ref="L3:N3"/>
    <mergeCell ref="C4:E4"/>
    <mergeCell ref="F4:H4"/>
    <mergeCell ref="L4:N4"/>
    <mergeCell ref="A7:B7"/>
    <mergeCell ref="A8:B8"/>
    <mergeCell ref="K5:K6"/>
    <mergeCell ref="B1:N1"/>
    <mergeCell ref="A3:B6"/>
    <mergeCell ref="C3:E3"/>
    <mergeCell ref="F3:H3"/>
    <mergeCell ref="I3:K4"/>
    <mergeCell ref="L5:L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1:U70"/>
  <sheetViews>
    <sheetView tabSelected="1" zoomScale="92" zoomScaleNormal="92" zoomScalePageLayoutView="0" workbookViewId="0" topLeftCell="A1">
      <pane ySplit="7" topLeftCell="A8" activePane="bottomLeft" state="frozen"/>
      <selection pane="topLeft" activeCell="M24" sqref="M24"/>
      <selection pane="bottomLeft" activeCell="M24" sqref="M24"/>
    </sheetView>
  </sheetViews>
  <sheetFormatPr defaultColWidth="9.00390625" defaultRowHeight="12.75"/>
  <cols>
    <col min="1" max="1" width="7.25390625" style="13" customWidth="1"/>
    <col min="2" max="2" width="33.875" style="13" customWidth="1"/>
    <col min="3" max="3" width="10.625" style="13" customWidth="1"/>
    <col min="4" max="4" width="10.375" style="13" customWidth="1"/>
    <col min="5" max="6" width="10.75390625" style="13" customWidth="1"/>
    <col min="7" max="7" width="10.875" style="13" customWidth="1"/>
    <col min="8" max="8" width="10.00390625" style="13" customWidth="1"/>
    <col min="9" max="9" width="8.75390625" style="13" customWidth="1"/>
    <col min="10" max="10" width="7.625" style="13" customWidth="1"/>
    <col min="11" max="11" width="9.00390625" style="13" customWidth="1"/>
    <col min="12" max="12" width="11.125" style="13" customWidth="1"/>
    <col min="13" max="13" width="10.875" style="13" customWidth="1"/>
    <col min="14" max="14" width="11.125" style="13" customWidth="1"/>
    <col min="15" max="15" width="13.125" style="13" customWidth="1"/>
    <col min="16" max="16" width="10.75390625" style="13" bestFit="1" customWidth="1"/>
    <col min="17" max="17" width="11.00390625" style="13" customWidth="1"/>
    <col min="18" max="18" width="9.125" style="13" customWidth="1"/>
    <col min="19" max="19" width="10.75390625" style="13" bestFit="1" customWidth="1"/>
    <col min="20" max="16384" width="9.125" style="13" customWidth="1"/>
  </cols>
  <sheetData>
    <row r="1" spans="2:15" ht="11.25" customHeight="1">
      <c r="B1" s="111" t="s">
        <v>181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45"/>
    </row>
    <row r="2" spans="14:15" ht="8.25" customHeight="1" thickBot="1">
      <c r="N2" s="16" t="s">
        <v>0</v>
      </c>
      <c r="O2" s="16"/>
    </row>
    <row r="3" spans="1:15" ht="9" customHeight="1" thickBot="1">
      <c r="A3" s="112" t="s">
        <v>1</v>
      </c>
      <c r="B3" s="112"/>
      <c r="C3" s="132" t="s">
        <v>124</v>
      </c>
      <c r="D3" s="132"/>
      <c r="E3" s="132"/>
      <c r="F3" s="108" t="s">
        <v>125</v>
      </c>
      <c r="G3" s="108"/>
      <c r="H3" s="108"/>
      <c r="I3" s="158" t="s">
        <v>147</v>
      </c>
      <c r="J3" s="159"/>
      <c r="K3" s="160"/>
      <c r="L3" s="132" t="s">
        <v>124</v>
      </c>
      <c r="M3" s="132"/>
      <c r="N3" s="132"/>
      <c r="O3" s="64"/>
    </row>
    <row r="4" spans="1:15" s="17" customFormat="1" ht="31.5" customHeight="1" thickBot="1">
      <c r="A4" s="112"/>
      <c r="B4" s="112"/>
      <c r="C4" s="132"/>
      <c r="D4" s="132"/>
      <c r="E4" s="132"/>
      <c r="F4" s="108"/>
      <c r="G4" s="108"/>
      <c r="H4" s="108"/>
      <c r="I4" s="155"/>
      <c r="J4" s="161"/>
      <c r="K4" s="162"/>
      <c r="L4" s="132"/>
      <c r="M4" s="132"/>
      <c r="N4" s="132"/>
      <c r="O4" s="64"/>
    </row>
    <row r="5" spans="1:15" ht="11.25" customHeight="1" thickBot="1">
      <c r="A5" s="112"/>
      <c r="B5" s="112"/>
      <c r="C5" s="109" t="s">
        <v>204</v>
      </c>
      <c r="D5" s="109" t="s">
        <v>198</v>
      </c>
      <c r="E5" s="109" t="s">
        <v>199</v>
      </c>
      <c r="F5" s="109" t="s">
        <v>204</v>
      </c>
      <c r="G5" s="109" t="s">
        <v>198</v>
      </c>
      <c r="H5" s="109" t="s">
        <v>199</v>
      </c>
      <c r="I5" s="109" t="s">
        <v>204</v>
      </c>
      <c r="J5" s="109" t="s">
        <v>198</v>
      </c>
      <c r="K5" s="109" t="s">
        <v>199</v>
      </c>
      <c r="L5" s="109" t="s">
        <v>204</v>
      </c>
      <c r="M5" s="109" t="s">
        <v>197</v>
      </c>
      <c r="N5" s="109" t="s">
        <v>199</v>
      </c>
      <c r="O5" s="65"/>
    </row>
    <row r="6" spans="1:15" ht="17.25" customHeight="1" thickBot="1">
      <c r="A6" s="112"/>
      <c r="B6" s="112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65"/>
    </row>
    <row r="7" spans="1:15" ht="9" customHeight="1" thickBot="1">
      <c r="A7" s="118">
        <v>1</v>
      </c>
      <c r="B7" s="118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  <c r="O7" s="66"/>
    </row>
    <row r="8" spans="1:15" ht="11.25" customHeight="1">
      <c r="A8" s="116" t="s">
        <v>6</v>
      </c>
      <c r="B8" s="116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  <c r="O8" s="1"/>
    </row>
    <row r="9" spans="1:15" ht="10.5" customHeight="1">
      <c r="A9" s="17" t="s">
        <v>158</v>
      </c>
      <c r="B9" s="16" t="s">
        <v>8</v>
      </c>
      <c r="C9" s="43">
        <f>SUM('30'!L9+'32'!L9+'34'!L9)</f>
        <v>2840159</v>
      </c>
      <c r="D9" s="43">
        <f>SUM('30'!M9+'32'!M9+'34'!M9)</f>
        <v>50840</v>
      </c>
      <c r="E9" s="43">
        <f>SUM(C9:D9)</f>
        <v>2890999</v>
      </c>
      <c r="F9" s="1"/>
      <c r="G9" s="1"/>
      <c r="H9" s="1">
        <f>SUM(F9:G9)</f>
        <v>0</v>
      </c>
      <c r="I9" s="1"/>
      <c r="J9" s="1"/>
      <c r="K9" s="1">
        <f>SUM(I9:J9)</f>
        <v>0</v>
      </c>
      <c r="L9" s="43">
        <f>SUM(C9,F9)</f>
        <v>2840159</v>
      </c>
      <c r="M9" s="43">
        <f>SUM(D9,G9)</f>
        <v>50840</v>
      </c>
      <c r="N9" s="43">
        <f>SUM(L9:M9)</f>
        <v>2890999</v>
      </c>
      <c r="O9" s="6"/>
    </row>
    <row r="10" spans="1:15" ht="10.5" customHeight="1">
      <c r="A10" s="17" t="s">
        <v>159</v>
      </c>
      <c r="B10" s="16" t="s">
        <v>129</v>
      </c>
      <c r="C10" s="43">
        <f>SUM('30'!L10+'32'!L10+'34'!L10)</f>
        <v>840367</v>
      </c>
      <c r="D10" s="43">
        <f>SUM('30'!M10+'32'!M10+'34'!M10)</f>
        <v>14932</v>
      </c>
      <c r="E10" s="43">
        <f>SUM(C10:D10)</f>
        <v>855299</v>
      </c>
      <c r="F10" s="1"/>
      <c r="G10" s="1"/>
      <c r="H10" s="1">
        <f>SUM(F10:G10)</f>
        <v>0</v>
      </c>
      <c r="I10" s="1"/>
      <c r="J10" s="1"/>
      <c r="K10" s="1">
        <f>SUM(I10:J10)</f>
        <v>0</v>
      </c>
      <c r="L10" s="43">
        <f aca="true" t="shared" si="0" ref="L10:M13">SUM(C10,F10)</f>
        <v>840367</v>
      </c>
      <c r="M10" s="43">
        <f t="shared" si="0"/>
        <v>14932</v>
      </c>
      <c r="N10" s="43">
        <f>SUM(L10:M10)</f>
        <v>855299</v>
      </c>
      <c r="O10" s="6"/>
    </row>
    <row r="11" spans="1:15" ht="10.5" customHeight="1">
      <c r="A11" s="17" t="s">
        <v>160</v>
      </c>
      <c r="B11" s="16" t="s">
        <v>9</v>
      </c>
      <c r="C11" s="43">
        <f>SUM('30'!L11+'32'!L11+'34'!L11)</f>
        <v>9132322</v>
      </c>
      <c r="D11" s="43">
        <f>SUM('30'!M11+'32'!M11+'34'!M11)</f>
        <v>214012</v>
      </c>
      <c r="E11" s="43">
        <f>SUM(C11:D11)</f>
        <v>9346334</v>
      </c>
      <c r="F11" s="1"/>
      <c r="G11" s="1"/>
      <c r="H11" s="1">
        <f>SUM(F11:G11)</f>
        <v>0</v>
      </c>
      <c r="I11" s="1">
        <v>-355000</v>
      </c>
      <c r="J11" s="1"/>
      <c r="K11" s="1">
        <f>SUM(I11:J11)</f>
        <v>-355000</v>
      </c>
      <c r="L11" s="43">
        <f>SUM(C11,F11,I11)</f>
        <v>8777322</v>
      </c>
      <c r="M11" s="43">
        <f>SUM(D11,G11,J11)</f>
        <v>214012</v>
      </c>
      <c r="N11" s="43">
        <f>SUM(L11:M11)</f>
        <v>8991334</v>
      </c>
      <c r="O11" s="6"/>
    </row>
    <row r="12" spans="1:15" ht="10.5" customHeight="1">
      <c r="A12" s="17" t="s">
        <v>161</v>
      </c>
      <c r="B12" s="16" t="s">
        <v>10</v>
      </c>
      <c r="C12" s="43">
        <f>SUM('30'!L12+'32'!L12+'34'!L12)</f>
        <v>724647</v>
      </c>
      <c r="D12" s="43">
        <f>SUM('30'!M12+'32'!M12+'34'!M12)</f>
        <v>3767</v>
      </c>
      <c r="E12" s="43">
        <f>SUM(C12:D12)</f>
        <v>728414</v>
      </c>
      <c r="F12" s="1"/>
      <c r="G12" s="1"/>
      <c r="H12" s="1">
        <f>SUM(F12:G12)</f>
        <v>0</v>
      </c>
      <c r="I12" s="1"/>
      <c r="J12" s="1"/>
      <c r="K12" s="1">
        <f>SUM(I12:J12)</f>
        <v>0</v>
      </c>
      <c r="L12" s="43">
        <f t="shared" si="0"/>
        <v>724647</v>
      </c>
      <c r="M12" s="43">
        <f t="shared" si="0"/>
        <v>3767</v>
      </c>
      <c r="N12" s="43">
        <f>SUM(L12:M12)</f>
        <v>728414</v>
      </c>
      <c r="O12" s="6"/>
    </row>
    <row r="13" spans="1:15" ht="10.5" customHeight="1" thickBot="1">
      <c r="A13" s="17" t="s">
        <v>162</v>
      </c>
      <c r="B13" s="16" t="s">
        <v>11</v>
      </c>
      <c r="C13" s="43">
        <f>SUM('30'!L13+'32'!L13+'34'!L13)</f>
        <v>1700552</v>
      </c>
      <c r="D13" s="43">
        <f>SUM('30'!M13+'32'!M13+'34'!M13)</f>
        <v>-250483</v>
      </c>
      <c r="E13" s="43">
        <f>SUM(C13:D13)</f>
        <v>1450069</v>
      </c>
      <c r="F13" s="1"/>
      <c r="G13" s="1"/>
      <c r="H13" s="1">
        <f>SUM(F13:G13)</f>
        <v>0</v>
      </c>
      <c r="I13" s="1"/>
      <c r="J13" s="1"/>
      <c r="K13" s="1">
        <f>SUM(I13:J13)</f>
        <v>0</v>
      </c>
      <c r="L13" s="43">
        <f t="shared" si="0"/>
        <v>1700552</v>
      </c>
      <c r="M13" s="43">
        <f t="shared" si="0"/>
        <v>-250483</v>
      </c>
      <c r="N13" s="43">
        <f>SUM(L13:M13)</f>
        <v>1450069</v>
      </c>
      <c r="O13" s="6"/>
    </row>
    <row r="14" spans="1:19" s="29" customFormat="1" ht="10.5" customHeight="1" thickBot="1">
      <c r="A14" s="18" t="s">
        <v>12</v>
      </c>
      <c r="B14" s="19" t="s">
        <v>131</v>
      </c>
      <c r="C14" s="38">
        <f>SUM(C9:C13)</f>
        <v>15238047</v>
      </c>
      <c r="D14" s="38">
        <f>SUM(D9:D13)</f>
        <v>33068</v>
      </c>
      <c r="E14" s="38">
        <f aca="true" t="shared" si="1" ref="E14:J14">SUM(E9:E13)</f>
        <v>15271115</v>
      </c>
      <c r="F14" s="15">
        <f>SUM(F9:F13)</f>
        <v>0</v>
      </c>
      <c r="G14" s="15">
        <f t="shared" si="1"/>
        <v>0</v>
      </c>
      <c r="H14" s="15">
        <f>SUM(H9:H13)</f>
        <v>0</v>
      </c>
      <c r="I14" s="15">
        <f>SUM(I9:I13)</f>
        <v>-355000</v>
      </c>
      <c r="J14" s="15">
        <f t="shared" si="1"/>
        <v>0</v>
      </c>
      <c r="K14" s="15">
        <f>SUM(K9:K13)</f>
        <v>-355000</v>
      </c>
      <c r="L14" s="38">
        <f>SUM(L9:L13)</f>
        <v>14883047</v>
      </c>
      <c r="M14" s="38">
        <f>SUM(M9:M13)</f>
        <v>33068</v>
      </c>
      <c r="N14" s="38">
        <f>SUM(N9:N13)</f>
        <v>14916115</v>
      </c>
      <c r="O14" s="6"/>
      <c r="S14" s="6"/>
    </row>
    <row r="15" spans="1:15" s="29" customFormat="1" ht="10.5" customHeight="1">
      <c r="A15" s="17" t="s">
        <v>163</v>
      </c>
      <c r="B15" s="16" t="s">
        <v>130</v>
      </c>
      <c r="C15" s="43">
        <f>SUM('30'!L15+'32'!L15+'34'!L15)</f>
        <v>1374309</v>
      </c>
      <c r="D15" s="43">
        <f>SUM('30'!M15+'32'!M15+'34'!M15)</f>
        <v>287650</v>
      </c>
      <c r="E15" s="43">
        <f>SUM(C15:D15)</f>
        <v>1661959</v>
      </c>
      <c r="F15" s="1"/>
      <c r="G15" s="1"/>
      <c r="H15" s="1">
        <f>SUM(F15:G15)</f>
        <v>0</v>
      </c>
      <c r="I15" s="1"/>
      <c r="J15" s="1"/>
      <c r="K15" s="1">
        <f>SUM(I15:J15)</f>
        <v>0</v>
      </c>
      <c r="L15" s="43">
        <f aca="true" t="shared" si="2" ref="L15:M19">SUM(C15,F15)</f>
        <v>1374309</v>
      </c>
      <c r="M15" s="43">
        <f t="shared" si="2"/>
        <v>287650</v>
      </c>
      <c r="N15" s="43">
        <f>SUM(L15:M15)</f>
        <v>1661959</v>
      </c>
      <c r="O15" s="6"/>
    </row>
    <row r="16" spans="1:15" ht="10.5" customHeight="1">
      <c r="A16" s="17" t="s">
        <v>164</v>
      </c>
      <c r="B16" s="16" t="s">
        <v>13</v>
      </c>
      <c r="C16" s="43">
        <f>SUM('30'!L16+'32'!L16+'34'!L16)</f>
        <v>306089</v>
      </c>
      <c r="D16" s="43">
        <f>SUM('30'!M16+'32'!M16+'34'!M16)</f>
        <v>386213</v>
      </c>
      <c r="E16" s="43">
        <f>SUM(C16:D16)</f>
        <v>692302</v>
      </c>
      <c r="F16" s="1"/>
      <c r="G16" s="1"/>
      <c r="H16" s="1">
        <f>SUM(F16:G16)</f>
        <v>0</v>
      </c>
      <c r="I16" s="1"/>
      <c r="J16" s="1"/>
      <c r="K16" s="1">
        <f>SUM(I16:J16)</f>
        <v>0</v>
      </c>
      <c r="L16" s="43">
        <f t="shared" si="2"/>
        <v>306089</v>
      </c>
      <c r="M16" s="43">
        <f t="shared" si="2"/>
        <v>386213</v>
      </c>
      <c r="N16" s="43">
        <f>SUM(L16:M16)</f>
        <v>692302</v>
      </c>
      <c r="O16" s="6"/>
    </row>
    <row r="17" spans="1:16" ht="10.5" customHeight="1" thickBot="1">
      <c r="A17" s="17" t="s">
        <v>165</v>
      </c>
      <c r="B17" s="16" t="s">
        <v>14</v>
      </c>
      <c r="C17" s="43">
        <f>SUM('30'!L17+'32'!L17+'34'!L17)</f>
        <v>3556039</v>
      </c>
      <c r="D17" s="43">
        <f>SUM('30'!M17+'32'!M17+'34'!M17)</f>
        <v>-522204</v>
      </c>
      <c r="E17" s="43">
        <f>SUM(C17:D17)</f>
        <v>3033835</v>
      </c>
      <c r="F17" s="1"/>
      <c r="G17" s="1"/>
      <c r="H17" s="1">
        <f>SUM(F17:G17)</f>
        <v>0</v>
      </c>
      <c r="I17" s="1"/>
      <c r="J17" s="1"/>
      <c r="K17" s="1">
        <f>SUM(I17:J17)</f>
        <v>0</v>
      </c>
      <c r="L17" s="43">
        <f t="shared" si="2"/>
        <v>3556039</v>
      </c>
      <c r="M17" s="43">
        <f t="shared" si="2"/>
        <v>-522204</v>
      </c>
      <c r="N17" s="43">
        <f>SUM(L17:M17)</f>
        <v>3033835</v>
      </c>
      <c r="O17" s="6"/>
      <c r="P17" s="1"/>
    </row>
    <row r="18" spans="1:15" s="29" customFormat="1" ht="10.5" customHeight="1" thickBot="1">
      <c r="A18" s="18" t="s">
        <v>15</v>
      </c>
      <c r="B18" s="19" t="s">
        <v>132</v>
      </c>
      <c r="C18" s="38">
        <f>SUM(C15:C17)</f>
        <v>5236437</v>
      </c>
      <c r="D18" s="38">
        <f>SUM(D15:D17)</f>
        <v>151659</v>
      </c>
      <c r="E18" s="38">
        <f aca="true" t="shared" si="3" ref="E18:J18">SUM(E15:E17)</f>
        <v>5388096</v>
      </c>
      <c r="F18" s="15">
        <f>SUM(F15:F17)</f>
        <v>0</v>
      </c>
      <c r="G18" s="15">
        <f t="shared" si="3"/>
        <v>0</v>
      </c>
      <c r="H18" s="15">
        <f>SUM(H15:H17)</f>
        <v>0</v>
      </c>
      <c r="I18" s="15">
        <f>SUM(I15:I17)</f>
        <v>0</v>
      </c>
      <c r="J18" s="15">
        <f t="shared" si="3"/>
        <v>0</v>
      </c>
      <c r="K18" s="15">
        <f>SUM(K15:K17)</f>
        <v>0</v>
      </c>
      <c r="L18" s="38">
        <f>SUM(L15:L17)</f>
        <v>5236437</v>
      </c>
      <c r="M18" s="38">
        <f>SUM(M15:M17)</f>
        <v>151659</v>
      </c>
      <c r="N18" s="38">
        <f>SUM(N15:N17)</f>
        <v>5388096</v>
      </c>
      <c r="O18" s="7"/>
    </row>
    <row r="19" spans="1:15" ht="10.5" customHeight="1" thickBot="1">
      <c r="A19" s="31" t="s">
        <v>166</v>
      </c>
      <c r="B19" s="19" t="s">
        <v>133</v>
      </c>
      <c r="C19" s="38">
        <f>SUM('30'!L19+'32'!L19+'34'!L19)</f>
        <v>4580704</v>
      </c>
      <c r="D19" s="38">
        <f>SUM('30'!M19+'32'!M19+'34'!M19)</f>
        <v>15856</v>
      </c>
      <c r="E19" s="38">
        <f>SUM(C19:D19)</f>
        <v>4596560</v>
      </c>
      <c r="F19" s="1">
        <v>-4580704</v>
      </c>
      <c r="G19" s="15">
        <f>-44195+28339</f>
        <v>-15856</v>
      </c>
      <c r="H19" s="15">
        <f>SUM(F19:G19)</f>
        <v>-4596560</v>
      </c>
      <c r="I19" s="15"/>
      <c r="J19" s="15"/>
      <c r="K19" s="15">
        <f>SUM(I19:J19)</f>
        <v>0</v>
      </c>
      <c r="L19" s="38">
        <f t="shared" si="2"/>
        <v>0</v>
      </c>
      <c r="M19" s="38">
        <f t="shared" si="2"/>
        <v>0</v>
      </c>
      <c r="N19" s="38">
        <f>SUM(L19:M19)</f>
        <v>0</v>
      </c>
      <c r="O19" s="7"/>
    </row>
    <row r="20" spans="1:15" ht="10.5" customHeight="1" thickBot="1">
      <c r="A20" s="20" t="s">
        <v>17</v>
      </c>
      <c r="B20" s="19" t="s">
        <v>134</v>
      </c>
      <c r="C20" s="38">
        <f>SUM(C19)</f>
        <v>4580704</v>
      </c>
      <c r="D20" s="38">
        <f>SUM(D19)</f>
        <v>15856</v>
      </c>
      <c r="E20" s="38">
        <f aca="true" t="shared" si="4" ref="E20:J20">SUM(E19)</f>
        <v>4596560</v>
      </c>
      <c r="F20" s="15">
        <f>SUM(F19)</f>
        <v>-4580704</v>
      </c>
      <c r="G20" s="15">
        <f t="shared" si="4"/>
        <v>-15856</v>
      </c>
      <c r="H20" s="15">
        <f>SUM(H19)</f>
        <v>-4596560</v>
      </c>
      <c r="I20" s="15">
        <f>SUM(I19)</f>
        <v>0</v>
      </c>
      <c r="J20" s="15">
        <f t="shared" si="4"/>
        <v>0</v>
      </c>
      <c r="K20" s="15">
        <f>SUM(K19)</f>
        <v>0</v>
      </c>
      <c r="L20" s="38">
        <f>SUM(L19)</f>
        <v>0</v>
      </c>
      <c r="M20" s="38">
        <f>SUM(M19)</f>
        <v>0</v>
      </c>
      <c r="N20" s="38">
        <f>SUM(N19)</f>
        <v>0</v>
      </c>
      <c r="O20" s="7"/>
    </row>
    <row r="21" spans="1:15" ht="10.5" customHeight="1">
      <c r="A21" s="50" t="s">
        <v>168</v>
      </c>
      <c r="B21" s="16" t="s">
        <v>21</v>
      </c>
      <c r="C21" s="84">
        <f>SUM('30'!L21+'32'!L21+'34'!L21)</f>
        <v>0</v>
      </c>
      <c r="D21" s="84">
        <f>SUM('30'!M21+'32'!M21+'34'!M21)</f>
        <v>0</v>
      </c>
      <c r="E21" s="84">
        <f>SUM(C21:D21)</f>
        <v>0</v>
      </c>
      <c r="F21" s="7"/>
      <c r="G21" s="7"/>
      <c r="H21" s="7">
        <f>SUM(F21:G21)</f>
        <v>0</v>
      </c>
      <c r="I21" s="7"/>
      <c r="J21" s="7"/>
      <c r="K21" s="7">
        <f>SUM(I21:J21)</f>
        <v>0</v>
      </c>
      <c r="L21" s="84">
        <f aca="true" t="shared" si="5" ref="L21:M23">SUM(C21,F21)</f>
        <v>0</v>
      </c>
      <c r="M21" s="84">
        <f t="shared" si="5"/>
        <v>0</v>
      </c>
      <c r="N21" s="84">
        <f>SUM(L21:M21)</f>
        <v>0</v>
      </c>
      <c r="O21" s="7"/>
    </row>
    <row r="22" spans="1:14" ht="10.5" customHeight="1">
      <c r="A22" s="50" t="s">
        <v>169</v>
      </c>
      <c r="B22" s="16" t="s">
        <v>146</v>
      </c>
      <c r="C22" s="84">
        <f>SUM('30'!L22+'32'!L22+'34'!L22)</f>
        <v>0</v>
      </c>
      <c r="D22" s="84">
        <f>SUM('30'!M22+'32'!M22+'34'!M22)</f>
        <v>0</v>
      </c>
      <c r="E22" s="84">
        <f>SUM(C22:D22)</f>
        <v>0</v>
      </c>
      <c r="F22" s="7"/>
      <c r="G22" s="7"/>
      <c r="H22" s="7">
        <f>SUM(F22:G22)</f>
        <v>0</v>
      </c>
      <c r="I22" s="7"/>
      <c r="J22" s="7"/>
      <c r="K22" s="7">
        <f>SUM(I22:J22)</f>
        <v>0</v>
      </c>
      <c r="L22" s="84">
        <f t="shared" si="5"/>
        <v>0</v>
      </c>
      <c r="M22" s="84">
        <f t="shared" si="5"/>
        <v>0</v>
      </c>
      <c r="N22" s="84">
        <f>SUM(L22:M22)</f>
        <v>0</v>
      </c>
    </row>
    <row r="23" spans="1:15" ht="10.5" customHeight="1" thickBot="1">
      <c r="A23" s="17" t="s">
        <v>166</v>
      </c>
      <c r="B23" s="16" t="s">
        <v>22</v>
      </c>
      <c r="C23" s="84">
        <f>SUM('30'!L23+'32'!L23+'34'!L23)</f>
        <v>117943</v>
      </c>
      <c r="D23" s="84">
        <f>SUM('30'!M23+'32'!M23+'34'!M23)</f>
        <v>11710</v>
      </c>
      <c r="E23" s="84">
        <f>SUM(C23:D23)</f>
        <v>129653</v>
      </c>
      <c r="F23" s="1">
        <v>-117943</v>
      </c>
      <c r="G23" s="1">
        <v>-11710</v>
      </c>
      <c r="H23" s="7">
        <f>SUM(F23:G23)</f>
        <v>-129653</v>
      </c>
      <c r="I23" s="1"/>
      <c r="J23" s="1"/>
      <c r="K23" s="7">
        <f>SUM(I23:J23)</f>
        <v>0</v>
      </c>
      <c r="L23" s="84">
        <f t="shared" si="5"/>
        <v>0</v>
      </c>
      <c r="M23" s="84">
        <f t="shared" si="5"/>
        <v>0</v>
      </c>
      <c r="N23" s="84">
        <f>SUM(L23:M23)</f>
        <v>0</v>
      </c>
      <c r="O23" s="7"/>
    </row>
    <row r="24" spans="1:15" ht="10.5" customHeight="1" thickBot="1">
      <c r="A24" s="18" t="s">
        <v>20</v>
      </c>
      <c r="B24" s="22" t="s">
        <v>135</v>
      </c>
      <c r="C24" s="38">
        <f>SUM(C21:C23)</f>
        <v>117943</v>
      </c>
      <c r="D24" s="38">
        <f>SUM(D21:D23)</f>
        <v>11710</v>
      </c>
      <c r="E24" s="38">
        <f aca="true" t="shared" si="6" ref="E24:J24">SUM(E21:E23)</f>
        <v>129653</v>
      </c>
      <c r="F24" s="15">
        <f>SUM(F21:F23)</f>
        <v>-117943</v>
      </c>
      <c r="G24" s="15">
        <f t="shared" si="6"/>
        <v>-11710</v>
      </c>
      <c r="H24" s="15">
        <f>SUM(H21:H23)</f>
        <v>-129653</v>
      </c>
      <c r="I24" s="15">
        <f>SUM(I21:I23)</f>
        <v>0</v>
      </c>
      <c r="J24" s="15">
        <f t="shared" si="6"/>
        <v>0</v>
      </c>
      <c r="K24" s="15">
        <f>SUM(K21:K23)</f>
        <v>0</v>
      </c>
      <c r="L24" s="38">
        <f>SUM(L21:L23)</f>
        <v>0</v>
      </c>
      <c r="M24" s="38">
        <f>SUM(M21:M23)</f>
        <v>0</v>
      </c>
      <c r="N24" s="38">
        <f>SUM(N21:N23)</f>
        <v>0</v>
      </c>
      <c r="O24" s="7"/>
    </row>
    <row r="25" spans="1:15" ht="10.5" customHeight="1" thickBot="1">
      <c r="A25" s="40" t="s">
        <v>167</v>
      </c>
      <c r="B25" s="39" t="s">
        <v>153</v>
      </c>
      <c r="C25" s="84">
        <f>SUM('30'!L25+'32'!L25+'34'!L25)</f>
        <v>0</v>
      </c>
      <c r="D25" s="84">
        <f>SUM('30'!M25+'32'!M25+'34'!M25)</f>
        <v>0</v>
      </c>
      <c r="E25" s="84">
        <f>SUM(C25:D25)</f>
        <v>0</v>
      </c>
      <c r="F25" s="7"/>
      <c r="G25" s="7"/>
      <c r="H25" s="7">
        <f>SUM(F25:G25)</f>
        <v>0</v>
      </c>
      <c r="I25" s="7"/>
      <c r="J25" s="7"/>
      <c r="K25" s="7">
        <f>SUM(I25:J25)</f>
        <v>0</v>
      </c>
      <c r="L25" s="84">
        <f>SUM(C25,F25)+I25</f>
        <v>0</v>
      </c>
      <c r="M25" s="84">
        <f>SUM(D25,G25)+J25</f>
        <v>0</v>
      </c>
      <c r="N25" s="84">
        <f>SUM(L25:M25)</f>
        <v>0</v>
      </c>
      <c r="O25" s="7"/>
    </row>
    <row r="26" spans="1:15" ht="10.5" customHeight="1" thickBot="1">
      <c r="A26" s="41" t="s">
        <v>149</v>
      </c>
      <c r="B26" s="42" t="s">
        <v>150</v>
      </c>
      <c r="C26" s="88">
        <f>SUM(C20,C24,C25)</f>
        <v>4698647</v>
      </c>
      <c r="D26" s="88">
        <f>SUM(D20,D24,D25)</f>
        <v>27566</v>
      </c>
      <c r="E26" s="88">
        <f aca="true" t="shared" si="7" ref="E26:J26">SUM(E20,E24,E25)</f>
        <v>4726213</v>
      </c>
      <c r="F26" s="28">
        <f>SUM(F20,F24,F25)</f>
        <v>-4698647</v>
      </c>
      <c r="G26" s="28">
        <f t="shared" si="7"/>
        <v>-27566</v>
      </c>
      <c r="H26" s="28">
        <f>SUM(H20,H24,H25)</f>
        <v>-4726213</v>
      </c>
      <c r="I26" s="28">
        <f>SUM(I20,I24,I25)</f>
        <v>0</v>
      </c>
      <c r="J26" s="28">
        <f t="shared" si="7"/>
        <v>0</v>
      </c>
      <c r="K26" s="28">
        <f>SUM(K20,K24,K25)</f>
        <v>0</v>
      </c>
      <c r="L26" s="88">
        <f>SUM(L20,L24,L25)</f>
        <v>0</v>
      </c>
      <c r="M26" s="88">
        <f>SUM(M20,M24,M25)</f>
        <v>0</v>
      </c>
      <c r="N26" s="88">
        <f>SUM(N20,N24,N25)</f>
        <v>0</v>
      </c>
      <c r="O26" s="7"/>
    </row>
    <row r="27" spans="1:17" s="29" customFormat="1" ht="10.5" customHeight="1">
      <c r="A27" s="23"/>
      <c r="B27" s="29" t="s">
        <v>154</v>
      </c>
      <c r="C27" s="43">
        <f>SUM(C26,C18,C14)</f>
        <v>25173131</v>
      </c>
      <c r="D27" s="43">
        <f>SUM(D26,D18,D14)</f>
        <v>212293</v>
      </c>
      <c r="E27" s="43">
        <f aca="true" t="shared" si="8" ref="E27:J27">SUM(E26,E18,E14)</f>
        <v>25385424</v>
      </c>
      <c r="F27" s="6">
        <f>SUM(F26,F18,F14)</f>
        <v>-4698647</v>
      </c>
      <c r="G27" s="6">
        <f t="shared" si="8"/>
        <v>-27566</v>
      </c>
      <c r="H27" s="6">
        <f>SUM(H26,H18,H14)</f>
        <v>-4726213</v>
      </c>
      <c r="I27" s="6">
        <f>SUM(I26,I18,I14)</f>
        <v>-355000</v>
      </c>
      <c r="J27" s="6">
        <f t="shared" si="8"/>
        <v>0</v>
      </c>
      <c r="K27" s="6">
        <f>SUM(K26,K18,K14)</f>
        <v>-355000</v>
      </c>
      <c r="L27" s="43">
        <f>SUM(L26,L18,L14)</f>
        <v>20119484</v>
      </c>
      <c r="M27" s="43">
        <f>SUM(M26,M18,M14)</f>
        <v>184727</v>
      </c>
      <c r="N27" s="43">
        <f>SUM(N26,N18,N14)</f>
        <v>20304211</v>
      </c>
      <c r="O27" s="6"/>
      <c r="Q27" s="6"/>
    </row>
    <row r="28" spans="1:21" ht="10.5" customHeight="1">
      <c r="A28" s="117" t="s">
        <v>23</v>
      </c>
      <c r="B28" s="117"/>
      <c r="C28" s="43"/>
      <c r="D28" s="43"/>
      <c r="E28" s="43"/>
      <c r="F28" s="1"/>
      <c r="G28" s="1"/>
      <c r="H28" s="1"/>
      <c r="I28" s="1"/>
      <c r="J28" s="1"/>
      <c r="K28" s="1"/>
      <c r="L28" s="43"/>
      <c r="M28" s="43"/>
      <c r="N28" s="43"/>
      <c r="O28" s="6"/>
      <c r="U28" s="67"/>
    </row>
    <row r="29" spans="1:15" ht="10.5" customHeight="1">
      <c r="A29" s="48" t="s">
        <v>170</v>
      </c>
      <c r="B29" s="16" t="s">
        <v>136</v>
      </c>
      <c r="C29" s="43">
        <f>SUM('30'!L29+'32'!L29+'34'!L29)</f>
        <v>2231261</v>
      </c>
      <c r="D29" s="43">
        <f>SUM('30'!M29+'32'!M29+'34'!M29)</f>
        <v>47492</v>
      </c>
      <c r="E29" s="43">
        <f>SUM(C29:D29)</f>
        <v>2278753</v>
      </c>
      <c r="F29" s="1"/>
      <c r="G29" s="1"/>
      <c r="H29" s="1">
        <f>SUM(F29:G29)</f>
        <v>0</v>
      </c>
      <c r="I29" s="1"/>
      <c r="J29" s="1"/>
      <c r="K29" s="1">
        <f>SUM(I29:J29)</f>
        <v>0</v>
      </c>
      <c r="L29" s="43">
        <f aca="true" t="shared" si="9" ref="L29:M31">SUM(C29,F29)</f>
        <v>2231261</v>
      </c>
      <c r="M29" s="43">
        <f t="shared" si="9"/>
        <v>47492</v>
      </c>
      <c r="N29" s="43">
        <f>SUM(L29:M29)</f>
        <v>2278753</v>
      </c>
      <c r="O29" s="6"/>
    </row>
    <row r="30" spans="1:15" ht="10.5" customHeight="1">
      <c r="A30" s="48" t="s">
        <v>171</v>
      </c>
      <c r="B30" s="16" t="s">
        <v>137</v>
      </c>
      <c r="C30" s="43">
        <f>SUM('30'!L30+'32'!L30+'34'!L30)</f>
        <v>0</v>
      </c>
      <c r="D30" s="43">
        <f>SUM('30'!M30+'32'!M30+'34'!M30)</f>
        <v>0</v>
      </c>
      <c r="E30" s="43">
        <f>SUM(C30:D30)</f>
        <v>0</v>
      </c>
      <c r="F30" s="1"/>
      <c r="G30" s="1"/>
      <c r="H30" s="1">
        <f>SUM(F30:G30)</f>
        <v>0</v>
      </c>
      <c r="I30" s="1"/>
      <c r="J30" s="1"/>
      <c r="K30" s="1">
        <f>SUM(I30:J30)</f>
        <v>0</v>
      </c>
      <c r="L30" s="43">
        <f t="shared" si="9"/>
        <v>0</v>
      </c>
      <c r="M30" s="43">
        <f t="shared" si="9"/>
        <v>0</v>
      </c>
      <c r="N30" s="43">
        <f>SUM(L30:M30)</f>
        <v>0</v>
      </c>
      <c r="O30" s="6"/>
    </row>
    <row r="31" spans="1:15" ht="10.5" customHeight="1">
      <c r="A31" s="48" t="s">
        <v>173</v>
      </c>
      <c r="B31" s="16" t="s">
        <v>138</v>
      </c>
      <c r="C31" s="43">
        <f>SUM('30'!L31+'32'!L31+'34'!L31)</f>
        <v>1398970</v>
      </c>
      <c r="D31" s="43">
        <f>SUM('30'!M31+'32'!M31+'34'!M31)</f>
        <v>5172</v>
      </c>
      <c r="E31" s="43">
        <f>SUM(C31:D31)</f>
        <v>1404142</v>
      </c>
      <c r="F31" s="1"/>
      <c r="G31" s="1"/>
      <c r="H31" s="1">
        <f>SUM(F31:G31)</f>
        <v>0</v>
      </c>
      <c r="I31" s="1"/>
      <c r="J31" s="1"/>
      <c r="K31" s="1">
        <f>SUM(I31:J31)</f>
        <v>0</v>
      </c>
      <c r="L31" s="43">
        <f t="shared" si="9"/>
        <v>1398970</v>
      </c>
      <c r="M31" s="43">
        <f t="shared" si="9"/>
        <v>5172</v>
      </c>
      <c r="N31" s="43">
        <f>SUM(L31:M31)</f>
        <v>1404142</v>
      </c>
      <c r="O31" s="6"/>
    </row>
    <row r="32" spans="1:15" ht="10.5" customHeight="1">
      <c r="A32" s="24" t="s">
        <v>7</v>
      </c>
      <c r="B32" s="25" t="s">
        <v>139</v>
      </c>
      <c r="C32" s="33">
        <f aca="true" t="shared" si="10" ref="C32:N32">SUM(C29:C31)</f>
        <v>3630231</v>
      </c>
      <c r="D32" s="33">
        <f t="shared" si="10"/>
        <v>52664</v>
      </c>
      <c r="E32" s="33">
        <f t="shared" si="10"/>
        <v>3682895</v>
      </c>
      <c r="F32" s="5">
        <f t="shared" si="10"/>
        <v>0</v>
      </c>
      <c r="G32" s="5">
        <f t="shared" si="10"/>
        <v>0</v>
      </c>
      <c r="H32" s="5">
        <f t="shared" si="10"/>
        <v>0</v>
      </c>
      <c r="I32" s="5">
        <f t="shared" si="10"/>
        <v>0</v>
      </c>
      <c r="J32" s="5">
        <f t="shared" si="10"/>
        <v>0</v>
      </c>
      <c r="K32" s="5">
        <f t="shared" si="10"/>
        <v>0</v>
      </c>
      <c r="L32" s="33">
        <f t="shared" si="10"/>
        <v>3630231</v>
      </c>
      <c r="M32" s="33">
        <f t="shared" si="10"/>
        <v>52664</v>
      </c>
      <c r="N32" s="33">
        <f t="shared" si="10"/>
        <v>3682895</v>
      </c>
      <c r="O32" s="7"/>
    </row>
    <row r="33" spans="1:15" ht="10.5" customHeight="1">
      <c r="A33" s="48" t="s">
        <v>174</v>
      </c>
      <c r="B33" s="16" t="s">
        <v>24</v>
      </c>
      <c r="C33" s="43">
        <f>SUM('30'!L33+'32'!L33+'34'!L33)</f>
        <v>5312948</v>
      </c>
      <c r="D33" s="43">
        <f>SUM('30'!M33+'32'!M33+'34'!M33)</f>
        <v>0</v>
      </c>
      <c r="E33" s="43">
        <f>SUM(C33:D33)</f>
        <v>5312948</v>
      </c>
      <c r="F33" s="1"/>
      <c r="G33" s="1"/>
      <c r="H33" s="1">
        <f>SUM(F33:G33)</f>
        <v>0</v>
      </c>
      <c r="I33" s="1"/>
      <c r="J33" s="1"/>
      <c r="K33" s="1">
        <f>SUM(I33:J33)</f>
        <v>0</v>
      </c>
      <c r="L33" s="43">
        <f aca="true" t="shared" si="11" ref="L33:M35">SUM(C33,F33)</f>
        <v>5312948</v>
      </c>
      <c r="M33" s="43">
        <f t="shared" si="11"/>
        <v>0</v>
      </c>
      <c r="N33" s="43">
        <f>SUM(L33:M33)</f>
        <v>5312948</v>
      </c>
      <c r="O33" s="6"/>
    </row>
    <row r="34" spans="1:16" s="29" customFormat="1" ht="10.5" customHeight="1">
      <c r="A34" s="48" t="s">
        <v>175</v>
      </c>
      <c r="B34" s="16" t="s">
        <v>140</v>
      </c>
      <c r="C34" s="43">
        <f>SUM('30'!L34+'32'!L34+'34'!L34)</f>
        <v>5815869</v>
      </c>
      <c r="D34" s="43">
        <f>SUM('30'!M34+'32'!M34+'34'!M34)</f>
        <v>22000</v>
      </c>
      <c r="E34" s="43">
        <f>SUM(C34:D34)</f>
        <v>5837869</v>
      </c>
      <c r="F34" s="1"/>
      <c r="G34" s="1"/>
      <c r="H34" s="1">
        <f>SUM(F34:G34)</f>
        <v>0</v>
      </c>
      <c r="I34" s="1">
        <v>-355000</v>
      </c>
      <c r="J34" s="1"/>
      <c r="K34" s="1">
        <f>SUM(I34:J34)</f>
        <v>-355000</v>
      </c>
      <c r="L34" s="43">
        <f>SUM(C34,F34,I34)</f>
        <v>5460869</v>
      </c>
      <c r="M34" s="43">
        <f>SUM(D34,G34,J34)</f>
        <v>22000</v>
      </c>
      <c r="N34" s="43">
        <f>SUM(L34:M34)</f>
        <v>5482869</v>
      </c>
      <c r="O34" s="6"/>
      <c r="P34" s="6"/>
    </row>
    <row r="35" spans="1:19" s="29" customFormat="1" ht="10.5" customHeight="1" thickBot="1">
      <c r="A35" s="48" t="s">
        <v>177</v>
      </c>
      <c r="B35" s="16" t="s">
        <v>25</v>
      </c>
      <c r="C35" s="43">
        <f>SUM('30'!L35+'32'!L35+'34'!L35)</f>
        <v>0</v>
      </c>
      <c r="D35" s="43">
        <f>SUM('30'!M35+'32'!M35+'34'!M35)</f>
        <v>165</v>
      </c>
      <c r="E35" s="43">
        <f>SUM(C35:D35)</f>
        <v>165</v>
      </c>
      <c r="F35" s="1"/>
      <c r="G35" s="1"/>
      <c r="H35" s="1">
        <f>SUM(F35:G35)</f>
        <v>0</v>
      </c>
      <c r="I35" s="1"/>
      <c r="J35" s="1"/>
      <c r="K35" s="1">
        <f>SUM(I35:J35)</f>
        <v>0</v>
      </c>
      <c r="L35" s="43">
        <f t="shared" si="11"/>
        <v>0</v>
      </c>
      <c r="M35" s="43">
        <f t="shared" si="11"/>
        <v>165</v>
      </c>
      <c r="N35" s="43">
        <f>SUM(L35:M35)</f>
        <v>165</v>
      </c>
      <c r="O35" s="6"/>
      <c r="S35" s="6"/>
    </row>
    <row r="36" spans="1:18" ht="10.5" customHeight="1" thickBot="1">
      <c r="A36" s="18" t="s">
        <v>12</v>
      </c>
      <c r="B36" s="19" t="s">
        <v>142</v>
      </c>
      <c r="C36" s="38">
        <f>SUM(C32:C35)</f>
        <v>14759048</v>
      </c>
      <c r="D36" s="38">
        <f>SUM(D32:D35)</f>
        <v>74829</v>
      </c>
      <c r="E36" s="38">
        <f aca="true" t="shared" si="12" ref="E36:J36">SUM(E32:E35)</f>
        <v>14833877</v>
      </c>
      <c r="F36" s="15">
        <f>SUM(F32:F35)</f>
        <v>0</v>
      </c>
      <c r="G36" s="15">
        <f t="shared" si="12"/>
        <v>0</v>
      </c>
      <c r="H36" s="15">
        <f>SUM(H32:H35)</f>
        <v>0</v>
      </c>
      <c r="I36" s="15">
        <f>SUM(I32:I35)</f>
        <v>-355000</v>
      </c>
      <c r="J36" s="15">
        <f t="shared" si="12"/>
        <v>0</v>
      </c>
      <c r="K36" s="15">
        <f>SUM(K32:K35)</f>
        <v>-355000</v>
      </c>
      <c r="L36" s="38">
        <f>SUM(L32:L35)</f>
        <v>14404048</v>
      </c>
      <c r="M36" s="38">
        <f>SUM(M32:M35)</f>
        <v>74829</v>
      </c>
      <c r="N36" s="38">
        <f>SUM(N32:N35)</f>
        <v>14478877</v>
      </c>
      <c r="O36" s="7"/>
      <c r="P36" s="1"/>
      <c r="R36" s="1"/>
    </row>
    <row r="37" spans="1:15" ht="10.5" customHeight="1">
      <c r="A37" s="48" t="s">
        <v>172</v>
      </c>
      <c r="B37" s="16" t="s">
        <v>27</v>
      </c>
      <c r="C37" s="43">
        <f>SUM('30'!L37+'32'!L37+'34'!L37)</f>
        <v>216696</v>
      </c>
      <c r="D37" s="43">
        <f>SUM('30'!M37+'32'!M37+'34'!M37)</f>
        <v>98848</v>
      </c>
      <c r="E37" s="43">
        <f>SUM(C37:D37)</f>
        <v>315544</v>
      </c>
      <c r="F37" s="1"/>
      <c r="G37" s="1"/>
      <c r="H37" s="1">
        <f>SUM(F37:G37)</f>
        <v>0</v>
      </c>
      <c r="I37" s="1"/>
      <c r="J37" s="1"/>
      <c r="K37" s="1">
        <f>SUM(I37:J37)</f>
        <v>0</v>
      </c>
      <c r="L37" s="43">
        <f aca="true" t="shared" si="13" ref="L37:M39">SUM(C37,F37)</f>
        <v>216696</v>
      </c>
      <c r="M37" s="43">
        <f t="shared" si="13"/>
        <v>98848</v>
      </c>
      <c r="N37" s="43">
        <f>SUM(L37:M37)</f>
        <v>315544</v>
      </c>
      <c r="O37" s="6"/>
    </row>
    <row r="38" spans="1:15" ht="10.5" customHeight="1">
      <c r="A38" s="48" t="s">
        <v>176</v>
      </c>
      <c r="B38" s="16" t="s">
        <v>141</v>
      </c>
      <c r="C38" s="43">
        <f>SUM('30'!L38+'32'!L38+'34'!L38)</f>
        <v>1400000</v>
      </c>
      <c r="D38" s="43">
        <f>SUM('30'!M38+'32'!M38+'34'!M38)</f>
        <v>11050</v>
      </c>
      <c r="E38" s="43">
        <f>SUM(C38:D38)</f>
        <v>1411050</v>
      </c>
      <c r="F38" s="1"/>
      <c r="G38" s="1"/>
      <c r="H38" s="1">
        <f>SUM(F38:G38)</f>
        <v>0</v>
      </c>
      <c r="I38" s="1"/>
      <c r="J38" s="1"/>
      <c r="K38" s="1">
        <f>SUM(I38:J38)</f>
        <v>0</v>
      </c>
      <c r="L38" s="43">
        <f t="shared" si="13"/>
        <v>1400000</v>
      </c>
      <c r="M38" s="43">
        <f t="shared" si="13"/>
        <v>11050</v>
      </c>
      <c r="N38" s="43">
        <f>SUM(L38:M38)</f>
        <v>1411050</v>
      </c>
      <c r="O38" s="6"/>
    </row>
    <row r="39" spans="1:15" s="29" customFormat="1" ht="10.5" customHeight="1" thickBot="1">
      <c r="A39" s="48" t="s">
        <v>178</v>
      </c>
      <c r="B39" s="16" t="s">
        <v>28</v>
      </c>
      <c r="C39" s="43">
        <f>SUM('30'!L39+'32'!L39+'34'!L39)</f>
        <v>73164</v>
      </c>
      <c r="D39" s="43">
        <f>SUM('30'!M39+'32'!M39+'34'!M39)</f>
        <v>0</v>
      </c>
      <c r="E39" s="43">
        <f>SUM(C39:D39)</f>
        <v>73164</v>
      </c>
      <c r="F39" s="1"/>
      <c r="G39" s="1"/>
      <c r="H39" s="1">
        <f>SUM(F39:G39)</f>
        <v>0</v>
      </c>
      <c r="I39" s="1"/>
      <c r="J39" s="1"/>
      <c r="K39" s="1">
        <f>SUM(I39:J39)</f>
        <v>0</v>
      </c>
      <c r="L39" s="43">
        <f t="shared" si="13"/>
        <v>73164</v>
      </c>
      <c r="M39" s="43">
        <f t="shared" si="13"/>
        <v>0</v>
      </c>
      <c r="N39" s="43">
        <f>SUM(L39:M39)</f>
        <v>73164</v>
      </c>
      <c r="O39" s="6"/>
    </row>
    <row r="40" spans="1:15" ht="10.5" customHeight="1" thickBot="1">
      <c r="A40" s="18" t="s">
        <v>15</v>
      </c>
      <c r="B40" s="19" t="s">
        <v>143</v>
      </c>
      <c r="C40" s="38">
        <f>SUM(C37:C39)</f>
        <v>1689860</v>
      </c>
      <c r="D40" s="38">
        <f>SUM(D37:D39)</f>
        <v>109898</v>
      </c>
      <c r="E40" s="38">
        <f aca="true" t="shared" si="14" ref="E40:J40">SUM(E37:E39)</f>
        <v>1799758</v>
      </c>
      <c r="F40" s="15">
        <f>SUM(F37:F39)</f>
        <v>0</v>
      </c>
      <c r="G40" s="15">
        <f t="shared" si="14"/>
        <v>0</v>
      </c>
      <c r="H40" s="15">
        <f>SUM(H37:H39)</f>
        <v>0</v>
      </c>
      <c r="I40" s="15">
        <f>SUM(I37:I39)</f>
        <v>0</v>
      </c>
      <c r="J40" s="15">
        <f t="shared" si="14"/>
        <v>0</v>
      </c>
      <c r="K40" s="15">
        <f>SUM(K37:K39)</f>
        <v>0</v>
      </c>
      <c r="L40" s="38">
        <f>SUM(L37:L39)</f>
        <v>1689860</v>
      </c>
      <c r="M40" s="38">
        <f>SUM(M37:M39)</f>
        <v>109898</v>
      </c>
      <c r="N40" s="38">
        <f>SUM(N37:N39)</f>
        <v>1799758</v>
      </c>
      <c r="O40" s="7"/>
    </row>
    <row r="41" spans="1:15" ht="10.5" customHeight="1" thickBot="1">
      <c r="A41" s="53" t="s">
        <v>191</v>
      </c>
      <c r="B41" s="19" t="s">
        <v>19</v>
      </c>
      <c r="C41" s="38">
        <f>SUM('30'!L41+'32'!L41+'34'!L41)</f>
        <v>4580704</v>
      </c>
      <c r="D41" s="38">
        <f>SUM('30'!M41+'32'!M41+'34'!M41)</f>
        <v>15856</v>
      </c>
      <c r="E41" s="38">
        <f>SUM(C41:D41)</f>
        <v>4596560</v>
      </c>
      <c r="F41" s="15">
        <v>-4580704</v>
      </c>
      <c r="G41" s="15">
        <v>-15856</v>
      </c>
      <c r="H41" s="15">
        <f>SUM(F41:G41)</f>
        <v>-4596560</v>
      </c>
      <c r="I41" s="68"/>
      <c r="J41" s="15"/>
      <c r="K41" s="15">
        <f>SUM(I41:J41)</f>
        <v>0</v>
      </c>
      <c r="L41" s="43">
        <f>SUM(C41,F41)+I41</f>
        <v>0</v>
      </c>
      <c r="M41" s="43">
        <f>SUM(D41,G41)+J41</f>
        <v>0</v>
      </c>
      <c r="N41" s="38">
        <f>SUM(L41:M41)</f>
        <v>0</v>
      </c>
      <c r="O41" s="7"/>
    </row>
    <row r="42" spans="1:15" ht="10.5" customHeight="1" thickBot="1">
      <c r="A42" s="53" t="s">
        <v>192</v>
      </c>
      <c r="B42" s="19" t="s">
        <v>144</v>
      </c>
      <c r="C42" s="38">
        <f>SUM('30'!L42+'32'!L42+'34'!L42)</f>
        <v>498999</v>
      </c>
      <c r="D42" s="38">
        <f>SUM('30'!M42+'32'!M42+'34'!M42)</f>
        <v>0</v>
      </c>
      <c r="E42" s="38">
        <f>SUM(C42:D42)</f>
        <v>498999</v>
      </c>
      <c r="F42" s="15"/>
      <c r="G42" s="15"/>
      <c r="H42" s="15">
        <f>SUM(F42:G42)</f>
        <v>0</v>
      </c>
      <c r="I42" s="28"/>
      <c r="J42" s="15"/>
      <c r="K42" s="15">
        <f>SUM(I42:J42)</f>
        <v>0</v>
      </c>
      <c r="L42" s="38">
        <f>SUM(C42,F42)</f>
        <v>498999</v>
      </c>
      <c r="M42" s="38">
        <f>SUM(D42,G42)</f>
        <v>0</v>
      </c>
      <c r="N42" s="38">
        <f>SUM(L42:M42)</f>
        <v>498999</v>
      </c>
      <c r="O42" s="7"/>
    </row>
    <row r="43" spans="1:16" ht="13.5" thickBot="1">
      <c r="A43" s="18" t="s">
        <v>17</v>
      </c>
      <c r="B43" s="19" t="s">
        <v>29</v>
      </c>
      <c r="C43" s="38">
        <f>SUM(C41:C42)</f>
        <v>5079703</v>
      </c>
      <c r="D43" s="38">
        <f>SUM(D41:D42)</f>
        <v>15856</v>
      </c>
      <c r="E43" s="38">
        <f aca="true" t="shared" si="15" ref="E43:J43">SUM(E41:E42)</f>
        <v>5095559</v>
      </c>
      <c r="F43" s="15">
        <f>SUM(F41:F42)</f>
        <v>-4580704</v>
      </c>
      <c r="G43" s="15">
        <f t="shared" si="15"/>
        <v>-15856</v>
      </c>
      <c r="H43" s="15">
        <f>SUM(H41:H42)</f>
        <v>-4596560</v>
      </c>
      <c r="I43" s="15">
        <f>SUM(I41:I42)</f>
        <v>0</v>
      </c>
      <c r="J43" s="15">
        <f t="shared" si="15"/>
        <v>0</v>
      </c>
      <c r="K43" s="15">
        <f>SUM(K41:K42)</f>
        <v>0</v>
      </c>
      <c r="L43" s="38">
        <f>SUM(L41:L42)</f>
        <v>498999</v>
      </c>
      <c r="M43" s="38">
        <f>SUM(M41:M42)</f>
        <v>0</v>
      </c>
      <c r="N43" s="38">
        <f>SUM(N41:N42)</f>
        <v>498999</v>
      </c>
      <c r="O43" s="6"/>
      <c r="P43" s="1"/>
    </row>
    <row r="44" spans="1:15" ht="12.75">
      <c r="A44" s="40" t="s">
        <v>191</v>
      </c>
      <c r="B44" s="54" t="s">
        <v>22</v>
      </c>
      <c r="C44" s="84">
        <f>SUM('30'!L44+'32'!L44+'34'!L44)</f>
        <v>117943</v>
      </c>
      <c r="D44" s="84">
        <f>SUM('30'!M44+'32'!M44+'34'!M44)</f>
        <v>11710</v>
      </c>
      <c r="E44" s="84">
        <f>SUM(C44:D44)</f>
        <v>129653</v>
      </c>
      <c r="F44" s="7">
        <v>-117943</v>
      </c>
      <c r="G44" s="7">
        <v>-11710</v>
      </c>
      <c r="H44" s="7">
        <f>SUM(F44:G44)</f>
        <v>-129653</v>
      </c>
      <c r="I44" s="7"/>
      <c r="J44" s="7"/>
      <c r="K44" s="7">
        <f>SUM(I44:J44)</f>
        <v>0</v>
      </c>
      <c r="L44" s="84">
        <f>SUM(C44,F44)</f>
        <v>0</v>
      </c>
      <c r="M44" s="84">
        <f>SUM(D44,G44)</f>
        <v>0</v>
      </c>
      <c r="N44" s="84">
        <f>SUM(L44:M44)</f>
        <v>0</v>
      </c>
      <c r="O44" s="6"/>
    </row>
    <row r="45" spans="1:15" ht="13.5" thickBot="1">
      <c r="A45" s="40" t="s">
        <v>192</v>
      </c>
      <c r="B45" s="54" t="s">
        <v>145</v>
      </c>
      <c r="C45" s="84">
        <f>SUM('30'!L45+'32'!L45+'34'!L45)</f>
        <v>3526577</v>
      </c>
      <c r="D45" s="84">
        <f>SUM('30'!M45+'32'!M45+'34'!M45)</f>
        <v>0</v>
      </c>
      <c r="E45" s="84">
        <f>SUM(C45:D45)</f>
        <v>3526577</v>
      </c>
      <c r="F45" s="7"/>
      <c r="G45" s="7"/>
      <c r="H45" s="7">
        <f>SUM(F45:G45)</f>
        <v>0</v>
      </c>
      <c r="I45" s="7"/>
      <c r="J45" s="7"/>
      <c r="K45" s="7">
        <f>SUM(I45:J45)</f>
        <v>0</v>
      </c>
      <c r="L45" s="84">
        <f>SUM(C45,F45)</f>
        <v>3526577</v>
      </c>
      <c r="M45" s="84">
        <f>SUM(D45,G45)</f>
        <v>0</v>
      </c>
      <c r="N45" s="84">
        <f>SUM(L45:M45)</f>
        <v>3526577</v>
      </c>
      <c r="O45" s="6"/>
    </row>
    <row r="46" spans="1:15" ht="13.5" thickBot="1">
      <c r="A46" s="41" t="s">
        <v>20</v>
      </c>
      <c r="B46" s="55" t="s">
        <v>30</v>
      </c>
      <c r="C46" s="88">
        <f>SUM(C44:C45)</f>
        <v>3644520</v>
      </c>
      <c r="D46" s="88">
        <f>SUM(D44:D45)</f>
        <v>11710</v>
      </c>
      <c r="E46" s="88">
        <f aca="true" t="shared" si="16" ref="E46:J46">SUM(E44:E45)</f>
        <v>3656230</v>
      </c>
      <c r="F46" s="28">
        <f>SUM(F44:F45)</f>
        <v>-117943</v>
      </c>
      <c r="G46" s="28">
        <f t="shared" si="16"/>
        <v>-11710</v>
      </c>
      <c r="H46" s="28">
        <f>SUM(H44:H45)</f>
        <v>-129653</v>
      </c>
      <c r="I46" s="28">
        <f>SUM(I44:I45)</f>
        <v>0</v>
      </c>
      <c r="J46" s="28">
        <f t="shared" si="16"/>
        <v>0</v>
      </c>
      <c r="K46" s="28">
        <f>SUM(K44:K45)</f>
        <v>0</v>
      </c>
      <c r="L46" s="88">
        <f>SUM(L44:L45)</f>
        <v>3526577</v>
      </c>
      <c r="M46" s="88">
        <f>SUM(M44:M45)</f>
        <v>0</v>
      </c>
      <c r="N46" s="88">
        <f>SUM(N44:N45)</f>
        <v>3526577</v>
      </c>
      <c r="O46" s="6"/>
    </row>
    <row r="47" spans="1:15" ht="13.5" thickBot="1">
      <c r="A47" s="40" t="s">
        <v>179</v>
      </c>
      <c r="B47" s="54" t="s">
        <v>152</v>
      </c>
      <c r="C47" s="84">
        <f>SUM('30'!L47+'32'!L47+'34'!L47)</f>
        <v>0</v>
      </c>
      <c r="D47" s="84">
        <f>SUM('30'!M47+'32'!M47+'34'!M47)</f>
        <v>0</v>
      </c>
      <c r="E47" s="84">
        <f>SUM(C47:D47)</f>
        <v>0</v>
      </c>
      <c r="F47" s="7"/>
      <c r="G47" s="7"/>
      <c r="H47" s="7">
        <f>SUM(F47:G47)</f>
        <v>0</v>
      </c>
      <c r="I47" s="7"/>
      <c r="J47" s="7"/>
      <c r="K47" s="7">
        <f>SUM(I47:J47)</f>
        <v>0</v>
      </c>
      <c r="L47" s="84">
        <f>SUM(C47,F47)+I47</f>
        <v>0</v>
      </c>
      <c r="M47" s="84">
        <f>SUM(D47,G47)+J47</f>
        <v>0</v>
      </c>
      <c r="N47" s="84">
        <f>SUM(L47:M47)</f>
        <v>0</v>
      </c>
      <c r="O47" s="6"/>
    </row>
    <row r="48" spans="1:15" ht="13.5" thickBot="1">
      <c r="A48" s="41" t="s">
        <v>149</v>
      </c>
      <c r="B48" s="55" t="s">
        <v>151</v>
      </c>
      <c r="C48" s="88">
        <f>SUM(C46,C43,C47)</f>
        <v>8724223</v>
      </c>
      <c r="D48" s="88">
        <f>SUM(D46,D43,D47)</f>
        <v>27566</v>
      </c>
      <c r="E48" s="88">
        <f aca="true" t="shared" si="17" ref="E48:J48">SUM(E46,E43,E47)</f>
        <v>8751789</v>
      </c>
      <c r="F48" s="28">
        <f>SUM(F46,F43,F47)</f>
        <v>-4698647</v>
      </c>
      <c r="G48" s="28">
        <f t="shared" si="17"/>
        <v>-27566</v>
      </c>
      <c r="H48" s="28">
        <f>SUM(H46,H43,H47)</f>
        <v>-4726213</v>
      </c>
      <c r="I48" s="28">
        <f>SUM(I46,I43,I47)</f>
        <v>0</v>
      </c>
      <c r="J48" s="28">
        <f t="shared" si="17"/>
        <v>0</v>
      </c>
      <c r="K48" s="28">
        <f>SUM(K46,K43,K47)</f>
        <v>0</v>
      </c>
      <c r="L48" s="88">
        <f>SUM(L46,L43,L47)</f>
        <v>4025576</v>
      </c>
      <c r="M48" s="88">
        <f>SUM(M46,M43,M47)</f>
        <v>0</v>
      </c>
      <c r="N48" s="88">
        <f>SUM(N46,N43,N47)</f>
        <v>4025576</v>
      </c>
      <c r="O48" s="6"/>
    </row>
    <row r="49" spans="1:17" s="51" customFormat="1" ht="13.5" thickBot="1">
      <c r="A49" s="23"/>
      <c r="B49" s="29" t="s">
        <v>155</v>
      </c>
      <c r="C49" s="43">
        <f>SUM(C48,C40,C36)</f>
        <v>25173131</v>
      </c>
      <c r="D49" s="43">
        <f>SUM(D48,D40,D36)</f>
        <v>212293</v>
      </c>
      <c r="E49" s="43">
        <f aca="true" t="shared" si="18" ref="E49:J49">SUM(E48,E40,E36)</f>
        <v>25385424</v>
      </c>
      <c r="F49" s="6">
        <f>SUM(F48,F40,F36)</f>
        <v>-4698647</v>
      </c>
      <c r="G49" s="6">
        <f t="shared" si="18"/>
        <v>-27566</v>
      </c>
      <c r="H49" s="6">
        <f>SUM(H48,H40,H36)</f>
        <v>-4726213</v>
      </c>
      <c r="I49" s="6">
        <f>SUM(I48,I40,I36)</f>
        <v>-355000</v>
      </c>
      <c r="J49" s="6">
        <f t="shared" si="18"/>
        <v>0</v>
      </c>
      <c r="K49" s="6">
        <f>SUM(K48,K40,K36)</f>
        <v>-355000</v>
      </c>
      <c r="L49" s="43">
        <f>SUM(L48,L40,L36)</f>
        <v>20119484</v>
      </c>
      <c r="M49" s="43">
        <f>SUM(M48,M40,M36)</f>
        <v>184727</v>
      </c>
      <c r="N49" s="43">
        <f>SUM(N48,N40,N36)</f>
        <v>20304211</v>
      </c>
      <c r="O49" s="7"/>
      <c r="P49" s="56"/>
      <c r="Q49" s="56"/>
    </row>
    <row r="50" spans="1:15" ht="13.5" thickBot="1">
      <c r="A50" s="57"/>
      <c r="B50" s="58" t="s">
        <v>31</v>
      </c>
      <c r="C50" s="105">
        <f>SUM('30'!L50+'32'!L50+'34'!L50)</f>
        <v>655</v>
      </c>
      <c r="D50" s="105">
        <f>SUM('30'!M50+'32'!M50+'34'!M50)</f>
        <v>1.5</v>
      </c>
      <c r="E50" s="105">
        <f>SUM('30'!N50+'32'!N50+'34'!N50)</f>
        <v>656.5</v>
      </c>
      <c r="F50" s="69"/>
      <c r="G50" s="69"/>
      <c r="H50" s="69"/>
      <c r="I50" s="69"/>
      <c r="J50" s="69"/>
      <c r="K50" s="69"/>
      <c r="L50" s="106">
        <f aca="true" t="shared" si="19" ref="L50:N51">SUM(C50,F50)</f>
        <v>655</v>
      </c>
      <c r="M50" s="106">
        <f t="shared" si="19"/>
        <v>1.5</v>
      </c>
      <c r="N50" s="106">
        <f t="shared" si="19"/>
        <v>656.5</v>
      </c>
      <c r="O50" s="70"/>
    </row>
    <row r="51" spans="1:15" ht="13.5" thickBot="1">
      <c r="A51" s="59"/>
      <c r="B51" s="58" t="s">
        <v>32</v>
      </c>
      <c r="C51" s="90">
        <f>SUM('30'!L51+'32'!L51+'34'!L51)</f>
        <v>30</v>
      </c>
      <c r="D51" s="90">
        <f>SUM('30'!M51+'32'!M51+'34'!M51)</f>
        <v>-4</v>
      </c>
      <c r="E51" s="90">
        <f>SUM('30'!N51+'32'!N51+'34'!N51)</f>
        <v>26</v>
      </c>
      <c r="F51" s="27"/>
      <c r="G51" s="27"/>
      <c r="H51" s="27"/>
      <c r="I51" s="27"/>
      <c r="J51" s="27"/>
      <c r="K51" s="27"/>
      <c r="L51" s="99">
        <f t="shared" si="19"/>
        <v>30</v>
      </c>
      <c r="M51" s="99">
        <f t="shared" si="19"/>
        <v>-4</v>
      </c>
      <c r="N51" s="99">
        <f t="shared" si="19"/>
        <v>26</v>
      </c>
      <c r="O51" s="1"/>
    </row>
    <row r="52" ht="12.75">
      <c r="P52" s="1"/>
    </row>
    <row r="53" spans="11:14" ht="12.75">
      <c r="K53" s="30"/>
      <c r="L53" s="1"/>
      <c r="M53" s="1"/>
      <c r="N53" s="1"/>
    </row>
    <row r="54" spans="5:11" ht="4.5" customHeight="1">
      <c r="E54" s="1"/>
      <c r="K54" s="30"/>
    </row>
    <row r="55" spans="5:15" ht="12.75">
      <c r="E55" s="1"/>
      <c r="K55" s="30"/>
      <c r="L55" s="1"/>
      <c r="M55" s="1"/>
      <c r="N55" s="1"/>
      <c r="O55" s="1"/>
    </row>
    <row r="56" ht="5.25" customHeight="1">
      <c r="K56" s="30"/>
    </row>
    <row r="57" spans="11:16" ht="12.75">
      <c r="K57" s="30"/>
      <c r="L57" s="1"/>
      <c r="M57" s="1"/>
      <c r="N57" s="1"/>
      <c r="P57" s="1"/>
    </row>
    <row r="58" ht="5.25" customHeight="1">
      <c r="K58" s="30"/>
    </row>
    <row r="59" spans="11:15" ht="12.75">
      <c r="K59" s="30"/>
      <c r="L59" s="1"/>
      <c r="M59" s="1"/>
      <c r="N59" s="1"/>
      <c r="O59" s="1"/>
    </row>
    <row r="60" ht="8.25" customHeight="1"/>
    <row r="61" ht="8.25" customHeight="1"/>
    <row r="62" spans="12:15" ht="12.75">
      <c r="L62" s="1"/>
      <c r="M62" s="1"/>
      <c r="N62" s="1"/>
      <c r="O62" s="1"/>
    </row>
    <row r="64" spans="12:14" ht="12.75">
      <c r="L64" s="1"/>
      <c r="M64" s="1"/>
      <c r="N64" s="1"/>
    </row>
    <row r="66" ht="12.75">
      <c r="N66" s="1"/>
    </row>
    <row r="67" ht="12.75">
      <c r="N67" s="1"/>
    </row>
    <row r="68" ht="12.75">
      <c r="N68" s="1"/>
    </row>
    <row r="70" ht="12.75">
      <c r="N70" s="1"/>
    </row>
  </sheetData>
  <sheetProtection selectLockedCells="1" selectUnlockedCells="1"/>
  <mergeCells count="21">
    <mergeCell ref="B1:N1"/>
    <mergeCell ref="A3:B6"/>
    <mergeCell ref="C3:E4"/>
    <mergeCell ref="F3:H4"/>
    <mergeCell ref="L3:N4"/>
    <mergeCell ref="I3:K4"/>
    <mergeCell ref="M5:M6"/>
    <mergeCell ref="N5:N6"/>
    <mergeCell ref="A28:B28"/>
    <mergeCell ref="J5:J6"/>
    <mergeCell ref="D5:D6"/>
    <mergeCell ref="E5:E6"/>
    <mergeCell ref="H5:H6"/>
    <mergeCell ref="F5:F6"/>
    <mergeCell ref="A7:B7"/>
    <mergeCell ref="G5:G6"/>
    <mergeCell ref="C5:C6"/>
    <mergeCell ref="I5:I6"/>
    <mergeCell ref="A8:B8"/>
    <mergeCell ref="L5:L6"/>
    <mergeCell ref="K5:K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54"/>
  <sheetViews>
    <sheetView zoomScale="92" zoomScaleNormal="92" zoomScalePageLayoutView="0" workbookViewId="0" topLeftCell="A1">
      <pane ySplit="7" topLeftCell="A20" activePane="bottomLeft" state="frozen"/>
      <selection pane="topLeft" activeCell="M24" sqref="M24"/>
      <selection pane="bottomLeft" activeCell="M24" sqref="M24"/>
    </sheetView>
  </sheetViews>
  <sheetFormatPr defaultColWidth="9.00390625" defaultRowHeight="12.75"/>
  <cols>
    <col min="1" max="1" width="7.375" style="13" customWidth="1"/>
    <col min="2" max="2" width="33.875" style="13" customWidth="1"/>
    <col min="3" max="5" width="9.375" style="13" customWidth="1"/>
    <col min="6" max="6" width="9.00390625" style="13" customWidth="1"/>
    <col min="7" max="7" width="9.375" style="13" customWidth="1"/>
    <col min="8" max="8" width="10.375" style="13" customWidth="1"/>
    <col min="9" max="9" width="9.625" style="13" customWidth="1"/>
    <col min="10" max="11" width="9.375" style="13" customWidth="1"/>
    <col min="12" max="12" width="10.375" style="13" customWidth="1"/>
    <col min="13" max="13" width="11.625" style="13" customWidth="1"/>
    <col min="14" max="14" width="10.625" style="13" customWidth="1"/>
    <col min="15" max="15" width="10.375" style="1" customWidth="1"/>
    <col min="16" max="16" width="0" style="13" hidden="1" customWidth="1"/>
    <col min="17" max="17" width="9.25390625" style="13" customWidth="1"/>
    <col min="18" max="20" width="0" style="13" hidden="1" customWidth="1"/>
    <col min="21" max="16384" width="9.125" style="13" customWidth="1"/>
  </cols>
  <sheetData>
    <row r="1" spans="2:14" ht="11.25" customHeight="1">
      <c r="B1" s="111" t="s">
        <v>181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ht="8.25" customHeight="1">
      <c r="N2" s="16" t="s">
        <v>0</v>
      </c>
    </row>
    <row r="3" spans="1:14" ht="9" customHeight="1">
      <c r="A3" s="112" t="s">
        <v>1</v>
      </c>
      <c r="B3" s="112"/>
      <c r="C3" s="114">
        <v>1012</v>
      </c>
      <c r="D3" s="114"/>
      <c r="E3" s="114"/>
      <c r="F3" s="114">
        <v>1013</v>
      </c>
      <c r="G3" s="114"/>
      <c r="H3" s="114"/>
      <c r="I3" s="114">
        <v>1014</v>
      </c>
      <c r="J3" s="114"/>
      <c r="K3" s="114"/>
      <c r="L3" s="114">
        <v>1015</v>
      </c>
      <c r="M3" s="114"/>
      <c r="N3" s="114"/>
    </row>
    <row r="4" spans="1:15" s="17" customFormat="1" ht="22.5" customHeight="1" thickBot="1">
      <c r="A4" s="112"/>
      <c r="B4" s="112"/>
      <c r="C4" s="108" t="s">
        <v>41</v>
      </c>
      <c r="D4" s="108"/>
      <c r="E4" s="108"/>
      <c r="F4" s="108" t="s">
        <v>42</v>
      </c>
      <c r="G4" s="108"/>
      <c r="H4" s="108"/>
      <c r="I4" s="107" t="s">
        <v>43</v>
      </c>
      <c r="J4" s="107"/>
      <c r="K4" s="107"/>
      <c r="L4" s="119"/>
      <c r="M4" s="119"/>
      <c r="N4" s="119"/>
      <c r="O4" s="95"/>
    </row>
    <row r="5" spans="1:14" ht="11.25" customHeight="1" thickBot="1">
      <c r="A5" s="112"/>
      <c r="B5" s="112"/>
      <c r="C5" s="109" t="s">
        <v>204</v>
      </c>
      <c r="D5" s="109" t="s">
        <v>198</v>
      </c>
      <c r="E5" s="109" t="s">
        <v>199</v>
      </c>
      <c r="F5" s="109" t="s">
        <v>204</v>
      </c>
      <c r="G5" s="109" t="s">
        <v>198</v>
      </c>
      <c r="H5" s="109" t="s">
        <v>199</v>
      </c>
      <c r="I5" s="109" t="s">
        <v>204</v>
      </c>
      <c r="J5" s="109" t="s">
        <v>198</v>
      </c>
      <c r="K5" s="109" t="s">
        <v>199</v>
      </c>
      <c r="L5" s="109" t="s">
        <v>204</v>
      </c>
      <c r="M5" s="109" t="s">
        <v>197</v>
      </c>
      <c r="N5" s="109" t="s">
        <v>199</v>
      </c>
    </row>
    <row r="6" spans="1:14" ht="17.25" customHeight="1" thickBot="1">
      <c r="A6" s="112"/>
      <c r="B6" s="112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9" customHeight="1" thickBot="1">
      <c r="A7" s="118">
        <v>1</v>
      </c>
      <c r="B7" s="118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6" t="s">
        <v>6</v>
      </c>
      <c r="B8" s="116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6" ht="10.5" customHeight="1">
      <c r="A9" s="17" t="s">
        <v>158</v>
      </c>
      <c r="B9" s="16" t="s">
        <v>8</v>
      </c>
      <c r="C9" s="1">
        <v>0</v>
      </c>
      <c r="D9" s="1"/>
      <c r="E9" s="1">
        <f>SUM(C9:D9)</f>
        <v>0</v>
      </c>
      <c r="F9" s="1">
        <v>0</v>
      </c>
      <c r="G9" s="1"/>
      <c r="H9" s="1">
        <f>SUM(F9:G9)</f>
        <v>0</v>
      </c>
      <c r="I9" s="1">
        <v>0</v>
      </c>
      <c r="J9" s="1">
        <v>1000</v>
      </c>
      <c r="K9" s="1">
        <f>SUM(I9:J9)</f>
        <v>1000</v>
      </c>
      <c r="L9" s="1">
        <v>0</v>
      </c>
      <c r="M9" s="1"/>
      <c r="N9" s="1">
        <f>SUM(L9:M9)</f>
        <v>0</v>
      </c>
      <c r="P9" s="1"/>
    </row>
    <row r="10" spans="1:16" ht="10.5" customHeight="1">
      <c r="A10" s="17" t="s">
        <v>159</v>
      </c>
      <c r="B10" s="16" t="s">
        <v>129</v>
      </c>
      <c r="C10" s="1">
        <v>0</v>
      </c>
      <c r="D10" s="1"/>
      <c r="E10" s="1">
        <f>SUM(C10:D10)</f>
        <v>0</v>
      </c>
      <c r="F10" s="1">
        <v>0</v>
      </c>
      <c r="G10" s="1"/>
      <c r="H10" s="1">
        <f>SUM(F10:G10)</f>
        <v>0</v>
      </c>
      <c r="I10" s="1">
        <v>25</v>
      </c>
      <c r="J10" s="1">
        <v>421</v>
      </c>
      <c r="K10" s="1">
        <f>SUM(I10:J10)</f>
        <v>446</v>
      </c>
      <c r="L10" s="1">
        <v>0</v>
      </c>
      <c r="M10" s="1"/>
      <c r="N10" s="1">
        <f>SUM(L10:M10)</f>
        <v>0</v>
      </c>
      <c r="P10" s="1"/>
    </row>
    <row r="11" spans="1:16" ht="10.5" customHeight="1">
      <c r="A11" s="17" t="s">
        <v>160</v>
      </c>
      <c r="B11" s="16" t="s">
        <v>9</v>
      </c>
      <c r="C11" s="1">
        <v>0</v>
      </c>
      <c r="D11" s="1"/>
      <c r="E11" s="1">
        <f>SUM(C11:D11)</f>
        <v>0</v>
      </c>
      <c r="F11" s="1">
        <v>0</v>
      </c>
      <c r="G11" s="1"/>
      <c r="H11" s="1">
        <f>SUM(F11:G11)</f>
        <v>0</v>
      </c>
      <c r="I11" s="1">
        <v>642</v>
      </c>
      <c r="J11" s="1">
        <v>813</v>
      </c>
      <c r="K11" s="1">
        <f>SUM(I11:J11)</f>
        <v>1455</v>
      </c>
      <c r="L11" s="1">
        <v>0</v>
      </c>
      <c r="M11" s="1"/>
      <c r="N11" s="1">
        <f>SUM(L11:M11)</f>
        <v>0</v>
      </c>
      <c r="P11" s="1"/>
    </row>
    <row r="12" spans="1:16" ht="10.5" customHeight="1">
      <c r="A12" s="17" t="s">
        <v>161</v>
      </c>
      <c r="B12" s="16" t="s">
        <v>10</v>
      </c>
      <c r="C12" s="1">
        <v>0</v>
      </c>
      <c r="D12" s="1"/>
      <c r="E12" s="1">
        <f>SUM(C12:D12)</f>
        <v>0</v>
      </c>
      <c r="F12" s="1">
        <v>0</v>
      </c>
      <c r="G12" s="1"/>
      <c r="H12" s="1">
        <f>SUM(F12:G12)</f>
        <v>0</v>
      </c>
      <c r="I12" s="1">
        <v>0</v>
      </c>
      <c r="J12" s="1"/>
      <c r="K12" s="1">
        <f>SUM(I12:J12)</f>
        <v>0</v>
      </c>
      <c r="L12" s="1">
        <v>0</v>
      </c>
      <c r="M12" s="1"/>
      <c r="N12" s="1">
        <f>SUM(L12:M12)</f>
        <v>0</v>
      </c>
      <c r="P12" s="1"/>
    </row>
    <row r="13" spans="1:16" ht="10.5" customHeight="1">
      <c r="A13" s="17" t="s">
        <v>162</v>
      </c>
      <c r="B13" s="16" t="s">
        <v>11</v>
      </c>
      <c r="C13" s="1">
        <v>0</v>
      </c>
      <c r="D13" s="3"/>
      <c r="E13" s="1">
        <f>SUM(C13:D13)</f>
        <v>0</v>
      </c>
      <c r="F13" s="1">
        <v>0</v>
      </c>
      <c r="G13" s="1"/>
      <c r="H13" s="1">
        <f>SUM(F13:G13)</f>
        <v>0</v>
      </c>
      <c r="I13" s="1">
        <v>0</v>
      </c>
      <c r="J13" s="1"/>
      <c r="K13" s="1">
        <f>SUM(I13:J13)</f>
        <v>0</v>
      </c>
      <c r="L13" s="1">
        <v>0</v>
      </c>
      <c r="M13" s="1"/>
      <c r="N13" s="1">
        <f>SUM(L13:M13)</f>
        <v>0</v>
      </c>
      <c r="P13" s="1"/>
    </row>
    <row r="14" spans="1:16" ht="10.5" customHeight="1">
      <c r="A14" s="18" t="s">
        <v>12</v>
      </c>
      <c r="B14" s="19" t="s">
        <v>131</v>
      </c>
      <c r="C14" s="15">
        <v>0</v>
      </c>
      <c r="D14" s="15">
        <f aca="true" t="shared" si="0" ref="D14:M14">SUM(D9:D13)</f>
        <v>0</v>
      </c>
      <c r="E14" s="15">
        <f t="shared" si="0"/>
        <v>0</v>
      </c>
      <c r="F14" s="15">
        <v>0</v>
      </c>
      <c r="G14" s="15">
        <f t="shared" si="0"/>
        <v>0</v>
      </c>
      <c r="H14" s="15">
        <f>SUM(H9:H13)</f>
        <v>0</v>
      </c>
      <c r="I14" s="15">
        <v>667</v>
      </c>
      <c r="J14" s="15">
        <f t="shared" si="0"/>
        <v>2234</v>
      </c>
      <c r="K14" s="15">
        <f>SUM(K9:K13)</f>
        <v>2901</v>
      </c>
      <c r="L14" s="15">
        <v>0</v>
      </c>
      <c r="M14" s="15">
        <f t="shared" si="0"/>
        <v>0</v>
      </c>
      <c r="N14" s="15">
        <f>SUM(N9:N13)</f>
        <v>0</v>
      </c>
      <c r="P14" s="1"/>
    </row>
    <row r="15" spans="1:16" ht="10.5" customHeight="1">
      <c r="A15" s="17" t="s">
        <v>163</v>
      </c>
      <c r="B15" s="16" t="s">
        <v>130</v>
      </c>
      <c r="C15" s="1">
        <v>0</v>
      </c>
      <c r="D15" s="49"/>
      <c r="E15" s="1">
        <f>SUM(C15:D15)</f>
        <v>0</v>
      </c>
      <c r="F15" s="1">
        <v>0</v>
      </c>
      <c r="G15" s="1"/>
      <c r="H15" s="1">
        <f>SUM(F15:G15)</f>
        <v>0</v>
      </c>
      <c r="I15" s="1">
        <v>0</v>
      </c>
      <c r="J15" s="1"/>
      <c r="K15" s="1">
        <f>SUM(I15:J15)</f>
        <v>0</v>
      </c>
      <c r="L15" s="7">
        <v>0</v>
      </c>
      <c r="M15" s="6"/>
      <c r="N15" s="1">
        <f>SUM(L15:M15)</f>
        <v>0</v>
      </c>
      <c r="P15" s="1"/>
    </row>
    <row r="16" spans="1:17" ht="10.5" customHeight="1">
      <c r="A16" s="17" t="s">
        <v>164</v>
      </c>
      <c r="B16" s="16" t="s">
        <v>13</v>
      </c>
      <c r="C16" s="1">
        <v>0</v>
      </c>
      <c r="D16" s="1"/>
      <c r="E16" s="1">
        <f>SUM(C16:D16)</f>
        <v>0</v>
      </c>
      <c r="F16" s="1">
        <v>0</v>
      </c>
      <c r="G16" s="1"/>
      <c r="H16" s="1">
        <f>SUM(F16:G16)</f>
        <v>0</v>
      </c>
      <c r="I16" s="1">
        <v>0</v>
      </c>
      <c r="J16" s="1"/>
      <c r="K16" s="1">
        <f>SUM(I16:J16)</f>
        <v>0</v>
      </c>
      <c r="L16" s="7">
        <v>0</v>
      </c>
      <c r="M16" s="6"/>
      <c r="N16" s="1">
        <f>SUM(L16:M16)</f>
        <v>0</v>
      </c>
      <c r="P16" s="1"/>
      <c r="Q16" s="1"/>
    </row>
    <row r="17" spans="1:16" s="29" customFormat="1" ht="10.5" customHeight="1">
      <c r="A17" s="17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0</v>
      </c>
      <c r="G17" s="1"/>
      <c r="H17" s="1">
        <f>SUM(F17:G17)</f>
        <v>0</v>
      </c>
      <c r="I17" s="1">
        <v>0</v>
      </c>
      <c r="J17" s="1"/>
      <c r="K17" s="1">
        <f>SUM(I17:J17)</f>
        <v>0</v>
      </c>
      <c r="L17" s="4">
        <v>0</v>
      </c>
      <c r="M17" s="1"/>
      <c r="N17" s="1">
        <f>SUM(L17:M17)</f>
        <v>0</v>
      </c>
      <c r="O17" s="6"/>
      <c r="P17" s="1"/>
    </row>
    <row r="18" spans="1:16" ht="10.5" customHeight="1" thickBot="1">
      <c r="A18" s="18" t="s">
        <v>15</v>
      </c>
      <c r="B18" s="19" t="s">
        <v>132</v>
      </c>
      <c r="C18" s="15">
        <v>0</v>
      </c>
      <c r="D18" s="15">
        <f aca="true" t="shared" si="1" ref="D18:M18">SUM(D15:D17)</f>
        <v>0</v>
      </c>
      <c r="E18" s="15">
        <f t="shared" si="1"/>
        <v>0</v>
      </c>
      <c r="F18" s="15">
        <v>0</v>
      </c>
      <c r="G18" s="15">
        <f t="shared" si="1"/>
        <v>0</v>
      </c>
      <c r="H18" s="15">
        <f>SUM(H15:H17)</f>
        <v>0</v>
      </c>
      <c r="I18" s="15">
        <v>0</v>
      </c>
      <c r="J18" s="15">
        <f t="shared" si="1"/>
        <v>0</v>
      </c>
      <c r="K18" s="15">
        <f>SUM(K15:K17)</f>
        <v>0</v>
      </c>
      <c r="L18" s="15">
        <v>0</v>
      </c>
      <c r="M18" s="15">
        <f t="shared" si="1"/>
        <v>0</v>
      </c>
      <c r="N18" s="15">
        <f>SUM(N15:N17)</f>
        <v>0</v>
      </c>
      <c r="P18" s="1"/>
    </row>
    <row r="19" spans="1:16" ht="10.5" customHeight="1" thickBot="1">
      <c r="A19" s="31" t="s">
        <v>166</v>
      </c>
      <c r="B19" s="19" t="s">
        <v>133</v>
      </c>
      <c r="C19" s="15">
        <v>0</v>
      </c>
      <c r="D19" s="15"/>
      <c r="E19" s="15">
        <f>SUM(C19:D19)</f>
        <v>0</v>
      </c>
      <c r="F19" s="15">
        <v>0</v>
      </c>
      <c r="G19" s="15"/>
      <c r="H19" s="15">
        <f>SUM(F19:G19)</f>
        <v>0</v>
      </c>
      <c r="I19" s="15">
        <v>0</v>
      </c>
      <c r="J19" s="15"/>
      <c r="K19" s="15">
        <f>SUM(I19:J19)</f>
        <v>0</v>
      </c>
      <c r="L19" s="15">
        <v>0</v>
      </c>
      <c r="M19" s="15"/>
      <c r="N19" s="15">
        <f>SUM(L19:M19)</f>
        <v>0</v>
      </c>
      <c r="P19" s="1"/>
    </row>
    <row r="20" spans="1:16" ht="10.5" customHeight="1" thickBot="1">
      <c r="A20" s="20" t="s">
        <v>17</v>
      </c>
      <c r="B20" s="19" t="s">
        <v>134</v>
      </c>
      <c r="C20" s="15">
        <v>0</v>
      </c>
      <c r="D20" s="15">
        <f aca="true" t="shared" si="2" ref="D20:M20">SUM(D19)</f>
        <v>0</v>
      </c>
      <c r="E20" s="15">
        <f t="shared" si="2"/>
        <v>0</v>
      </c>
      <c r="F20" s="15">
        <v>0</v>
      </c>
      <c r="G20" s="15">
        <f t="shared" si="2"/>
        <v>0</v>
      </c>
      <c r="H20" s="15">
        <f>SUM(H19)</f>
        <v>0</v>
      </c>
      <c r="I20" s="15">
        <v>0</v>
      </c>
      <c r="J20" s="15">
        <f t="shared" si="2"/>
        <v>0</v>
      </c>
      <c r="K20" s="15">
        <f>SUM(K19)</f>
        <v>0</v>
      </c>
      <c r="L20" s="15">
        <v>0</v>
      </c>
      <c r="M20" s="15">
        <f t="shared" si="2"/>
        <v>0</v>
      </c>
      <c r="N20" s="15">
        <f>SUM(N19)</f>
        <v>0</v>
      </c>
      <c r="P20" s="1"/>
    </row>
    <row r="21" spans="1:16" ht="10.5" customHeight="1">
      <c r="A21" s="21" t="s">
        <v>168</v>
      </c>
      <c r="B21" s="16" t="s">
        <v>21</v>
      </c>
      <c r="C21" s="7">
        <v>0</v>
      </c>
      <c r="D21" s="7"/>
      <c r="E21" s="7">
        <f>SUM(C21:D21)</f>
        <v>0</v>
      </c>
      <c r="F21" s="7">
        <v>0</v>
      </c>
      <c r="G21" s="7"/>
      <c r="H21" s="7">
        <f>SUM(F21:G21)</f>
        <v>0</v>
      </c>
      <c r="I21" s="7">
        <v>0</v>
      </c>
      <c r="J21" s="7"/>
      <c r="K21" s="7">
        <f>SUM(I21:J21)</f>
        <v>0</v>
      </c>
      <c r="L21" s="7">
        <v>0</v>
      </c>
      <c r="M21" s="7"/>
      <c r="N21" s="7">
        <f>SUM(L21:M21)</f>
        <v>0</v>
      </c>
      <c r="P21" s="1"/>
    </row>
    <row r="22" spans="1:15" ht="10.5" customHeight="1">
      <c r="A22" s="50" t="s">
        <v>169</v>
      </c>
      <c r="B22" s="16" t="s">
        <v>146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7">
        <v>0</v>
      </c>
      <c r="J22" s="7"/>
      <c r="K22" s="7">
        <f>SUM(I22:J22)</f>
        <v>0</v>
      </c>
      <c r="L22" s="7">
        <v>0</v>
      </c>
      <c r="M22" s="7"/>
      <c r="N22" s="7">
        <f>SUM(L22:M22)</f>
        <v>0</v>
      </c>
      <c r="O22" s="13"/>
    </row>
    <row r="23" spans="1:16" s="29" customFormat="1" ht="10.5" customHeight="1" thickBot="1">
      <c r="A23" s="17" t="s">
        <v>166</v>
      </c>
      <c r="B23" s="16" t="s">
        <v>22</v>
      </c>
      <c r="C23" s="1">
        <v>0</v>
      </c>
      <c r="D23" s="1"/>
      <c r="E23" s="7">
        <f>SUM(C23:D23)</f>
        <v>0</v>
      </c>
      <c r="F23" s="1">
        <v>0</v>
      </c>
      <c r="G23" s="1"/>
      <c r="H23" s="7">
        <f>SUM(F23:G23)</f>
        <v>0</v>
      </c>
      <c r="I23" s="1">
        <v>0</v>
      </c>
      <c r="J23" s="1"/>
      <c r="K23" s="7">
        <f>SUM(I23:J23)</f>
        <v>0</v>
      </c>
      <c r="L23" s="7">
        <v>0</v>
      </c>
      <c r="M23" s="6"/>
      <c r="N23" s="7">
        <f>SUM(L23:M23)</f>
        <v>0</v>
      </c>
      <c r="O23" s="6"/>
      <c r="P23" s="1"/>
    </row>
    <row r="24" spans="1:16" ht="10.5" customHeight="1" thickBot="1">
      <c r="A24" s="18" t="s">
        <v>20</v>
      </c>
      <c r="B24" s="22" t="s">
        <v>135</v>
      </c>
      <c r="C24" s="15">
        <v>0</v>
      </c>
      <c r="D24" s="15">
        <f aca="true" t="shared" si="3" ref="D24:M24">SUM(D21:D23)</f>
        <v>0</v>
      </c>
      <c r="E24" s="15">
        <f t="shared" si="3"/>
        <v>0</v>
      </c>
      <c r="F24" s="15">
        <v>0</v>
      </c>
      <c r="G24" s="15">
        <f t="shared" si="3"/>
        <v>0</v>
      </c>
      <c r="H24" s="15">
        <f>SUM(H21:H23)</f>
        <v>0</v>
      </c>
      <c r="I24" s="15">
        <v>0</v>
      </c>
      <c r="J24" s="15">
        <f t="shared" si="3"/>
        <v>0</v>
      </c>
      <c r="K24" s="15">
        <f>SUM(K21:K23)</f>
        <v>0</v>
      </c>
      <c r="L24" s="15">
        <v>0</v>
      </c>
      <c r="M24" s="15">
        <f t="shared" si="3"/>
        <v>0</v>
      </c>
      <c r="N24" s="15">
        <f>SUM(N21:N23)</f>
        <v>0</v>
      </c>
      <c r="P24" s="1"/>
    </row>
    <row r="25" spans="1:16" ht="10.5" customHeight="1" thickBot="1">
      <c r="A25" s="40" t="s">
        <v>167</v>
      </c>
      <c r="B25" s="39" t="s">
        <v>153</v>
      </c>
      <c r="C25" s="7">
        <v>0</v>
      </c>
      <c r="D25" s="7"/>
      <c r="E25" s="7">
        <f>SUM(C25:D25)</f>
        <v>0</v>
      </c>
      <c r="F25" s="7">
        <v>0</v>
      </c>
      <c r="G25" s="7"/>
      <c r="H25" s="7">
        <f>SUM(F25:G25)</f>
        <v>0</v>
      </c>
      <c r="I25" s="7">
        <v>0</v>
      </c>
      <c r="J25" s="7"/>
      <c r="K25" s="7">
        <f>SUM(I25:J25)</f>
        <v>0</v>
      </c>
      <c r="L25" s="7">
        <v>0</v>
      </c>
      <c r="M25" s="7"/>
      <c r="N25" s="7">
        <f>SUM(L25:M25)</f>
        <v>0</v>
      </c>
      <c r="P25" s="1"/>
    </row>
    <row r="26" spans="1:16" ht="10.5" customHeight="1" thickBot="1">
      <c r="A26" s="41" t="s">
        <v>149</v>
      </c>
      <c r="B26" s="42" t="s">
        <v>150</v>
      </c>
      <c r="C26" s="28">
        <v>0</v>
      </c>
      <c r="D26" s="28">
        <f aca="true" t="shared" si="4" ref="D26:M26">SUM(D20,D24,D25)</f>
        <v>0</v>
      </c>
      <c r="E26" s="28">
        <f t="shared" si="4"/>
        <v>0</v>
      </c>
      <c r="F26" s="28">
        <v>0</v>
      </c>
      <c r="G26" s="28">
        <f t="shared" si="4"/>
        <v>0</v>
      </c>
      <c r="H26" s="28">
        <f>SUM(H20,H24,H25)</f>
        <v>0</v>
      </c>
      <c r="I26" s="28">
        <v>0</v>
      </c>
      <c r="J26" s="28">
        <f t="shared" si="4"/>
        <v>0</v>
      </c>
      <c r="K26" s="28">
        <f>SUM(K20,K24,K25)</f>
        <v>0</v>
      </c>
      <c r="L26" s="28">
        <v>0</v>
      </c>
      <c r="M26" s="28">
        <f t="shared" si="4"/>
        <v>0</v>
      </c>
      <c r="N26" s="28">
        <f>SUM(N20,N24,N25)</f>
        <v>0</v>
      </c>
      <c r="P26" s="1"/>
    </row>
    <row r="27" spans="1:16" s="29" customFormat="1" ht="10.5" customHeight="1">
      <c r="A27" s="23"/>
      <c r="B27" s="29" t="s">
        <v>154</v>
      </c>
      <c r="C27" s="6">
        <v>0</v>
      </c>
      <c r="D27" s="6">
        <f aca="true" t="shared" si="5" ref="D27:M27">SUM(D26,D18,D14)</f>
        <v>0</v>
      </c>
      <c r="E27" s="6">
        <f t="shared" si="5"/>
        <v>0</v>
      </c>
      <c r="F27" s="6">
        <v>0</v>
      </c>
      <c r="G27" s="6">
        <f t="shared" si="5"/>
        <v>0</v>
      </c>
      <c r="H27" s="6">
        <f>SUM(H26,H18,H14)</f>
        <v>0</v>
      </c>
      <c r="I27" s="6">
        <v>667</v>
      </c>
      <c r="J27" s="6">
        <f t="shared" si="5"/>
        <v>2234</v>
      </c>
      <c r="K27" s="6">
        <f>SUM(K26,K18,K14)</f>
        <v>2901</v>
      </c>
      <c r="L27" s="6">
        <v>0</v>
      </c>
      <c r="M27" s="6">
        <f t="shared" si="5"/>
        <v>0</v>
      </c>
      <c r="N27" s="6">
        <f>SUM(N26,N18,N14)</f>
        <v>0</v>
      </c>
      <c r="O27" s="6"/>
      <c r="P27" s="56"/>
    </row>
    <row r="28" spans="1:21" ht="10.5" customHeight="1">
      <c r="A28" s="117" t="s">
        <v>23</v>
      </c>
      <c r="B28" s="117"/>
      <c r="C28" s="1"/>
      <c r="D28" s="1"/>
      <c r="E28" s="1"/>
      <c r="F28" s="1"/>
      <c r="G28" s="1"/>
      <c r="H28" s="1"/>
      <c r="I28" s="1"/>
      <c r="J28" s="1"/>
      <c r="K28" s="1"/>
      <c r="L28" s="7"/>
      <c r="M28" s="6"/>
      <c r="N28" s="1"/>
      <c r="P28" s="1"/>
      <c r="U28" s="67"/>
    </row>
    <row r="29" spans="1:16" ht="10.5" customHeight="1">
      <c r="A29" s="17" t="s">
        <v>170</v>
      </c>
      <c r="B29" s="16" t="s">
        <v>136</v>
      </c>
      <c r="C29" s="1">
        <v>0</v>
      </c>
      <c r="D29" s="1"/>
      <c r="E29" s="1">
        <f>SUM(C29:D29)</f>
        <v>0</v>
      </c>
      <c r="F29" s="1">
        <v>0</v>
      </c>
      <c r="G29" s="1"/>
      <c r="H29" s="1">
        <f>SUM(F29:G29)</f>
        <v>0</v>
      </c>
      <c r="I29" s="1">
        <v>0</v>
      </c>
      <c r="J29" s="1"/>
      <c r="K29" s="1">
        <f>SUM(I29:J29)</f>
        <v>0</v>
      </c>
      <c r="L29" s="7">
        <v>0</v>
      </c>
      <c r="M29" s="6"/>
      <c r="N29" s="1">
        <f>SUM(L29:M29)</f>
        <v>0</v>
      </c>
      <c r="P29" s="1"/>
    </row>
    <row r="30" spans="1:16" ht="10.5" customHeight="1">
      <c r="A30" s="17" t="s">
        <v>171</v>
      </c>
      <c r="B30" s="16" t="s">
        <v>137</v>
      </c>
      <c r="C30" s="1">
        <v>0</v>
      </c>
      <c r="D30" s="1"/>
      <c r="E30" s="1">
        <f>SUM(C30:D30)</f>
        <v>0</v>
      </c>
      <c r="F30" s="1">
        <v>0</v>
      </c>
      <c r="G30" s="1"/>
      <c r="H30" s="1">
        <f>SUM(F30:G30)</f>
        <v>0</v>
      </c>
      <c r="I30" s="1">
        <v>0</v>
      </c>
      <c r="J30" s="1"/>
      <c r="K30" s="1">
        <f>SUM(I30:J30)</f>
        <v>0</v>
      </c>
      <c r="L30" s="7">
        <v>0</v>
      </c>
      <c r="M30" s="6"/>
      <c r="N30" s="1">
        <f>SUM(L30:M30)</f>
        <v>0</v>
      </c>
      <c r="P30" s="1"/>
    </row>
    <row r="31" spans="1:16" ht="10.5" customHeight="1">
      <c r="A31" s="17" t="s">
        <v>173</v>
      </c>
      <c r="B31" s="16" t="s">
        <v>138</v>
      </c>
      <c r="C31" s="1">
        <v>0</v>
      </c>
      <c r="D31" s="1"/>
      <c r="E31" s="1">
        <f>SUM(C31:D31)</f>
        <v>0</v>
      </c>
      <c r="F31" s="1">
        <v>0</v>
      </c>
      <c r="G31" s="1"/>
      <c r="H31" s="1">
        <f>SUM(F31:G31)</f>
        <v>0</v>
      </c>
      <c r="I31" s="1">
        <v>0</v>
      </c>
      <c r="J31" s="1"/>
      <c r="K31" s="1">
        <f>SUM(I31:J31)</f>
        <v>0</v>
      </c>
      <c r="L31" s="7">
        <v>0</v>
      </c>
      <c r="M31" s="6"/>
      <c r="N31" s="1">
        <f>SUM(L31:M31)</f>
        <v>0</v>
      </c>
      <c r="P31" s="1"/>
    </row>
    <row r="32" spans="1:16" ht="10.5" customHeight="1">
      <c r="A32" s="24" t="s">
        <v>7</v>
      </c>
      <c r="B32" s="25" t="s">
        <v>139</v>
      </c>
      <c r="C32" s="5">
        <v>0</v>
      </c>
      <c r="D32" s="5">
        <f aca="true" t="shared" si="6" ref="D32:M32">SUM(D29:D31)</f>
        <v>0</v>
      </c>
      <c r="E32" s="5">
        <f t="shared" si="6"/>
        <v>0</v>
      </c>
      <c r="F32" s="5">
        <v>0</v>
      </c>
      <c r="G32" s="5">
        <f t="shared" si="6"/>
        <v>0</v>
      </c>
      <c r="H32" s="5">
        <f>SUM(H29:H31)</f>
        <v>0</v>
      </c>
      <c r="I32" s="5">
        <v>0</v>
      </c>
      <c r="J32" s="5">
        <f t="shared" si="6"/>
        <v>0</v>
      </c>
      <c r="K32" s="5">
        <f>SUM(K29:K31)</f>
        <v>0</v>
      </c>
      <c r="L32" s="5">
        <v>0</v>
      </c>
      <c r="M32" s="5">
        <f t="shared" si="6"/>
        <v>0</v>
      </c>
      <c r="N32" s="5">
        <f>SUM(N29:N31)</f>
        <v>0</v>
      </c>
      <c r="P32" s="1"/>
    </row>
    <row r="33" spans="1:16" ht="10.5" customHeight="1">
      <c r="A33" s="17" t="s">
        <v>174</v>
      </c>
      <c r="B33" s="16" t="s">
        <v>24</v>
      </c>
      <c r="C33" s="1">
        <v>0</v>
      </c>
      <c r="D33" s="1"/>
      <c r="E33" s="1">
        <f>SUM(C33:D33)</f>
        <v>0</v>
      </c>
      <c r="F33" s="1">
        <v>0</v>
      </c>
      <c r="G33" s="1"/>
      <c r="H33" s="1">
        <f>SUM(F33:G33)</f>
        <v>0</v>
      </c>
      <c r="I33" s="1">
        <v>0</v>
      </c>
      <c r="J33" s="1"/>
      <c r="K33" s="1">
        <f>SUM(I33:J33)</f>
        <v>0</v>
      </c>
      <c r="L33" s="7">
        <v>0</v>
      </c>
      <c r="M33" s="6"/>
      <c r="N33" s="1">
        <f>SUM(L33:M33)</f>
        <v>0</v>
      </c>
      <c r="P33" s="1"/>
    </row>
    <row r="34" spans="1:16" ht="10.5" customHeight="1">
      <c r="A34" s="17" t="s">
        <v>175</v>
      </c>
      <c r="B34" s="16" t="s">
        <v>140</v>
      </c>
      <c r="C34" s="1">
        <v>0</v>
      </c>
      <c r="D34" s="1"/>
      <c r="E34" s="1">
        <f>SUM(C34:D34)</f>
        <v>0</v>
      </c>
      <c r="F34" s="1">
        <v>0</v>
      </c>
      <c r="G34" s="1"/>
      <c r="H34" s="1">
        <f>SUM(F34:G34)</f>
        <v>0</v>
      </c>
      <c r="I34" s="1">
        <v>0</v>
      </c>
      <c r="J34" s="1"/>
      <c r="K34" s="1">
        <f>SUM(I34:J34)</f>
        <v>0</v>
      </c>
      <c r="L34" s="7">
        <v>0</v>
      </c>
      <c r="M34" s="6"/>
      <c r="N34" s="1">
        <f>SUM(L34:M34)</f>
        <v>0</v>
      </c>
      <c r="P34" s="1"/>
    </row>
    <row r="35" spans="1:16" ht="10.5" customHeight="1" thickBot="1">
      <c r="A35" s="17" t="s">
        <v>177</v>
      </c>
      <c r="B35" s="16" t="s">
        <v>25</v>
      </c>
      <c r="C35" s="1">
        <v>0</v>
      </c>
      <c r="D35" s="1"/>
      <c r="E35" s="1">
        <f>SUM(C35:D35)</f>
        <v>0</v>
      </c>
      <c r="F35" s="1">
        <v>0</v>
      </c>
      <c r="G35" s="1"/>
      <c r="H35" s="1">
        <f>SUM(F35:G35)</f>
        <v>0</v>
      </c>
      <c r="I35" s="1">
        <v>0</v>
      </c>
      <c r="J35" s="1"/>
      <c r="K35" s="1">
        <f>SUM(I35:J35)</f>
        <v>0</v>
      </c>
      <c r="L35" s="7">
        <v>0</v>
      </c>
      <c r="M35" s="6"/>
      <c r="N35" s="1">
        <f>SUM(L35:M35)</f>
        <v>0</v>
      </c>
      <c r="P35" s="1"/>
    </row>
    <row r="36" spans="1:37" ht="10.5" customHeight="1" thickBot="1">
      <c r="A36" s="18" t="s">
        <v>12</v>
      </c>
      <c r="B36" s="19" t="s">
        <v>142</v>
      </c>
      <c r="C36" s="15">
        <v>0</v>
      </c>
      <c r="D36" s="15">
        <f aca="true" t="shared" si="7" ref="D36:M36">SUM(D32:D35)</f>
        <v>0</v>
      </c>
      <c r="E36" s="15">
        <f t="shared" si="7"/>
        <v>0</v>
      </c>
      <c r="F36" s="15">
        <v>0</v>
      </c>
      <c r="G36" s="15">
        <f t="shared" si="7"/>
        <v>0</v>
      </c>
      <c r="H36" s="15">
        <f>SUM(H32:H35)</f>
        <v>0</v>
      </c>
      <c r="I36" s="15">
        <v>0</v>
      </c>
      <c r="J36" s="15">
        <f t="shared" si="7"/>
        <v>0</v>
      </c>
      <c r="K36" s="15">
        <f>SUM(K32:K35)</f>
        <v>0</v>
      </c>
      <c r="L36" s="15">
        <v>0</v>
      </c>
      <c r="M36" s="15">
        <f t="shared" si="7"/>
        <v>0</v>
      </c>
      <c r="N36" s="15">
        <f>SUM(N32:N35)</f>
        <v>0</v>
      </c>
      <c r="P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0.5" customHeight="1">
      <c r="A37" s="17" t="s">
        <v>172</v>
      </c>
      <c r="B37" s="16" t="s">
        <v>27</v>
      </c>
      <c r="C37" s="1">
        <v>0</v>
      </c>
      <c r="D37" s="1"/>
      <c r="E37" s="1">
        <f>SUM(C37:D37)</f>
        <v>0</v>
      </c>
      <c r="F37" s="1">
        <v>0</v>
      </c>
      <c r="G37" s="1"/>
      <c r="H37" s="1">
        <f>SUM(F37:G37)</f>
        <v>0</v>
      </c>
      <c r="I37" s="1">
        <v>0</v>
      </c>
      <c r="J37" s="1"/>
      <c r="K37" s="1">
        <f>SUM(I37:J37)</f>
        <v>0</v>
      </c>
      <c r="L37" s="7">
        <v>0</v>
      </c>
      <c r="M37" s="6"/>
      <c r="N37" s="1">
        <f>SUM(L37:M37)</f>
        <v>0</v>
      </c>
      <c r="P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0.5" customHeight="1">
      <c r="A38" s="17" t="s">
        <v>176</v>
      </c>
      <c r="B38" s="16" t="s">
        <v>141</v>
      </c>
      <c r="C38" s="1">
        <v>0</v>
      </c>
      <c r="D38" s="1"/>
      <c r="E38" s="1">
        <f>SUM(C38:D38)</f>
        <v>0</v>
      </c>
      <c r="F38" s="1">
        <v>0</v>
      </c>
      <c r="G38" s="1"/>
      <c r="H38" s="1">
        <f>SUM(F38:G38)</f>
        <v>0</v>
      </c>
      <c r="I38" s="1">
        <v>0</v>
      </c>
      <c r="J38" s="1"/>
      <c r="K38" s="1">
        <f>SUM(I38:J38)</f>
        <v>0</v>
      </c>
      <c r="L38" s="7">
        <v>0</v>
      </c>
      <c r="M38" s="6"/>
      <c r="N38" s="1">
        <f>SUM(L38:M38)</f>
        <v>0</v>
      </c>
      <c r="P38" s="1"/>
      <c r="Q38" s="67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s="29" customFormat="1" ht="10.5" customHeight="1" thickBot="1">
      <c r="A39" s="17" t="s">
        <v>178</v>
      </c>
      <c r="B39" s="16" t="s">
        <v>28</v>
      </c>
      <c r="C39" s="1">
        <v>0</v>
      </c>
      <c r="D39" s="1"/>
      <c r="E39" s="1">
        <f>SUM(C39:D39)</f>
        <v>0</v>
      </c>
      <c r="F39" s="1">
        <v>0</v>
      </c>
      <c r="G39" s="1"/>
      <c r="H39" s="1">
        <f>SUM(F39:G39)</f>
        <v>0</v>
      </c>
      <c r="I39" s="1">
        <v>0</v>
      </c>
      <c r="J39" s="1"/>
      <c r="K39" s="1">
        <f>SUM(I39:J39)</f>
        <v>0</v>
      </c>
      <c r="L39" s="7">
        <v>0</v>
      </c>
      <c r="M39" s="6"/>
      <c r="N39" s="1">
        <f>SUM(L39:M39)</f>
        <v>0</v>
      </c>
      <c r="O39" s="6"/>
      <c r="P39" s="1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1" ht="10.5" customHeight="1" thickBot="1">
      <c r="A40" s="18" t="s">
        <v>15</v>
      </c>
      <c r="B40" s="19" t="s">
        <v>143</v>
      </c>
      <c r="C40" s="15">
        <v>0</v>
      </c>
      <c r="D40" s="15">
        <f aca="true" t="shared" si="8" ref="D40:M40">SUM(D37:D39)</f>
        <v>0</v>
      </c>
      <c r="E40" s="15">
        <f t="shared" si="8"/>
        <v>0</v>
      </c>
      <c r="F40" s="15">
        <v>0</v>
      </c>
      <c r="G40" s="15">
        <f t="shared" si="8"/>
        <v>0</v>
      </c>
      <c r="H40" s="15">
        <f>SUM(H37:H39)</f>
        <v>0</v>
      </c>
      <c r="I40" s="15">
        <v>0</v>
      </c>
      <c r="J40" s="15">
        <f t="shared" si="8"/>
        <v>0</v>
      </c>
      <c r="K40" s="15">
        <f>SUM(K37:K39)</f>
        <v>0</v>
      </c>
      <c r="L40" s="15">
        <v>0</v>
      </c>
      <c r="M40" s="15">
        <f t="shared" si="8"/>
        <v>0</v>
      </c>
      <c r="N40" s="15">
        <f>SUM(N37:N39)</f>
        <v>0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0.5" customHeight="1">
      <c r="A41" s="53" t="s">
        <v>191</v>
      </c>
      <c r="B41" s="19" t="s">
        <v>19</v>
      </c>
      <c r="C41" s="15">
        <v>0</v>
      </c>
      <c r="D41" s="15"/>
      <c r="E41" s="15">
        <f>SUM(C41:D41)</f>
        <v>0</v>
      </c>
      <c r="F41" s="15">
        <v>0</v>
      </c>
      <c r="G41" s="15"/>
      <c r="H41" s="15">
        <f>SUM(F41:G41)</f>
        <v>0</v>
      </c>
      <c r="I41" s="15">
        <v>0</v>
      </c>
      <c r="J41" s="15"/>
      <c r="K41" s="15">
        <f>SUM(I41:J41)</f>
        <v>0</v>
      </c>
      <c r="L41" s="15">
        <v>0</v>
      </c>
      <c r="M41" s="15"/>
      <c r="N41" s="15">
        <f>SUM(L41:M41)</f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0.5" customHeight="1">
      <c r="A42" s="53" t="s">
        <v>192</v>
      </c>
      <c r="B42" s="19" t="s">
        <v>144</v>
      </c>
      <c r="C42" s="15">
        <v>0</v>
      </c>
      <c r="D42" s="15"/>
      <c r="E42" s="15">
        <f>SUM(C42:D42)</f>
        <v>0</v>
      </c>
      <c r="F42" s="15">
        <v>0</v>
      </c>
      <c r="G42" s="15"/>
      <c r="H42" s="15">
        <f>SUM(F42:G42)</f>
        <v>0</v>
      </c>
      <c r="I42" s="15">
        <v>0</v>
      </c>
      <c r="J42" s="15"/>
      <c r="K42" s="15">
        <f>SUM(I42:J42)</f>
        <v>0</v>
      </c>
      <c r="L42" s="15">
        <v>0</v>
      </c>
      <c r="M42" s="15"/>
      <c r="N42" s="15">
        <f>SUM(L42:M42)</f>
        <v>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2.75" customHeight="1" thickBot="1">
      <c r="A43" s="18" t="s">
        <v>17</v>
      </c>
      <c r="B43" s="19" t="s">
        <v>29</v>
      </c>
      <c r="C43" s="15">
        <v>0</v>
      </c>
      <c r="D43" s="15">
        <f aca="true" t="shared" si="9" ref="D43:M43">SUM(D41:D42)</f>
        <v>0</v>
      </c>
      <c r="E43" s="15">
        <f t="shared" si="9"/>
        <v>0</v>
      </c>
      <c r="F43" s="15">
        <v>0</v>
      </c>
      <c r="G43" s="15">
        <f t="shared" si="9"/>
        <v>0</v>
      </c>
      <c r="H43" s="15">
        <f>SUM(H41:H42)</f>
        <v>0</v>
      </c>
      <c r="I43" s="15">
        <v>0</v>
      </c>
      <c r="J43" s="15">
        <f t="shared" si="9"/>
        <v>0</v>
      </c>
      <c r="K43" s="15">
        <f>SUM(K41:K42)</f>
        <v>0</v>
      </c>
      <c r="L43" s="15">
        <v>0</v>
      </c>
      <c r="M43" s="15">
        <f t="shared" si="9"/>
        <v>0</v>
      </c>
      <c r="N43" s="15">
        <f>SUM(N41:N42)</f>
        <v>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.75" customHeight="1">
      <c r="A44" s="40" t="s">
        <v>191</v>
      </c>
      <c r="B44" s="54" t="s">
        <v>22</v>
      </c>
      <c r="C44" s="7">
        <v>0</v>
      </c>
      <c r="D44" s="7"/>
      <c r="E44" s="7">
        <f>SUM(C44:D44)</f>
        <v>0</v>
      </c>
      <c r="F44" s="7">
        <v>0</v>
      </c>
      <c r="G44" s="7"/>
      <c r="H44" s="7">
        <f>SUM(F44:G44)</f>
        <v>0</v>
      </c>
      <c r="I44" s="7">
        <v>0</v>
      </c>
      <c r="J44" s="7"/>
      <c r="K44" s="7">
        <f>SUM(I44:J44)</f>
        <v>0</v>
      </c>
      <c r="L44" s="7">
        <v>0</v>
      </c>
      <c r="M44" s="7"/>
      <c r="N44" s="7">
        <f>SUM(L44:M44)</f>
        <v>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.75" customHeight="1" thickBot="1">
      <c r="A45" s="40" t="s">
        <v>192</v>
      </c>
      <c r="B45" s="54" t="s">
        <v>145</v>
      </c>
      <c r="C45" s="7">
        <v>0</v>
      </c>
      <c r="D45" s="7"/>
      <c r="E45" s="7">
        <f>SUM(C45:D45)</f>
        <v>0</v>
      </c>
      <c r="F45" s="7">
        <v>0</v>
      </c>
      <c r="G45" s="7"/>
      <c r="H45" s="7">
        <f>SUM(F45:G45)</f>
        <v>0</v>
      </c>
      <c r="I45" s="7">
        <v>0</v>
      </c>
      <c r="J45" s="7"/>
      <c r="K45" s="7">
        <f>SUM(I45:J45)</f>
        <v>0</v>
      </c>
      <c r="L45" s="7">
        <v>0</v>
      </c>
      <c r="M45" s="7"/>
      <c r="N45" s="7">
        <f>SUM(L45:M45)</f>
        <v>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.75" customHeight="1" thickBot="1">
      <c r="A46" s="41" t="s">
        <v>20</v>
      </c>
      <c r="B46" s="55" t="s">
        <v>30</v>
      </c>
      <c r="C46" s="28">
        <v>0</v>
      </c>
      <c r="D46" s="28">
        <f aca="true" t="shared" si="10" ref="D46:M46">SUM(D44:D45)</f>
        <v>0</v>
      </c>
      <c r="E46" s="28">
        <f t="shared" si="10"/>
        <v>0</v>
      </c>
      <c r="F46" s="28">
        <v>0</v>
      </c>
      <c r="G46" s="28">
        <f t="shared" si="10"/>
        <v>0</v>
      </c>
      <c r="H46" s="28">
        <f>SUM(H44:H45)</f>
        <v>0</v>
      </c>
      <c r="I46" s="28">
        <v>0</v>
      </c>
      <c r="J46" s="28">
        <f t="shared" si="10"/>
        <v>0</v>
      </c>
      <c r="K46" s="28">
        <f>SUM(K44:K45)</f>
        <v>0</v>
      </c>
      <c r="L46" s="28">
        <v>0</v>
      </c>
      <c r="M46" s="28">
        <f t="shared" si="10"/>
        <v>0</v>
      </c>
      <c r="N46" s="28">
        <f>SUM(N44:N45)</f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2.75" customHeight="1" thickBot="1">
      <c r="A47" s="40" t="s">
        <v>179</v>
      </c>
      <c r="B47" s="54" t="s">
        <v>152</v>
      </c>
      <c r="C47" s="7">
        <v>0</v>
      </c>
      <c r="D47" s="7"/>
      <c r="E47" s="7">
        <f>SUM(C47:D47)</f>
        <v>0</v>
      </c>
      <c r="F47" s="7">
        <v>0</v>
      </c>
      <c r="G47" s="7"/>
      <c r="H47" s="7">
        <f>SUM(F47:G47)</f>
        <v>0</v>
      </c>
      <c r="I47" s="7">
        <v>0</v>
      </c>
      <c r="J47" s="7"/>
      <c r="K47" s="7">
        <f>SUM(I47:J47)</f>
        <v>0</v>
      </c>
      <c r="L47" s="7">
        <v>0</v>
      </c>
      <c r="M47" s="7"/>
      <c r="N47" s="7">
        <f>SUM(L47:M47)</f>
        <v>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2.75" customHeight="1" thickBot="1">
      <c r="A48" s="41" t="s">
        <v>149</v>
      </c>
      <c r="B48" s="55" t="s">
        <v>151</v>
      </c>
      <c r="C48" s="28">
        <v>0</v>
      </c>
      <c r="D48" s="28">
        <f aca="true" t="shared" si="11" ref="D48:M48">SUM(D46,D43,D47)</f>
        <v>0</v>
      </c>
      <c r="E48" s="28">
        <f t="shared" si="11"/>
        <v>0</v>
      </c>
      <c r="F48" s="28">
        <v>0</v>
      </c>
      <c r="G48" s="28">
        <f t="shared" si="11"/>
        <v>0</v>
      </c>
      <c r="H48" s="28">
        <f>SUM(H46,H43,H47)</f>
        <v>0</v>
      </c>
      <c r="I48" s="28">
        <v>0</v>
      </c>
      <c r="J48" s="28">
        <f t="shared" si="11"/>
        <v>0</v>
      </c>
      <c r="K48" s="28">
        <f>SUM(K46,K43,K47)</f>
        <v>0</v>
      </c>
      <c r="L48" s="28">
        <v>0</v>
      </c>
      <c r="M48" s="28">
        <f t="shared" si="11"/>
        <v>0</v>
      </c>
      <c r="N48" s="28">
        <f>SUM(N46,N43,N47)</f>
        <v>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s="51" customFormat="1" ht="12.75" customHeight="1" thickBot="1">
      <c r="A49" s="23"/>
      <c r="B49" s="29" t="s">
        <v>155</v>
      </c>
      <c r="C49" s="6">
        <v>0</v>
      </c>
      <c r="D49" s="6">
        <f aca="true" t="shared" si="12" ref="D49:M49">SUM(D48,D40,D36)</f>
        <v>0</v>
      </c>
      <c r="E49" s="6">
        <f t="shared" si="12"/>
        <v>0</v>
      </c>
      <c r="F49" s="6">
        <v>0</v>
      </c>
      <c r="G49" s="6">
        <f t="shared" si="12"/>
        <v>0</v>
      </c>
      <c r="H49" s="6">
        <f>SUM(H48,H40,H36)</f>
        <v>0</v>
      </c>
      <c r="I49" s="6">
        <v>0</v>
      </c>
      <c r="J49" s="6">
        <f t="shared" si="12"/>
        <v>0</v>
      </c>
      <c r="K49" s="6">
        <f>SUM(K48,K40,K36)</f>
        <v>0</v>
      </c>
      <c r="L49" s="6">
        <v>0</v>
      </c>
      <c r="M49" s="6">
        <f t="shared" si="12"/>
        <v>0</v>
      </c>
      <c r="N49" s="6">
        <f>SUM(N48,N40,N36)</f>
        <v>0</v>
      </c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</row>
    <row r="50" spans="1:14" ht="13.5" customHeight="1">
      <c r="A50" s="57"/>
      <c r="B50" s="58" t="s">
        <v>31</v>
      </c>
      <c r="C50" s="10"/>
      <c r="D50" s="10"/>
      <c r="E50" s="10"/>
      <c r="F50" s="10"/>
      <c r="G50" s="10"/>
      <c r="H50" s="10"/>
      <c r="I50" s="10"/>
      <c r="J50" s="10"/>
      <c r="K50" s="10"/>
      <c r="L50" s="9"/>
      <c r="M50" s="8"/>
      <c r="N50" s="9"/>
    </row>
    <row r="51" spans="1:14" ht="12.75">
      <c r="A51" s="59"/>
      <c r="B51" s="58" t="s">
        <v>32</v>
      </c>
      <c r="C51" s="27"/>
      <c r="D51" s="27"/>
      <c r="E51" s="27"/>
      <c r="F51" s="27"/>
      <c r="G51" s="27"/>
      <c r="H51" s="27"/>
      <c r="I51" s="27"/>
      <c r="J51" s="27"/>
      <c r="K51" s="27"/>
      <c r="L51" s="71"/>
      <c r="M51" s="27"/>
      <c r="N51" s="71"/>
    </row>
    <row r="54" spans="8:9" ht="12.75">
      <c r="H54" s="1"/>
      <c r="I54" s="36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51"/>
  <sheetViews>
    <sheetView zoomScale="92" zoomScaleNormal="92" zoomScalePageLayoutView="0" workbookViewId="0" topLeftCell="A1">
      <pane ySplit="7" topLeftCell="A20" activePane="bottomLeft" state="frozen"/>
      <selection pane="topLeft" activeCell="M24" sqref="M24"/>
      <selection pane="bottomLeft" activeCell="M24" sqref="M24"/>
    </sheetView>
  </sheetViews>
  <sheetFormatPr defaultColWidth="9.00390625" defaultRowHeight="12.75"/>
  <cols>
    <col min="1" max="1" width="7.375" style="13" customWidth="1"/>
    <col min="2" max="2" width="33.875" style="13" customWidth="1"/>
    <col min="3" max="5" width="9.375" style="13" customWidth="1"/>
    <col min="6" max="6" width="9.00390625" style="13" customWidth="1"/>
    <col min="7" max="8" width="9.375" style="13" customWidth="1"/>
    <col min="9" max="9" width="9.625" style="13" customWidth="1"/>
    <col min="10" max="11" width="9.375" style="13" customWidth="1"/>
    <col min="12" max="12" width="10.375" style="13" customWidth="1"/>
    <col min="13" max="13" width="11.625" style="13" customWidth="1"/>
    <col min="14" max="14" width="10.625" style="13" customWidth="1"/>
    <col min="15" max="15" width="10.375" style="1" customWidth="1"/>
    <col min="16" max="16" width="0" style="13" hidden="1" customWidth="1"/>
    <col min="17" max="17" width="12.375" style="13" customWidth="1"/>
    <col min="18" max="20" width="0" style="13" hidden="1" customWidth="1"/>
    <col min="21" max="16384" width="9.125" style="13" customWidth="1"/>
  </cols>
  <sheetData>
    <row r="1" spans="2:14" ht="11.25" customHeight="1">
      <c r="B1" s="111" t="s">
        <v>181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ht="8.25" customHeight="1" thickBot="1">
      <c r="N2" s="16" t="s">
        <v>0</v>
      </c>
    </row>
    <row r="3" spans="1:14" ht="9" customHeight="1" thickBot="1">
      <c r="A3" s="112" t="s">
        <v>1</v>
      </c>
      <c r="B3" s="112"/>
      <c r="C3" s="114">
        <v>1016</v>
      </c>
      <c r="D3" s="114"/>
      <c r="E3" s="114"/>
      <c r="F3" s="114">
        <v>1017</v>
      </c>
      <c r="G3" s="114"/>
      <c r="H3" s="114"/>
      <c r="I3" s="114">
        <v>1018</v>
      </c>
      <c r="J3" s="114"/>
      <c r="K3" s="126"/>
      <c r="L3" s="120">
        <v>1019</v>
      </c>
      <c r="M3" s="121"/>
      <c r="N3" s="122"/>
    </row>
    <row r="4" spans="1:15" s="17" customFormat="1" ht="22.5" customHeight="1" thickBot="1">
      <c r="A4" s="112"/>
      <c r="B4" s="112"/>
      <c r="C4" s="108" t="s">
        <v>193</v>
      </c>
      <c r="D4" s="108"/>
      <c r="E4" s="108"/>
      <c r="F4" s="108" t="s">
        <v>45</v>
      </c>
      <c r="G4" s="108"/>
      <c r="H4" s="108"/>
      <c r="I4" s="108" t="s">
        <v>46</v>
      </c>
      <c r="J4" s="108"/>
      <c r="K4" s="108"/>
      <c r="L4" s="123"/>
      <c r="M4" s="124"/>
      <c r="N4" s="125"/>
      <c r="O4" s="95"/>
    </row>
    <row r="5" spans="1:14" ht="11.25" customHeight="1" thickBot="1">
      <c r="A5" s="112"/>
      <c r="B5" s="112"/>
      <c r="C5" s="109" t="s">
        <v>204</v>
      </c>
      <c r="D5" s="109" t="s">
        <v>198</v>
      </c>
      <c r="E5" s="109" t="s">
        <v>199</v>
      </c>
      <c r="F5" s="109" t="s">
        <v>204</v>
      </c>
      <c r="G5" s="109" t="s">
        <v>198</v>
      </c>
      <c r="H5" s="109" t="s">
        <v>199</v>
      </c>
      <c r="I5" s="109" t="s">
        <v>204</v>
      </c>
      <c r="J5" s="109" t="s">
        <v>198</v>
      </c>
      <c r="K5" s="109" t="s">
        <v>199</v>
      </c>
      <c r="L5" s="109" t="s">
        <v>204</v>
      </c>
      <c r="M5" s="109" t="s">
        <v>197</v>
      </c>
      <c r="N5" s="109" t="s">
        <v>199</v>
      </c>
    </row>
    <row r="6" spans="1:14" ht="17.25" customHeight="1" thickBot="1">
      <c r="A6" s="112"/>
      <c r="B6" s="112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9" customHeight="1" thickBot="1">
      <c r="A7" s="118">
        <v>1</v>
      </c>
      <c r="B7" s="118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6" t="s">
        <v>6</v>
      </c>
      <c r="B8" s="116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6" ht="10.5" customHeight="1">
      <c r="A9" s="17" t="s">
        <v>158</v>
      </c>
      <c r="B9" s="16" t="s">
        <v>8</v>
      </c>
      <c r="C9" s="1">
        <v>750</v>
      </c>
      <c r="D9" s="1"/>
      <c r="E9" s="1">
        <f>SUM(C9:D9)</f>
        <v>750</v>
      </c>
      <c r="F9" s="1">
        <v>42756</v>
      </c>
      <c r="G9" s="1">
        <v>16783</v>
      </c>
      <c r="H9" s="1">
        <f>SUM(F9:G9)</f>
        <v>59539</v>
      </c>
      <c r="I9" s="1">
        <v>0</v>
      </c>
      <c r="J9" s="1"/>
      <c r="K9" s="1">
        <f>SUM(I9:J9)</f>
        <v>0</v>
      </c>
      <c r="L9" s="34">
        <v>0</v>
      </c>
      <c r="M9" s="34"/>
      <c r="N9" s="1">
        <f>SUM(L9:M9)</f>
        <v>0</v>
      </c>
      <c r="P9" s="1"/>
    </row>
    <row r="10" spans="1:16" ht="10.5" customHeight="1">
      <c r="A10" s="17" t="s">
        <v>159</v>
      </c>
      <c r="B10" s="16" t="s">
        <v>129</v>
      </c>
      <c r="C10" s="1">
        <v>371</v>
      </c>
      <c r="D10" s="1"/>
      <c r="E10" s="1">
        <f>SUM(C10:D10)</f>
        <v>371</v>
      </c>
      <c r="F10" s="1">
        <v>22646</v>
      </c>
      <c r="G10" s="1">
        <f>4538+151+45</f>
        <v>4734</v>
      </c>
      <c r="H10" s="1">
        <f>SUM(F10:G10)</f>
        <v>27380</v>
      </c>
      <c r="I10" s="1">
        <v>0</v>
      </c>
      <c r="J10" s="1"/>
      <c r="K10" s="1">
        <f>SUM(I10:J10)</f>
        <v>0</v>
      </c>
      <c r="L10" s="34">
        <v>0</v>
      </c>
      <c r="M10" s="34"/>
      <c r="N10" s="1">
        <f>SUM(L10:M10)</f>
        <v>0</v>
      </c>
      <c r="P10" s="1"/>
    </row>
    <row r="11" spans="1:16" ht="10.5" customHeight="1">
      <c r="A11" s="17" t="s">
        <v>160</v>
      </c>
      <c r="B11" s="16" t="s">
        <v>9</v>
      </c>
      <c r="C11" s="1">
        <v>1583</v>
      </c>
      <c r="D11" s="1">
        <v>90</v>
      </c>
      <c r="E11" s="1">
        <f>SUM(C11:D11)</f>
        <v>1673</v>
      </c>
      <c r="F11" s="1">
        <v>180170</v>
      </c>
      <c r="G11" s="1">
        <f>20924+89+27+9992</f>
        <v>31032</v>
      </c>
      <c r="H11" s="1">
        <f>SUM(F11:G11)</f>
        <v>211202</v>
      </c>
      <c r="I11" s="1">
        <v>448100</v>
      </c>
      <c r="J11" s="1">
        <f>100+4128+100</f>
        <v>4328</v>
      </c>
      <c r="K11" s="1">
        <f>SUM(I11:J11)</f>
        <v>452428</v>
      </c>
      <c r="L11" s="34">
        <v>0</v>
      </c>
      <c r="M11" s="34"/>
      <c r="N11" s="1">
        <f>SUM(L11:M11)</f>
        <v>0</v>
      </c>
      <c r="P11" s="1"/>
    </row>
    <row r="12" spans="1:16" ht="10.5" customHeight="1">
      <c r="A12" s="17" t="s">
        <v>161</v>
      </c>
      <c r="B12" s="16" t="s">
        <v>10</v>
      </c>
      <c r="C12" s="1">
        <v>0</v>
      </c>
      <c r="D12" s="1"/>
      <c r="E12" s="1">
        <f>SUM(C12:D12)</f>
        <v>0</v>
      </c>
      <c r="F12" s="1">
        <v>0</v>
      </c>
      <c r="G12" s="1"/>
      <c r="H12" s="1">
        <f>SUM(F12:G12)</f>
        <v>0</v>
      </c>
      <c r="I12" s="1">
        <v>0</v>
      </c>
      <c r="J12" s="1"/>
      <c r="K12" s="1">
        <f>SUM(I12:J12)</f>
        <v>0</v>
      </c>
      <c r="L12" s="34">
        <v>0</v>
      </c>
      <c r="M12" s="34"/>
      <c r="N12" s="1">
        <f>SUM(L12:M12)</f>
        <v>0</v>
      </c>
      <c r="P12" s="1"/>
    </row>
    <row r="13" spans="1:16" ht="10.5" customHeight="1">
      <c r="A13" s="17" t="s">
        <v>162</v>
      </c>
      <c r="B13" s="16" t="s">
        <v>11</v>
      </c>
      <c r="C13" s="1">
        <v>0</v>
      </c>
      <c r="D13" s="3"/>
      <c r="E13" s="1">
        <f>SUM(C13:D13)</f>
        <v>0</v>
      </c>
      <c r="F13" s="1">
        <v>0</v>
      </c>
      <c r="G13" s="1">
        <v>12638</v>
      </c>
      <c r="H13" s="1">
        <f>SUM(F13:G13)</f>
        <v>12638</v>
      </c>
      <c r="I13" s="1">
        <v>0</v>
      </c>
      <c r="J13" s="1"/>
      <c r="K13" s="1">
        <f>SUM(I13:J13)</f>
        <v>0</v>
      </c>
      <c r="L13" s="34">
        <v>0</v>
      </c>
      <c r="M13" s="34"/>
      <c r="N13" s="1">
        <f>SUM(L13:M13)</f>
        <v>0</v>
      </c>
      <c r="P13" s="1"/>
    </row>
    <row r="14" spans="1:17" ht="10.5" customHeight="1">
      <c r="A14" s="18" t="s">
        <v>12</v>
      </c>
      <c r="B14" s="19" t="s">
        <v>131</v>
      </c>
      <c r="C14" s="15">
        <v>2704</v>
      </c>
      <c r="D14" s="15">
        <f aca="true" t="shared" si="0" ref="D14:M14">SUM(D9:D13)</f>
        <v>90</v>
      </c>
      <c r="E14" s="15">
        <f t="shared" si="0"/>
        <v>2794</v>
      </c>
      <c r="F14" s="15">
        <v>245572</v>
      </c>
      <c r="G14" s="15">
        <f t="shared" si="0"/>
        <v>65187</v>
      </c>
      <c r="H14" s="15">
        <f>SUM(H9:H13)</f>
        <v>310759</v>
      </c>
      <c r="I14" s="15">
        <v>448100</v>
      </c>
      <c r="J14" s="15">
        <f t="shared" si="0"/>
        <v>4328</v>
      </c>
      <c r="K14" s="15">
        <f>SUM(K9:K13)</f>
        <v>452428</v>
      </c>
      <c r="L14" s="15">
        <v>0</v>
      </c>
      <c r="M14" s="15">
        <f t="shared" si="0"/>
        <v>0</v>
      </c>
      <c r="N14" s="15">
        <f>SUM(N9:N13)</f>
        <v>0</v>
      </c>
      <c r="P14" s="1"/>
      <c r="Q14" s="1"/>
    </row>
    <row r="15" spans="1:16" ht="10.5" customHeight="1">
      <c r="A15" s="17" t="s">
        <v>163</v>
      </c>
      <c r="B15" s="16" t="s">
        <v>130</v>
      </c>
      <c r="C15" s="1">
        <v>0</v>
      </c>
      <c r="D15" s="49"/>
      <c r="E15" s="1">
        <f>SUM(C15:D15)</f>
        <v>0</v>
      </c>
      <c r="F15" s="1">
        <v>0</v>
      </c>
      <c r="G15" s="1"/>
      <c r="H15" s="1">
        <f>SUM(F15:G15)</f>
        <v>0</v>
      </c>
      <c r="I15" s="1">
        <v>0</v>
      </c>
      <c r="J15" s="1"/>
      <c r="K15" s="1">
        <f>SUM(I15:J15)</f>
        <v>0</v>
      </c>
      <c r="L15" s="6">
        <v>0</v>
      </c>
      <c r="M15" s="6"/>
      <c r="N15" s="1">
        <f>SUM(L15:M15)</f>
        <v>0</v>
      </c>
      <c r="P15" s="1"/>
    </row>
    <row r="16" spans="1:17" ht="10.5" customHeight="1">
      <c r="A16" s="17" t="s">
        <v>164</v>
      </c>
      <c r="B16" s="16" t="s">
        <v>13</v>
      </c>
      <c r="C16" s="1">
        <v>0</v>
      </c>
      <c r="D16" s="1"/>
      <c r="E16" s="1">
        <f>SUM(C16:D16)</f>
        <v>0</v>
      </c>
      <c r="F16" s="1">
        <v>0</v>
      </c>
      <c r="G16" s="1"/>
      <c r="H16" s="1">
        <f>SUM(F16:G16)</f>
        <v>0</v>
      </c>
      <c r="I16" s="1">
        <v>0</v>
      </c>
      <c r="J16" s="1"/>
      <c r="K16" s="1">
        <f>SUM(I16:J16)</f>
        <v>0</v>
      </c>
      <c r="L16" s="6">
        <v>0</v>
      </c>
      <c r="M16" s="6"/>
      <c r="N16" s="1">
        <f>SUM(L16:M16)</f>
        <v>0</v>
      </c>
      <c r="P16" s="1"/>
      <c r="Q16" s="1"/>
    </row>
    <row r="17" spans="1:17" s="29" customFormat="1" ht="10.5" customHeight="1">
      <c r="A17" s="17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0</v>
      </c>
      <c r="G17" s="1"/>
      <c r="H17" s="1">
        <f>SUM(F17:G17)</f>
        <v>0</v>
      </c>
      <c r="I17" s="1">
        <v>0</v>
      </c>
      <c r="J17" s="1"/>
      <c r="K17" s="1">
        <f>SUM(I17:J17)</f>
        <v>0</v>
      </c>
      <c r="L17" s="6">
        <v>0</v>
      </c>
      <c r="M17" s="6"/>
      <c r="N17" s="1">
        <f>SUM(L17:M17)</f>
        <v>0</v>
      </c>
      <c r="O17" s="6"/>
      <c r="P17" s="1"/>
      <c r="Q17" s="6"/>
    </row>
    <row r="18" spans="1:16" ht="10.5" customHeight="1" thickBot="1">
      <c r="A18" s="18" t="s">
        <v>15</v>
      </c>
      <c r="B18" s="19" t="s">
        <v>132</v>
      </c>
      <c r="C18" s="15">
        <v>0</v>
      </c>
      <c r="D18" s="15">
        <f aca="true" t="shared" si="1" ref="D18:M18">SUM(D15:D17)</f>
        <v>0</v>
      </c>
      <c r="E18" s="15">
        <f t="shared" si="1"/>
        <v>0</v>
      </c>
      <c r="F18" s="15">
        <v>0</v>
      </c>
      <c r="G18" s="15">
        <f t="shared" si="1"/>
        <v>0</v>
      </c>
      <c r="H18" s="15">
        <f>SUM(H15:H17)</f>
        <v>0</v>
      </c>
      <c r="I18" s="15">
        <v>0</v>
      </c>
      <c r="J18" s="15">
        <f t="shared" si="1"/>
        <v>0</v>
      </c>
      <c r="K18" s="15">
        <f>SUM(K15:K17)</f>
        <v>0</v>
      </c>
      <c r="L18" s="15">
        <v>0</v>
      </c>
      <c r="M18" s="15">
        <f t="shared" si="1"/>
        <v>0</v>
      </c>
      <c r="N18" s="15">
        <f>SUM(N15:N17)</f>
        <v>0</v>
      </c>
      <c r="P18" s="1"/>
    </row>
    <row r="19" spans="1:16" ht="10.5" customHeight="1" thickBot="1">
      <c r="A19" s="31" t="s">
        <v>166</v>
      </c>
      <c r="B19" s="19" t="s">
        <v>133</v>
      </c>
      <c r="C19" s="15">
        <v>0</v>
      </c>
      <c r="D19" s="15"/>
      <c r="E19" s="15">
        <f>SUM(C19:D19)</f>
        <v>0</v>
      </c>
      <c r="F19" s="15">
        <v>0</v>
      </c>
      <c r="G19" s="15"/>
      <c r="H19" s="15">
        <f>SUM(F19:G19)</f>
        <v>0</v>
      </c>
      <c r="I19" s="15">
        <v>0</v>
      </c>
      <c r="J19" s="15"/>
      <c r="K19" s="15">
        <f>SUM(I19:J19)</f>
        <v>0</v>
      </c>
      <c r="L19" s="15">
        <v>0</v>
      </c>
      <c r="M19" s="15"/>
      <c r="N19" s="15">
        <f>SUM(L19:M19)</f>
        <v>0</v>
      </c>
      <c r="P19" s="1"/>
    </row>
    <row r="20" spans="1:16" ht="10.5" customHeight="1" thickBot="1">
      <c r="A20" s="20" t="s">
        <v>17</v>
      </c>
      <c r="B20" s="19" t="s">
        <v>134</v>
      </c>
      <c r="C20" s="15">
        <v>0</v>
      </c>
      <c r="D20" s="15">
        <f aca="true" t="shared" si="2" ref="D20:M20">SUM(D19)</f>
        <v>0</v>
      </c>
      <c r="E20" s="15">
        <f t="shared" si="2"/>
        <v>0</v>
      </c>
      <c r="F20" s="15">
        <v>0</v>
      </c>
      <c r="G20" s="15">
        <f t="shared" si="2"/>
        <v>0</v>
      </c>
      <c r="H20" s="15">
        <f>SUM(H19)</f>
        <v>0</v>
      </c>
      <c r="I20" s="15">
        <v>0</v>
      </c>
      <c r="J20" s="15">
        <f t="shared" si="2"/>
        <v>0</v>
      </c>
      <c r="K20" s="15">
        <f>SUM(K19)</f>
        <v>0</v>
      </c>
      <c r="L20" s="15">
        <v>0</v>
      </c>
      <c r="M20" s="15">
        <f t="shared" si="2"/>
        <v>0</v>
      </c>
      <c r="N20" s="15">
        <f>SUM(N19)</f>
        <v>0</v>
      </c>
      <c r="P20" s="1"/>
    </row>
    <row r="21" spans="1:16" ht="10.5" customHeight="1">
      <c r="A21" s="21" t="s">
        <v>168</v>
      </c>
      <c r="B21" s="16" t="s">
        <v>21</v>
      </c>
      <c r="C21" s="7">
        <v>0</v>
      </c>
      <c r="D21" s="7"/>
      <c r="E21" s="7">
        <f>SUM(C21:D21)</f>
        <v>0</v>
      </c>
      <c r="F21" s="7">
        <v>0</v>
      </c>
      <c r="G21" s="7"/>
      <c r="H21" s="7">
        <f>SUM(F21:G21)</f>
        <v>0</v>
      </c>
      <c r="I21" s="7">
        <v>0</v>
      </c>
      <c r="J21" s="7"/>
      <c r="K21" s="7">
        <f>SUM(I21:J21)</f>
        <v>0</v>
      </c>
      <c r="L21" s="7">
        <v>0</v>
      </c>
      <c r="M21" s="7"/>
      <c r="N21" s="7">
        <f>SUM(L21:M21)</f>
        <v>0</v>
      </c>
      <c r="P21" s="1"/>
    </row>
    <row r="22" spans="1:15" ht="10.5" customHeight="1">
      <c r="A22" s="50" t="s">
        <v>169</v>
      </c>
      <c r="B22" s="16" t="s">
        <v>146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7">
        <v>0</v>
      </c>
      <c r="J22" s="7"/>
      <c r="K22" s="7">
        <f>SUM(I22:J22)</f>
        <v>0</v>
      </c>
      <c r="L22" s="7">
        <v>0</v>
      </c>
      <c r="M22" s="7"/>
      <c r="N22" s="7">
        <f>SUM(L22:M22)</f>
        <v>0</v>
      </c>
      <c r="O22" s="13"/>
    </row>
    <row r="23" spans="1:16" s="29" customFormat="1" ht="10.5" customHeight="1" thickBot="1">
      <c r="A23" s="17" t="s">
        <v>166</v>
      </c>
      <c r="B23" s="16" t="s">
        <v>22</v>
      </c>
      <c r="C23" s="1">
        <v>0</v>
      </c>
      <c r="D23" s="1"/>
      <c r="E23" s="7">
        <f>SUM(C23:D23)</f>
        <v>0</v>
      </c>
      <c r="F23" s="1">
        <v>0</v>
      </c>
      <c r="G23" s="1"/>
      <c r="H23" s="7">
        <f>SUM(F23:G23)</f>
        <v>0</v>
      </c>
      <c r="I23" s="1">
        <v>0</v>
      </c>
      <c r="J23" s="1"/>
      <c r="K23" s="7">
        <f>SUM(I23:J23)</f>
        <v>0</v>
      </c>
      <c r="L23" s="6">
        <v>0</v>
      </c>
      <c r="M23" s="6"/>
      <c r="N23" s="7">
        <f>SUM(L23:M23)</f>
        <v>0</v>
      </c>
      <c r="O23" s="6"/>
      <c r="P23" s="1"/>
    </row>
    <row r="24" spans="1:16" ht="10.5" customHeight="1" thickBot="1">
      <c r="A24" s="18" t="s">
        <v>20</v>
      </c>
      <c r="B24" s="22" t="s">
        <v>135</v>
      </c>
      <c r="C24" s="15">
        <v>0</v>
      </c>
      <c r="D24" s="15">
        <f aca="true" t="shared" si="3" ref="D24:M24">SUM(D21:D23)</f>
        <v>0</v>
      </c>
      <c r="E24" s="15">
        <f t="shared" si="3"/>
        <v>0</v>
      </c>
      <c r="F24" s="15">
        <v>0</v>
      </c>
      <c r="G24" s="15">
        <f t="shared" si="3"/>
        <v>0</v>
      </c>
      <c r="H24" s="15">
        <f>SUM(H21:H23)</f>
        <v>0</v>
      </c>
      <c r="I24" s="15">
        <v>0</v>
      </c>
      <c r="J24" s="15">
        <f t="shared" si="3"/>
        <v>0</v>
      </c>
      <c r="K24" s="15">
        <f>SUM(K21:K23)</f>
        <v>0</v>
      </c>
      <c r="L24" s="15">
        <v>0</v>
      </c>
      <c r="M24" s="15">
        <f t="shared" si="3"/>
        <v>0</v>
      </c>
      <c r="N24" s="15">
        <f>SUM(N21:N23)</f>
        <v>0</v>
      </c>
      <c r="P24" s="1"/>
    </row>
    <row r="25" spans="1:16" ht="10.5" customHeight="1" thickBot="1">
      <c r="A25" s="40" t="s">
        <v>167</v>
      </c>
      <c r="B25" s="39" t="s">
        <v>153</v>
      </c>
      <c r="C25" s="7">
        <v>0</v>
      </c>
      <c r="D25" s="7"/>
      <c r="E25" s="7">
        <f>SUM(C25:D25)</f>
        <v>0</v>
      </c>
      <c r="F25" s="7">
        <v>0</v>
      </c>
      <c r="G25" s="7"/>
      <c r="H25" s="7">
        <f>SUM(F25:G25)</f>
        <v>0</v>
      </c>
      <c r="I25" s="7">
        <v>0</v>
      </c>
      <c r="J25" s="7"/>
      <c r="K25" s="7">
        <f>SUM(I25:J25)</f>
        <v>0</v>
      </c>
      <c r="L25" s="7">
        <v>0</v>
      </c>
      <c r="M25" s="7"/>
      <c r="N25" s="7">
        <f>SUM(L25:M25)</f>
        <v>0</v>
      </c>
      <c r="P25" s="1"/>
    </row>
    <row r="26" spans="1:16" ht="10.5" customHeight="1" thickBot="1">
      <c r="A26" s="41" t="s">
        <v>149</v>
      </c>
      <c r="B26" s="42" t="s">
        <v>150</v>
      </c>
      <c r="C26" s="28">
        <v>0</v>
      </c>
      <c r="D26" s="28">
        <f aca="true" t="shared" si="4" ref="D26:M26">SUM(D20,D24,D25)</f>
        <v>0</v>
      </c>
      <c r="E26" s="28">
        <f t="shared" si="4"/>
        <v>0</v>
      </c>
      <c r="F26" s="28">
        <v>0</v>
      </c>
      <c r="G26" s="28">
        <f t="shared" si="4"/>
        <v>0</v>
      </c>
      <c r="H26" s="28">
        <f>SUM(H20,H24,H25)</f>
        <v>0</v>
      </c>
      <c r="I26" s="28">
        <v>0</v>
      </c>
      <c r="J26" s="28">
        <f t="shared" si="4"/>
        <v>0</v>
      </c>
      <c r="K26" s="28">
        <f>SUM(K20,K24,K25)</f>
        <v>0</v>
      </c>
      <c r="L26" s="28">
        <v>0</v>
      </c>
      <c r="M26" s="28">
        <f t="shared" si="4"/>
        <v>0</v>
      </c>
      <c r="N26" s="28">
        <f>SUM(N20,N24,N25)</f>
        <v>0</v>
      </c>
      <c r="P26" s="1"/>
    </row>
    <row r="27" spans="1:16" s="29" customFormat="1" ht="10.5" customHeight="1">
      <c r="A27" s="23"/>
      <c r="B27" s="29" t="s">
        <v>154</v>
      </c>
      <c r="C27" s="6">
        <v>2704</v>
      </c>
      <c r="D27" s="6">
        <f aca="true" t="shared" si="5" ref="D27:M27">SUM(D26,D18,D14)</f>
        <v>90</v>
      </c>
      <c r="E27" s="6">
        <f t="shared" si="5"/>
        <v>2794</v>
      </c>
      <c r="F27" s="6">
        <v>245572</v>
      </c>
      <c r="G27" s="6">
        <f t="shared" si="5"/>
        <v>65187</v>
      </c>
      <c r="H27" s="6">
        <f>SUM(H26,H18,H14)</f>
        <v>310759</v>
      </c>
      <c r="I27" s="6">
        <v>448100</v>
      </c>
      <c r="J27" s="6">
        <f t="shared" si="5"/>
        <v>4328</v>
      </c>
      <c r="K27" s="6">
        <f>SUM(K26,K18,K14)</f>
        <v>452428</v>
      </c>
      <c r="L27" s="6">
        <v>0</v>
      </c>
      <c r="M27" s="6">
        <f t="shared" si="5"/>
        <v>0</v>
      </c>
      <c r="N27" s="6">
        <f>SUM(N26,N18,N14)</f>
        <v>0</v>
      </c>
      <c r="O27" s="6"/>
      <c r="P27" s="56"/>
    </row>
    <row r="28" spans="1:21" ht="10.5" customHeight="1">
      <c r="A28" s="117" t="s">
        <v>23</v>
      </c>
      <c r="B28" s="117"/>
      <c r="C28" s="1"/>
      <c r="D28" s="1"/>
      <c r="E28" s="1"/>
      <c r="F28" s="1"/>
      <c r="G28" s="1"/>
      <c r="H28" s="1"/>
      <c r="I28" s="1"/>
      <c r="J28" s="1"/>
      <c r="K28" s="1"/>
      <c r="L28" s="7"/>
      <c r="M28" s="6"/>
      <c r="N28" s="1"/>
      <c r="P28" s="1"/>
      <c r="U28" s="67"/>
    </row>
    <row r="29" spans="1:16" ht="10.5" customHeight="1">
      <c r="A29" s="17" t="s">
        <v>170</v>
      </c>
      <c r="B29" s="16" t="s">
        <v>136</v>
      </c>
      <c r="C29" s="1">
        <v>0</v>
      </c>
      <c r="D29" s="1"/>
      <c r="E29" s="1">
        <f>SUM(C29:D29)</f>
        <v>0</v>
      </c>
      <c r="F29" s="1">
        <v>0</v>
      </c>
      <c r="G29" s="1"/>
      <c r="H29" s="1">
        <f>SUM(F29:G29)</f>
        <v>0</v>
      </c>
      <c r="I29" s="1">
        <v>0</v>
      </c>
      <c r="J29" s="1"/>
      <c r="K29" s="1">
        <f>SUM(I29:J29)</f>
        <v>0</v>
      </c>
      <c r="L29" s="6">
        <v>0</v>
      </c>
      <c r="M29" s="6"/>
      <c r="N29" s="1">
        <f>SUM(L29:M29)</f>
        <v>0</v>
      </c>
      <c r="P29" s="1"/>
    </row>
    <row r="30" spans="1:16" ht="10.5" customHeight="1">
      <c r="A30" s="17" t="s">
        <v>171</v>
      </c>
      <c r="B30" s="16" t="s">
        <v>137</v>
      </c>
      <c r="C30" s="1">
        <v>0</v>
      </c>
      <c r="D30" s="1"/>
      <c r="E30" s="1">
        <f>SUM(C30:D30)</f>
        <v>0</v>
      </c>
      <c r="F30" s="1">
        <v>0</v>
      </c>
      <c r="G30" s="1"/>
      <c r="H30" s="1">
        <f>SUM(F30:G30)</f>
        <v>0</v>
      </c>
      <c r="I30" s="1">
        <v>0</v>
      </c>
      <c r="J30" s="1"/>
      <c r="K30" s="1">
        <f>SUM(I30:J30)</f>
        <v>0</v>
      </c>
      <c r="L30" s="6">
        <v>0</v>
      </c>
      <c r="M30" s="6"/>
      <c r="N30" s="1">
        <f>SUM(L30:M30)</f>
        <v>0</v>
      </c>
      <c r="P30" s="1"/>
    </row>
    <row r="31" spans="1:16" ht="10.5" customHeight="1">
      <c r="A31" s="17" t="s">
        <v>173</v>
      </c>
      <c r="B31" s="16" t="s">
        <v>138</v>
      </c>
      <c r="C31" s="1">
        <v>0</v>
      </c>
      <c r="D31" s="1"/>
      <c r="E31" s="1">
        <f>SUM(C31:D31)</f>
        <v>0</v>
      </c>
      <c r="F31" s="1">
        <v>0</v>
      </c>
      <c r="G31" s="1"/>
      <c r="H31" s="1">
        <f>SUM(F31:G31)</f>
        <v>0</v>
      </c>
      <c r="I31" s="1">
        <v>0</v>
      </c>
      <c r="J31" s="1"/>
      <c r="K31" s="1">
        <f>SUM(I31:J31)</f>
        <v>0</v>
      </c>
      <c r="L31" s="6">
        <v>0</v>
      </c>
      <c r="M31" s="6"/>
      <c r="N31" s="1">
        <f>SUM(L31:M31)</f>
        <v>0</v>
      </c>
      <c r="P31" s="1"/>
    </row>
    <row r="32" spans="1:16" ht="10.5" customHeight="1">
      <c r="A32" s="24" t="s">
        <v>7</v>
      </c>
      <c r="B32" s="25" t="s">
        <v>139</v>
      </c>
      <c r="C32" s="5">
        <v>0</v>
      </c>
      <c r="D32" s="5">
        <f aca="true" t="shared" si="6" ref="D32:M32">SUM(D29:D31)</f>
        <v>0</v>
      </c>
      <c r="E32" s="5">
        <f t="shared" si="6"/>
        <v>0</v>
      </c>
      <c r="F32" s="5">
        <v>0</v>
      </c>
      <c r="G32" s="5">
        <f t="shared" si="6"/>
        <v>0</v>
      </c>
      <c r="H32" s="5">
        <f>SUM(H29:H31)</f>
        <v>0</v>
      </c>
      <c r="I32" s="5">
        <v>0</v>
      </c>
      <c r="J32" s="5">
        <f t="shared" si="6"/>
        <v>0</v>
      </c>
      <c r="K32" s="5">
        <f>SUM(K29:K31)</f>
        <v>0</v>
      </c>
      <c r="L32" s="5">
        <v>0</v>
      </c>
      <c r="M32" s="5">
        <f t="shared" si="6"/>
        <v>0</v>
      </c>
      <c r="N32" s="5">
        <f>SUM(N29:N31)</f>
        <v>0</v>
      </c>
      <c r="P32" s="1"/>
    </row>
    <row r="33" spans="1:16" ht="10.5" customHeight="1">
      <c r="A33" s="17" t="s">
        <v>174</v>
      </c>
      <c r="B33" s="16" t="s">
        <v>24</v>
      </c>
      <c r="C33" s="1">
        <v>0</v>
      </c>
      <c r="D33" s="1"/>
      <c r="E33" s="1">
        <f>SUM(C33:D33)</f>
        <v>0</v>
      </c>
      <c r="F33" s="1">
        <v>0</v>
      </c>
      <c r="G33" s="1"/>
      <c r="H33" s="1">
        <f>SUM(F33:G33)</f>
        <v>0</v>
      </c>
      <c r="I33" s="1">
        <v>0</v>
      </c>
      <c r="J33" s="1"/>
      <c r="K33" s="1">
        <f>SUM(I33:J33)</f>
        <v>0</v>
      </c>
      <c r="L33" s="6">
        <v>0</v>
      </c>
      <c r="M33" s="6"/>
      <c r="N33" s="1">
        <f>SUM(L33:M33)</f>
        <v>0</v>
      </c>
      <c r="P33" s="1"/>
    </row>
    <row r="34" spans="1:16" ht="10.5" customHeight="1">
      <c r="A34" s="17" t="s">
        <v>175</v>
      </c>
      <c r="B34" s="16" t="s">
        <v>140</v>
      </c>
      <c r="C34" s="1">
        <v>0</v>
      </c>
      <c r="D34" s="1"/>
      <c r="E34" s="1">
        <f>SUM(C34:D34)</f>
        <v>0</v>
      </c>
      <c r="F34" s="1">
        <v>0</v>
      </c>
      <c r="G34" s="1"/>
      <c r="H34" s="1">
        <f>SUM(F34:G34)</f>
        <v>0</v>
      </c>
      <c r="I34" s="1">
        <v>0</v>
      </c>
      <c r="J34" s="1"/>
      <c r="K34" s="1">
        <f>SUM(I34:J34)</f>
        <v>0</v>
      </c>
      <c r="L34" s="6">
        <v>0</v>
      </c>
      <c r="M34" s="6"/>
      <c r="N34" s="1">
        <f>SUM(L34:M34)</f>
        <v>0</v>
      </c>
      <c r="P34" s="1"/>
    </row>
    <row r="35" spans="1:16" ht="10.5" customHeight="1" thickBot="1">
      <c r="A35" s="17" t="s">
        <v>177</v>
      </c>
      <c r="B35" s="16" t="s">
        <v>25</v>
      </c>
      <c r="C35" s="1">
        <v>0</v>
      </c>
      <c r="D35" s="1"/>
      <c r="E35" s="1">
        <f>SUM(C35:D35)</f>
        <v>0</v>
      </c>
      <c r="F35" s="1">
        <v>0</v>
      </c>
      <c r="G35" s="1"/>
      <c r="H35" s="1">
        <f>SUM(F35:G35)</f>
        <v>0</v>
      </c>
      <c r="I35" s="1">
        <v>0</v>
      </c>
      <c r="J35" s="1"/>
      <c r="K35" s="1">
        <f>SUM(I35:J35)</f>
        <v>0</v>
      </c>
      <c r="L35" s="6">
        <v>0</v>
      </c>
      <c r="M35" s="6"/>
      <c r="N35" s="1">
        <f>SUM(L35:M35)</f>
        <v>0</v>
      </c>
      <c r="P35" s="1"/>
    </row>
    <row r="36" spans="1:37" ht="10.5" customHeight="1" thickBot="1">
      <c r="A36" s="18" t="s">
        <v>12</v>
      </c>
      <c r="B36" s="19" t="s">
        <v>142</v>
      </c>
      <c r="C36" s="15">
        <v>0</v>
      </c>
      <c r="D36" s="15">
        <f aca="true" t="shared" si="7" ref="D36:M36">SUM(D32:D35)</f>
        <v>0</v>
      </c>
      <c r="E36" s="15">
        <f t="shared" si="7"/>
        <v>0</v>
      </c>
      <c r="F36" s="15">
        <v>0</v>
      </c>
      <c r="G36" s="15">
        <f t="shared" si="7"/>
        <v>0</v>
      </c>
      <c r="H36" s="15">
        <f>SUM(H32:H35)</f>
        <v>0</v>
      </c>
      <c r="I36" s="15">
        <v>0</v>
      </c>
      <c r="J36" s="15">
        <f t="shared" si="7"/>
        <v>0</v>
      </c>
      <c r="K36" s="15">
        <f>SUM(K32:K35)</f>
        <v>0</v>
      </c>
      <c r="L36" s="15">
        <v>0</v>
      </c>
      <c r="M36" s="15">
        <f t="shared" si="7"/>
        <v>0</v>
      </c>
      <c r="N36" s="15">
        <f>SUM(N32:N35)</f>
        <v>0</v>
      </c>
      <c r="P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0.5" customHeight="1">
      <c r="A37" s="17" t="s">
        <v>172</v>
      </c>
      <c r="B37" s="16" t="s">
        <v>27</v>
      </c>
      <c r="C37" s="1">
        <v>0</v>
      </c>
      <c r="D37" s="1"/>
      <c r="E37" s="1">
        <f>SUM(C37:D37)</f>
        <v>0</v>
      </c>
      <c r="F37" s="1">
        <v>0</v>
      </c>
      <c r="G37" s="1"/>
      <c r="H37" s="1">
        <f>SUM(F37:G37)</f>
        <v>0</v>
      </c>
      <c r="I37" s="1">
        <v>0</v>
      </c>
      <c r="J37" s="1"/>
      <c r="K37" s="1">
        <f>SUM(I37:J37)</f>
        <v>0</v>
      </c>
      <c r="L37" s="6">
        <v>0</v>
      </c>
      <c r="M37" s="6"/>
      <c r="N37" s="1">
        <f>SUM(L37:M37)</f>
        <v>0</v>
      </c>
      <c r="P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0.5" customHeight="1">
      <c r="A38" s="17" t="s">
        <v>176</v>
      </c>
      <c r="B38" s="16" t="s">
        <v>141</v>
      </c>
      <c r="C38" s="1">
        <v>0</v>
      </c>
      <c r="D38" s="1"/>
      <c r="E38" s="1">
        <f>SUM(C38:D38)</f>
        <v>0</v>
      </c>
      <c r="F38" s="1">
        <v>0</v>
      </c>
      <c r="G38" s="1"/>
      <c r="H38" s="1">
        <f>SUM(F38:G38)</f>
        <v>0</v>
      </c>
      <c r="I38" s="1">
        <v>0</v>
      </c>
      <c r="J38" s="1"/>
      <c r="K38" s="1">
        <f>SUM(I38:J38)</f>
        <v>0</v>
      </c>
      <c r="L38" s="6">
        <v>0</v>
      </c>
      <c r="M38" s="6"/>
      <c r="N38" s="1">
        <f>SUM(L38:M38)</f>
        <v>0</v>
      </c>
      <c r="P38" s="1"/>
      <c r="Q38" s="67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s="29" customFormat="1" ht="10.5" customHeight="1" thickBot="1">
      <c r="A39" s="17" t="s">
        <v>178</v>
      </c>
      <c r="B39" s="16" t="s">
        <v>28</v>
      </c>
      <c r="C39" s="1">
        <v>0</v>
      </c>
      <c r="D39" s="1"/>
      <c r="E39" s="1">
        <f>SUM(C39:D39)</f>
        <v>0</v>
      </c>
      <c r="F39" s="1">
        <v>0</v>
      </c>
      <c r="G39" s="1"/>
      <c r="H39" s="1">
        <f>SUM(F39:G39)</f>
        <v>0</v>
      </c>
      <c r="I39" s="1">
        <v>0</v>
      </c>
      <c r="J39" s="1"/>
      <c r="K39" s="1">
        <f>SUM(I39:J39)</f>
        <v>0</v>
      </c>
      <c r="L39" s="6">
        <v>0</v>
      </c>
      <c r="M39" s="6"/>
      <c r="N39" s="1">
        <f>SUM(L39:M39)</f>
        <v>0</v>
      </c>
      <c r="O39" s="6"/>
      <c r="P39" s="1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1" ht="10.5" customHeight="1" thickBot="1">
      <c r="A40" s="18" t="s">
        <v>15</v>
      </c>
      <c r="B40" s="19" t="s">
        <v>143</v>
      </c>
      <c r="C40" s="15">
        <v>0</v>
      </c>
      <c r="D40" s="15">
        <f aca="true" t="shared" si="8" ref="D40:M40">SUM(D37:D39)</f>
        <v>0</v>
      </c>
      <c r="E40" s="15">
        <f t="shared" si="8"/>
        <v>0</v>
      </c>
      <c r="F40" s="15">
        <v>0</v>
      </c>
      <c r="G40" s="15">
        <f t="shared" si="8"/>
        <v>0</v>
      </c>
      <c r="H40" s="15">
        <f>SUM(H37:H39)</f>
        <v>0</v>
      </c>
      <c r="I40" s="15">
        <v>0</v>
      </c>
      <c r="J40" s="15">
        <f t="shared" si="8"/>
        <v>0</v>
      </c>
      <c r="K40" s="15">
        <f>SUM(K37:K39)</f>
        <v>0</v>
      </c>
      <c r="L40" s="15">
        <v>0</v>
      </c>
      <c r="M40" s="15">
        <f t="shared" si="8"/>
        <v>0</v>
      </c>
      <c r="N40" s="15">
        <f>SUM(N37:N39)</f>
        <v>0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0.5" customHeight="1">
      <c r="A41" s="53" t="s">
        <v>191</v>
      </c>
      <c r="B41" s="19" t="s">
        <v>19</v>
      </c>
      <c r="C41" s="15">
        <v>0</v>
      </c>
      <c r="D41" s="15"/>
      <c r="E41" s="15">
        <f>SUM(C41:D41)</f>
        <v>0</v>
      </c>
      <c r="F41" s="15">
        <v>0</v>
      </c>
      <c r="G41" s="15"/>
      <c r="H41" s="15">
        <f>SUM(F41:G41)</f>
        <v>0</v>
      </c>
      <c r="I41" s="15">
        <v>0</v>
      </c>
      <c r="J41" s="15"/>
      <c r="K41" s="15">
        <f>SUM(I41:J41)</f>
        <v>0</v>
      </c>
      <c r="L41" s="15">
        <v>0</v>
      </c>
      <c r="M41" s="15"/>
      <c r="N41" s="15">
        <f>SUM(L41:M41)</f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0.5" customHeight="1">
      <c r="A42" s="53" t="s">
        <v>192</v>
      </c>
      <c r="B42" s="19" t="s">
        <v>144</v>
      </c>
      <c r="C42" s="15">
        <v>0</v>
      </c>
      <c r="D42" s="15"/>
      <c r="E42" s="15">
        <f>SUM(C42:D42)</f>
        <v>0</v>
      </c>
      <c r="F42" s="15">
        <v>0</v>
      </c>
      <c r="G42" s="15"/>
      <c r="H42" s="15">
        <f>SUM(F42:G42)</f>
        <v>0</v>
      </c>
      <c r="I42" s="15">
        <v>0</v>
      </c>
      <c r="J42" s="15"/>
      <c r="K42" s="15">
        <f>SUM(I42:J42)</f>
        <v>0</v>
      </c>
      <c r="L42" s="15">
        <v>0</v>
      </c>
      <c r="M42" s="15"/>
      <c r="N42" s="15">
        <f>SUM(L42:M42)</f>
        <v>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2.75" customHeight="1" thickBot="1">
      <c r="A43" s="18" t="s">
        <v>17</v>
      </c>
      <c r="B43" s="19" t="s">
        <v>29</v>
      </c>
      <c r="C43" s="15">
        <v>0</v>
      </c>
      <c r="D43" s="15">
        <f aca="true" t="shared" si="9" ref="D43:M43">SUM(D41:D42)</f>
        <v>0</v>
      </c>
      <c r="E43" s="15">
        <f t="shared" si="9"/>
        <v>0</v>
      </c>
      <c r="F43" s="15">
        <v>0</v>
      </c>
      <c r="G43" s="15">
        <f t="shared" si="9"/>
        <v>0</v>
      </c>
      <c r="H43" s="15">
        <f>SUM(H41:H42)</f>
        <v>0</v>
      </c>
      <c r="I43" s="15">
        <v>0</v>
      </c>
      <c r="J43" s="15">
        <f t="shared" si="9"/>
        <v>0</v>
      </c>
      <c r="K43" s="15">
        <f>SUM(K41:K42)</f>
        <v>0</v>
      </c>
      <c r="L43" s="15">
        <v>0</v>
      </c>
      <c r="M43" s="15">
        <f t="shared" si="9"/>
        <v>0</v>
      </c>
      <c r="N43" s="15">
        <f>SUM(N41:N42)</f>
        <v>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.75" customHeight="1">
      <c r="A44" s="40" t="s">
        <v>191</v>
      </c>
      <c r="B44" s="54" t="s">
        <v>22</v>
      </c>
      <c r="C44" s="7">
        <v>0</v>
      </c>
      <c r="D44" s="7"/>
      <c r="E44" s="7">
        <f>SUM(C44:D44)</f>
        <v>0</v>
      </c>
      <c r="F44" s="7">
        <v>0</v>
      </c>
      <c r="G44" s="7"/>
      <c r="H44" s="7">
        <f>SUM(F44:G44)</f>
        <v>0</v>
      </c>
      <c r="I44" s="7">
        <v>0</v>
      </c>
      <c r="J44" s="7"/>
      <c r="K44" s="7">
        <f>SUM(I44:J44)</f>
        <v>0</v>
      </c>
      <c r="L44" s="7">
        <v>0</v>
      </c>
      <c r="M44" s="7"/>
      <c r="N44" s="7">
        <f>SUM(L44:M44)</f>
        <v>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.75" customHeight="1" thickBot="1">
      <c r="A45" s="40" t="s">
        <v>192</v>
      </c>
      <c r="B45" s="54" t="s">
        <v>145</v>
      </c>
      <c r="C45" s="7">
        <v>0</v>
      </c>
      <c r="D45" s="7"/>
      <c r="E45" s="7">
        <f>SUM(C45:D45)</f>
        <v>0</v>
      </c>
      <c r="F45" s="7">
        <v>0</v>
      </c>
      <c r="G45" s="7"/>
      <c r="H45" s="7">
        <f>SUM(F45:G45)</f>
        <v>0</v>
      </c>
      <c r="I45" s="7">
        <v>0</v>
      </c>
      <c r="J45" s="7"/>
      <c r="K45" s="7">
        <f>SUM(I45:J45)</f>
        <v>0</v>
      </c>
      <c r="L45" s="7">
        <v>0</v>
      </c>
      <c r="M45" s="7"/>
      <c r="N45" s="7">
        <f>SUM(L45:M45)</f>
        <v>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.75" customHeight="1" thickBot="1">
      <c r="A46" s="41" t="s">
        <v>20</v>
      </c>
      <c r="B46" s="55" t="s">
        <v>30</v>
      </c>
      <c r="C46" s="28">
        <v>0</v>
      </c>
      <c r="D46" s="28">
        <f aca="true" t="shared" si="10" ref="D46:M46">SUM(D44:D45)</f>
        <v>0</v>
      </c>
      <c r="E46" s="28">
        <f t="shared" si="10"/>
        <v>0</v>
      </c>
      <c r="F46" s="28">
        <v>0</v>
      </c>
      <c r="G46" s="28">
        <f t="shared" si="10"/>
        <v>0</v>
      </c>
      <c r="H46" s="28">
        <f>SUM(H44:H45)</f>
        <v>0</v>
      </c>
      <c r="I46" s="28">
        <v>0</v>
      </c>
      <c r="J46" s="28">
        <f t="shared" si="10"/>
        <v>0</v>
      </c>
      <c r="K46" s="28">
        <f>SUM(K44:K45)</f>
        <v>0</v>
      </c>
      <c r="L46" s="28">
        <v>0</v>
      </c>
      <c r="M46" s="28">
        <f t="shared" si="10"/>
        <v>0</v>
      </c>
      <c r="N46" s="28">
        <f>SUM(N44:N45)</f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2.75" customHeight="1" thickBot="1">
      <c r="A47" s="40" t="s">
        <v>179</v>
      </c>
      <c r="B47" s="54" t="s">
        <v>152</v>
      </c>
      <c r="C47" s="7">
        <v>0</v>
      </c>
      <c r="D47" s="7"/>
      <c r="E47" s="7">
        <f>SUM(C47:D47)</f>
        <v>0</v>
      </c>
      <c r="F47" s="7">
        <v>0</v>
      </c>
      <c r="G47" s="7"/>
      <c r="H47" s="7">
        <f>SUM(F47:G47)</f>
        <v>0</v>
      </c>
      <c r="I47" s="7">
        <v>0</v>
      </c>
      <c r="J47" s="7"/>
      <c r="K47" s="7">
        <f>SUM(I47:J47)</f>
        <v>0</v>
      </c>
      <c r="L47" s="7">
        <v>0</v>
      </c>
      <c r="M47" s="7"/>
      <c r="N47" s="7">
        <f>SUM(L47:M47)</f>
        <v>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2.75" customHeight="1" thickBot="1">
      <c r="A48" s="41" t="s">
        <v>149</v>
      </c>
      <c r="B48" s="55" t="s">
        <v>151</v>
      </c>
      <c r="C48" s="28">
        <v>0</v>
      </c>
      <c r="D48" s="28">
        <f aca="true" t="shared" si="11" ref="D48:M48">SUM(D46,D43,D47)</f>
        <v>0</v>
      </c>
      <c r="E48" s="28">
        <f t="shared" si="11"/>
        <v>0</v>
      </c>
      <c r="F48" s="28">
        <v>0</v>
      </c>
      <c r="G48" s="28">
        <f t="shared" si="11"/>
        <v>0</v>
      </c>
      <c r="H48" s="28">
        <f>SUM(H46,H43,H47)</f>
        <v>0</v>
      </c>
      <c r="I48" s="28">
        <v>0</v>
      </c>
      <c r="J48" s="28">
        <f t="shared" si="11"/>
        <v>0</v>
      </c>
      <c r="K48" s="28">
        <f>SUM(K46,K43,K47)</f>
        <v>0</v>
      </c>
      <c r="L48" s="28">
        <v>0</v>
      </c>
      <c r="M48" s="28">
        <f t="shared" si="11"/>
        <v>0</v>
      </c>
      <c r="N48" s="28">
        <f>SUM(N46,N43,N47)</f>
        <v>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s="51" customFormat="1" ht="12.75" customHeight="1" thickBot="1">
      <c r="A49" s="23"/>
      <c r="B49" s="29" t="s">
        <v>155</v>
      </c>
      <c r="C49" s="6">
        <v>0</v>
      </c>
      <c r="D49" s="6">
        <f aca="true" t="shared" si="12" ref="D49:M49">SUM(D48,D40,D36)</f>
        <v>0</v>
      </c>
      <c r="E49" s="6">
        <f t="shared" si="12"/>
        <v>0</v>
      </c>
      <c r="F49" s="6">
        <v>0</v>
      </c>
      <c r="G49" s="6">
        <f t="shared" si="12"/>
        <v>0</v>
      </c>
      <c r="H49" s="6">
        <f>SUM(H48,H40,H36)</f>
        <v>0</v>
      </c>
      <c r="I49" s="6">
        <v>0</v>
      </c>
      <c r="J49" s="6">
        <f t="shared" si="12"/>
        <v>0</v>
      </c>
      <c r="K49" s="6">
        <f>SUM(K48,K40,K36)</f>
        <v>0</v>
      </c>
      <c r="L49" s="6">
        <v>0</v>
      </c>
      <c r="M49" s="6">
        <f t="shared" si="12"/>
        <v>0</v>
      </c>
      <c r="N49" s="6">
        <f>SUM(N48,N40,N36)</f>
        <v>0</v>
      </c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</row>
    <row r="50" spans="1:14" ht="13.5" customHeight="1">
      <c r="A50" s="57"/>
      <c r="B50" s="58" t="s">
        <v>31</v>
      </c>
      <c r="C50" s="10"/>
      <c r="D50" s="10"/>
      <c r="E50" s="10"/>
      <c r="F50" s="10"/>
      <c r="G50" s="10"/>
      <c r="H50" s="10"/>
      <c r="I50" s="10"/>
      <c r="J50" s="10"/>
      <c r="K50" s="10"/>
      <c r="L50" s="9"/>
      <c r="M50" s="8"/>
      <c r="N50" s="9"/>
    </row>
    <row r="51" spans="1:14" ht="12.75">
      <c r="A51" s="59"/>
      <c r="B51" s="58" t="s">
        <v>32</v>
      </c>
      <c r="C51" s="27"/>
      <c r="D51" s="27"/>
      <c r="E51" s="27"/>
      <c r="F51" s="27"/>
      <c r="G51" s="27"/>
      <c r="H51" s="27"/>
      <c r="I51" s="27"/>
      <c r="J51" s="27"/>
      <c r="K51" s="27"/>
      <c r="L51" s="92"/>
      <c r="M51" s="58"/>
      <c r="N51" s="92"/>
    </row>
  </sheetData>
  <sheetProtection selectLockedCells="1" selectUnlockedCells="1"/>
  <mergeCells count="25">
    <mergeCell ref="L5:L6"/>
    <mergeCell ref="C5:C6"/>
    <mergeCell ref="A7:B7"/>
    <mergeCell ref="H5:H6"/>
    <mergeCell ref="I5:I6"/>
    <mergeCell ref="J5:J6"/>
    <mergeCell ref="E5:E6"/>
    <mergeCell ref="F5:F6"/>
    <mergeCell ref="C4:E4"/>
    <mergeCell ref="F4:H4"/>
    <mergeCell ref="I4:K4"/>
    <mergeCell ref="K5:K6"/>
    <mergeCell ref="D5:D6"/>
    <mergeCell ref="A28:B28"/>
    <mergeCell ref="A8:B8"/>
    <mergeCell ref="M5:M6"/>
    <mergeCell ref="L3:N3"/>
    <mergeCell ref="L4:N4"/>
    <mergeCell ref="G5:G6"/>
    <mergeCell ref="N5:N6"/>
    <mergeCell ref="B1:N1"/>
    <mergeCell ref="A3:B6"/>
    <mergeCell ref="C3:E3"/>
    <mergeCell ref="F3:H3"/>
    <mergeCell ref="I3:K3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X51"/>
  <sheetViews>
    <sheetView zoomScalePageLayoutView="0" workbookViewId="0" topLeftCell="A16">
      <selection activeCell="M24" sqref="M24"/>
    </sheetView>
  </sheetViews>
  <sheetFormatPr defaultColWidth="9.00390625" defaultRowHeight="12.75"/>
  <cols>
    <col min="1" max="1" width="7.375" style="13" customWidth="1"/>
    <col min="2" max="2" width="33.875" style="13" customWidth="1"/>
    <col min="3" max="5" width="9.375" style="13" customWidth="1"/>
    <col min="6" max="6" width="9.00390625" style="13" customWidth="1"/>
    <col min="7" max="8" width="9.375" style="13" customWidth="1"/>
    <col min="9" max="9" width="9.625" style="13" customWidth="1"/>
    <col min="10" max="11" width="9.375" style="13" customWidth="1"/>
    <col min="12" max="12" width="10.375" style="13" customWidth="1"/>
    <col min="13" max="13" width="11.625" style="13" customWidth="1"/>
    <col min="14" max="14" width="10.625" style="13" customWidth="1"/>
    <col min="15" max="15" width="10.375" style="1" customWidth="1"/>
    <col min="16" max="16" width="0" style="13" hidden="1" customWidth="1"/>
    <col min="17" max="16384" width="9.125" style="13" customWidth="1"/>
  </cols>
  <sheetData>
    <row r="1" spans="2:14" ht="11.25" customHeight="1">
      <c r="B1" s="111" t="s">
        <v>181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ht="8.25" customHeight="1" thickBot="1">
      <c r="N2" s="16" t="s">
        <v>0</v>
      </c>
    </row>
    <row r="3" spans="1:14" ht="9" customHeight="1" thickBot="1">
      <c r="A3" s="112" t="s">
        <v>1</v>
      </c>
      <c r="B3" s="112"/>
      <c r="C3" s="114">
        <v>1020</v>
      </c>
      <c r="D3" s="114"/>
      <c r="E3" s="114"/>
      <c r="F3" s="114">
        <v>1021</v>
      </c>
      <c r="G3" s="114"/>
      <c r="H3" s="114"/>
      <c r="I3" s="114">
        <v>1022</v>
      </c>
      <c r="J3" s="114"/>
      <c r="K3" s="114"/>
      <c r="L3" s="127" t="s">
        <v>44</v>
      </c>
      <c r="M3" s="127"/>
      <c r="N3" s="127"/>
    </row>
    <row r="4" spans="1:15" s="17" customFormat="1" ht="22.5" customHeight="1" thickBot="1">
      <c r="A4" s="112"/>
      <c r="B4" s="112"/>
      <c r="C4" s="108" t="s">
        <v>127</v>
      </c>
      <c r="D4" s="108"/>
      <c r="E4" s="108"/>
      <c r="F4" s="108" t="s">
        <v>195</v>
      </c>
      <c r="G4" s="108"/>
      <c r="H4" s="108"/>
      <c r="I4" s="108" t="s">
        <v>200</v>
      </c>
      <c r="J4" s="108"/>
      <c r="K4" s="108"/>
      <c r="L4" s="127"/>
      <c r="M4" s="127"/>
      <c r="N4" s="127"/>
      <c r="O4" s="95"/>
    </row>
    <row r="5" spans="1:14" ht="11.25" customHeight="1" thickBot="1">
      <c r="A5" s="112"/>
      <c r="B5" s="112"/>
      <c r="C5" s="109" t="s">
        <v>204</v>
      </c>
      <c r="D5" s="109" t="s">
        <v>198</v>
      </c>
      <c r="E5" s="109" t="s">
        <v>199</v>
      </c>
      <c r="F5" s="109" t="s">
        <v>204</v>
      </c>
      <c r="G5" s="109" t="s">
        <v>198</v>
      </c>
      <c r="H5" s="109" t="s">
        <v>199</v>
      </c>
      <c r="I5" s="109" t="s">
        <v>204</v>
      </c>
      <c r="J5" s="109" t="s">
        <v>198</v>
      </c>
      <c r="K5" s="109" t="s">
        <v>199</v>
      </c>
      <c r="L5" s="109" t="s">
        <v>204</v>
      </c>
      <c r="M5" s="109" t="s">
        <v>197</v>
      </c>
      <c r="N5" s="109" t="s">
        <v>199</v>
      </c>
    </row>
    <row r="6" spans="1:14" ht="17.25" customHeight="1" thickBot="1">
      <c r="A6" s="112"/>
      <c r="B6" s="112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9" customHeight="1" thickBot="1">
      <c r="A7" s="118">
        <v>1</v>
      </c>
      <c r="B7" s="118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6" t="s">
        <v>6</v>
      </c>
      <c r="B8" s="116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6" ht="10.5" customHeight="1">
      <c r="A9" s="17" t="s">
        <v>158</v>
      </c>
      <c r="B9" s="16" t="s">
        <v>8</v>
      </c>
      <c r="C9" s="1"/>
      <c r="D9" s="1"/>
      <c r="E9" s="1">
        <f>SUM(C9:D9)</f>
        <v>0</v>
      </c>
      <c r="F9" s="1"/>
      <c r="G9" s="1"/>
      <c r="H9" s="1">
        <f>SUM(F9:G9)</f>
        <v>0</v>
      </c>
      <c r="I9" s="1">
        <v>760</v>
      </c>
      <c r="J9" s="1"/>
      <c r="K9" s="1">
        <f>SUM(I9:J9)</f>
        <v>760</v>
      </c>
      <c r="L9" s="6">
        <f>1!C9+1!F9+1!I9+1!L9+2!C9+2!F9+2!I9+2!L9+3!C9+3!F9+3!I9+3!L9+4!C9+4!F9+4!I9+5!C9+5!F9+5!I9+5!L9+4!L9+6!C9+6!F9+6!I9</f>
        <v>44266</v>
      </c>
      <c r="M9" s="6">
        <f>1!D9+1!G9+1!J9+1!M9+2!D9+2!G9+2!J9+2!M9+3!D9+3!G9+3!J9+3!M9+4!D9+4!G9+4!J9+5!D9+5!G9+5!J9+5!M9+4!M9+6!D9+6!G9+6!J9</f>
        <v>21783</v>
      </c>
      <c r="N9" s="43">
        <f>SUM(L9:M9)</f>
        <v>66049</v>
      </c>
      <c r="P9" s="1"/>
    </row>
    <row r="10" spans="1:16" ht="10.5" customHeight="1">
      <c r="A10" s="17" t="s">
        <v>159</v>
      </c>
      <c r="B10" s="16" t="s">
        <v>129</v>
      </c>
      <c r="C10" s="1"/>
      <c r="D10" s="1"/>
      <c r="E10" s="1">
        <f>SUM(C10:D10)</f>
        <v>0</v>
      </c>
      <c r="F10" s="1">
        <v>750</v>
      </c>
      <c r="G10" s="1"/>
      <c r="H10" s="1">
        <f>SUM(F10:G10)</f>
        <v>750</v>
      </c>
      <c r="I10" s="1">
        <v>210</v>
      </c>
      <c r="J10" s="1"/>
      <c r="K10" s="1">
        <f>SUM(I10:J10)</f>
        <v>210</v>
      </c>
      <c r="L10" s="6">
        <f>1!C10+1!F10+1!I10+1!L10+2!C10+2!F10+2!I10+2!L10+3!C10+3!F10+3!I10+3!L10+4!C10+4!F10+4!I10+5!C10+5!F10+5!I10+5!L10+4!L10+6!C10+6!F10+6!I10</f>
        <v>34002</v>
      </c>
      <c r="M10" s="6">
        <f>1!D10+1!G10+1!J10+1!M10+2!D10+2!G10+2!J10+2!M10+3!D10+3!G10+3!J10+3!M10+4!D10+4!G10+4!J10+5!D10+5!G10+5!J10+5!M10+4!M10+6!D10+6!G10+6!J10</f>
        <v>7555</v>
      </c>
      <c r="N10" s="43">
        <f>SUM(L10:M10)</f>
        <v>41557</v>
      </c>
      <c r="P10" s="1"/>
    </row>
    <row r="11" spans="1:16" ht="10.5" customHeight="1">
      <c r="A11" s="17" t="s">
        <v>160</v>
      </c>
      <c r="B11" s="16" t="s">
        <v>9</v>
      </c>
      <c r="C11" s="1">
        <v>1094963</v>
      </c>
      <c r="D11" s="1"/>
      <c r="E11" s="1">
        <f>SUM(C11:D11)</f>
        <v>1094963</v>
      </c>
      <c r="F11" s="1">
        <v>1600</v>
      </c>
      <c r="G11" s="1">
        <v>8</v>
      </c>
      <c r="H11" s="1">
        <f>SUM(F11:G11)</f>
        <v>1608</v>
      </c>
      <c r="I11" s="1">
        <v>618</v>
      </c>
      <c r="J11" s="1">
        <v>5429</v>
      </c>
      <c r="K11" s="1">
        <f>SUM(I11:J11)</f>
        <v>6047</v>
      </c>
      <c r="L11" s="6">
        <f>1!C11+1!F11+1!I11+1!L11+2!C11+2!F11+2!I11+2!L11+3!C11+3!F11+3!I11+3!L11+4!C11+4!F11+4!I11+5!C11+5!F11+5!I11+5!L11+4!L11+6!C11+6!F11+6!I11</f>
        <v>6427209</v>
      </c>
      <c r="M11" s="6">
        <f>1!D11+1!G11+1!J11+1!M11+2!D11+2!G11+2!J11+2!M11+3!D11+3!G11+3!J11+3!M11+4!D11+4!G11+4!J11+5!D11+5!G11+5!J11+5!M11+4!M11+6!D11+6!G11+6!J11</f>
        <v>208930</v>
      </c>
      <c r="N11" s="43">
        <f>SUM(L11:M11)</f>
        <v>6636139</v>
      </c>
      <c r="P11" s="1"/>
    </row>
    <row r="12" spans="1:16" ht="10.5" customHeight="1">
      <c r="A12" s="17" t="s">
        <v>161</v>
      </c>
      <c r="B12" s="16" t="s">
        <v>10</v>
      </c>
      <c r="C12" s="1"/>
      <c r="D12" s="1"/>
      <c r="E12" s="1">
        <f>SUM(C12:D12)</f>
        <v>0</v>
      </c>
      <c r="F12" s="1"/>
      <c r="G12" s="1"/>
      <c r="H12" s="1">
        <f>SUM(F12:G12)</f>
        <v>0</v>
      </c>
      <c r="I12" s="1"/>
      <c r="J12" s="1"/>
      <c r="K12" s="1">
        <f>SUM(I12:J12)</f>
        <v>0</v>
      </c>
      <c r="L12" s="6">
        <f>1!C12+1!F12+1!I12+1!L12+2!C12+2!F12+2!I12+2!L12+3!C12+3!F12+3!I12+3!L12+4!C12+4!F12+4!I12+5!C12+5!F12+5!I12+5!L12+4!L12+6!C12+6!F12+6!I12</f>
        <v>724647</v>
      </c>
      <c r="M12" s="6">
        <f>1!D12+1!G12+1!J12+1!M12+2!D12+2!G12+2!J12+2!M12+3!D12+3!G12+3!J12+3!M12+4!D12+4!G12+4!J12+5!D12+5!G12+5!J12+5!M12+4!M12+6!D12+6!G12+6!J12</f>
        <v>3767</v>
      </c>
      <c r="N12" s="43">
        <f>SUM(L12:M12)</f>
        <v>728414</v>
      </c>
      <c r="P12" s="1"/>
    </row>
    <row r="13" spans="1:16" ht="10.5" customHeight="1" thickBot="1">
      <c r="A13" s="17" t="s">
        <v>162</v>
      </c>
      <c r="B13" s="16" t="s">
        <v>11</v>
      </c>
      <c r="C13" s="1"/>
      <c r="D13" s="3"/>
      <c r="E13" s="1">
        <f>SUM(C13:D13)</f>
        <v>0</v>
      </c>
      <c r="F13" s="1"/>
      <c r="G13" s="1"/>
      <c r="H13" s="1">
        <f>SUM(F13:G13)</f>
        <v>0</v>
      </c>
      <c r="I13" s="1"/>
      <c r="J13" s="1"/>
      <c r="K13" s="1">
        <f>SUM(I13:J13)</f>
        <v>0</v>
      </c>
      <c r="L13" s="6">
        <f>1!C13+1!F13+1!I13+1!L13+2!C13+2!F13+2!I13+2!L13+3!C13+3!F13+3!I13+3!L13+4!C13+4!F13+4!I13+5!C13+5!F13+5!I13+5!L13+4!L13+6!C13+6!F13+6!I13</f>
        <v>0</v>
      </c>
      <c r="M13" s="6">
        <f>1!D13+1!G13+1!J13+1!M13+2!D13+2!G13+2!J13+2!M13+3!D13+3!G13+3!J13+3!M13+4!D13+4!G13+4!J13+5!D13+5!G13+5!J13+5!M13+4!M13+6!D13+6!G13+6!J13</f>
        <v>12638</v>
      </c>
      <c r="N13" s="43">
        <f>SUM(L13:M13)</f>
        <v>12638</v>
      </c>
      <c r="P13" s="1"/>
    </row>
    <row r="14" spans="1:16" ht="10.5" customHeight="1" thickBot="1">
      <c r="A14" s="18" t="s">
        <v>12</v>
      </c>
      <c r="B14" s="19" t="s">
        <v>131</v>
      </c>
      <c r="C14" s="15">
        <f>SUM(C9:C13)</f>
        <v>1094963</v>
      </c>
      <c r="D14" s="15">
        <f aca="true" t="shared" si="0" ref="D14:J14">SUM(D9:D13)</f>
        <v>0</v>
      </c>
      <c r="E14" s="15">
        <f t="shared" si="0"/>
        <v>1094963</v>
      </c>
      <c r="F14" s="15">
        <f>SUM(F9:F13)</f>
        <v>2350</v>
      </c>
      <c r="G14" s="15">
        <f t="shared" si="0"/>
        <v>8</v>
      </c>
      <c r="H14" s="15">
        <f>SUM(H9:H13)</f>
        <v>2358</v>
      </c>
      <c r="I14" s="15">
        <f>SUM(I9:I13)</f>
        <v>1588</v>
      </c>
      <c r="J14" s="15">
        <f t="shared" si="0"/>
        <v>5429</v>
      </c>
      <c r="K14" s="15">
        <f>SUM(K9:K13)</f>
        <v>7017</v>
      </c>
      <c r="L14" s="15">
        <f>SUM(L9:L13)</f>
        <v>7230124</v>
      </c>
      <c r="M14" s="15">
        <f>SUM(M9:M13)</f>
        <v>254673</v>
      </c>
      <c r="N14" s="38">
        <f>SUM(N9:N13)</f>
        <v>7484797</v>
      </c>
      <c r="P14" s="1"/>
    </row>
    <row r="15" spans="1:16" ht="10.5" customHeight="1">
      <c r="A15" s="17" t="s">
        <v>163</v>
      </c>
      <c r="B15" s="16" t="s">
        <v>130</v>
      </c>
      <c r="C15" s="1"/>
      <c r="D15" s="49"/>
      <c r="E15" s="1">
        <f>SUM(C15:D15)</f>
        <v>0</v>
      </c>
      <c r="F15" s="1"/>
      <c r="G15" s="1"/>
      <c r="H15" s="1">
        <f>SUM(F15:G15)</f>
        <v>0</v>
      </c>
      <c r="I15" s="1"/>
      <c r="J15" s="1"/>
      <c r="K15" s="1">
        <f>SUM(I15:J15)</f>
        <v>0</v>
      </c>
      <c r="L15" s="6">
        <f>1!C15+1!F15+1!I15+1!L15+2!C15+2!F15+2!I15+2!L15+3!C15+3!F15+3!I15+3!L15+4!C15+4!F15+4!I15+5!C15+5!F15+5!I15+5!L15+4!L15+6!C15+6!F15+6!I15</f>
        <v>0</v>
      </c>
      <c r="M15" s="6">
        <f>1!D15+1!G15+1!J15+1!M15+2!D15+2!G15+2!J15+2!M15+3!D15+3!G15+3!J15+3!M15+4!D15+4!G15+4!J15+5!D15+5!G15+5!J15+5!M15+4!M15+6!D15+6!G15+6!J15</f>
        <v>0</v>
      </c>
      <c r="N15" s="43">
        <f>SUM(L15:M15)</f>
        <v>0</v>
      </c>
      <c r="P15" s="1"/>
    </row>
    <row r="16" spans="1:16" ht="10.5" customHeight="1">
      <c r="A16" s="17" t="s">
        <v>164</v>
      </c>
      <c r="B16" s="16" t="s">
        <v>13</v>
      </c>
      <c r="C16" s="1"/>
      <c r="D16" s="1"/>
      <c r="E16" s="1">
        <f>SUM(C16:D16)</f>
        <v>0</v>
      </c>
      <c r="F16" s="1"/>
      <c r="G16" s="1"/>
      <c r="H16" s="1">
        <f>SUM(F16:G16)</f>
        <v>0</v>
      </c>
      <c r="I16" s="1"/>
      <c r="J16" s="1"/>
      <c r="K16" s="1">
        <f>SUM(I16:J16)</f>
        <v>0</v>
      </c>
      <c r="L16" s="6">
        <f>1!C16+1!F16+1!I16+1!L16+2!C16+2!F16+2!I16+2!L16+3!C16+3!F16+3!I16+3!L16+4!C16+4!F16+4!I16+5!C16+5!F16+5!I16+5!L16+4!L16+6!C16+6!F16+6!I16</f>
        <v>0</v>
      </c>
      <c r="M16" s="6">
        <f>1!D16+1!G16+1!J16+1!M16+2!D16+2!G16+2!J16+2!M16+3!D16+3!G16+3!J16+3!M16+4!D16+4!G16+4!J16+5!D16+5!G16+5!J16+5!M16+4!M16+6!D16+6!G16+6!J16</f>
        <v>0</v>
      </c>
      <c r="N16" s="43">
        <f>SUM(L16:M16)</f>
        <v>0</v>
      </c>
      <c r="P16" s="1"/>
    </row>
    <row r="17" spans="1:16" s="29" customFormat="1" ht="10.5" customHeight="1" thickBot="1">
      <c r="A17" s="17" t="s">
        <v>165</v>
      </c>
      <c r="B17" s="16" t="s">
        <v>14</v>
      </c>
      <c r="C17" s="1"/>
      <c r="D17" s="1"/>
      <c r="E17" s="1">
        <f>SUM(C17:D17)</f>
        <v>0</v>
      </c>
      <c r="F17" s="1"/>
      <c r="G17" s="1"/>
      <c r="H17" s="1">
        <f>SUM(F17:G17)</f>
        <v>0</v>
      </c>
      <c r="I17" s="1"/>
      <c r="J17" s="1"/>
      <c r="K17" s="1">
        <f>SUM(I17:J17)</f>
        <v>0</v>
      </c>
      <c r="L17" s="6">
        <f>1!C17+1!F17+1!I17+1!L17+2!C17+2!F17+2!I17+2!L17+3!C17+3!F17+3!I17+3!L17+4!C17+4!F17+4!I17+5!C17+5!F17+5!I17+5!L17+4!L17+6!C17+6!F17+6!I17</f>
        <v>0</v>
      </c>
      <c r="M17" s="6">
        <f>1!D17+1!G17+1!J17+1!M17+2!D17+2!G17+2!J17+2!M17+3!D17+3!G17+3!J17+3!M17+4!D17+4!G17+4!J17+5!D17+5!G17+5!J17+5!M17+4!M17+6!D17+6!G17+6!J17</f>
        <v>0</v>
      </c>
      <c r="N17" s="43">
        <f>SUM(L17:M17)</f>
        <v>0</v>
      </c>
      <c r="O17" s="6"/>
      <c r="P17" s="1"/>
    </row>
    <row r="18" spans="1:16" ht="10.5" customHeight="1" thickBot="1">
      <c r="A18" s="18" t="s">
        <v>15</v>
      </c>
      <c r="B18" s="19" t="s">
        <v>132</v>
      </c>
      <c r="C18" s="15">
        <f>SUM(C15:C17)</f>
        <v>0</v>
      </c>
      <c r="D18" s="15">
        <f aca="true" t="shared" si="1" ref="D18:J18">SUM(D15:D17)</f>
        <v>0</v>
      </c>
      <c r="E18" s="15">
        <f t="shared" si="1"/>
        <v>0</v>
      </c>
      <c r="F18" s="15">
        <f>SUM(F15:F17)</f>
        <v>0</v>
      </c>
      <c r="G18" s="15">
        <f t="shared" si="1"/>
        <v>0</v>
      </c>
      <c r="H18" s="15">
        <f>SUM(H15:H17)</f>
        <v>0</v>
      </c>
      <c r="I18" s="15">
        <f>SUM(I15:I17)</f>
        <v>0</v>
      </c>
      <c r="J18" s="15">
        <f t="shared" si="1"/>
        <v>0</v>
      </c>
      <c r="K18" s="15">
        <f>SUM(K15:K17)</f>
        <v>0</v>
      </c>
      <c r="L18" s="15">
        <f>SUM(L15:L17)</f>
        <v>0</v>
      </c>
      <c r="M18" s="15">
        <f>SUM(M15:M17)</f>
        <v>0</v>
      </c>
      <c r="N18" s="38">
        <f>SUM(N15:N17)</f>
        <v>0</v>
      </c>
      <c r="P18" s="1"/>
    </row>
    <row r="19" spans="1:16" ht="10.5" customHeight="1" thickBot="1">
      <c r="A19" s="31" t="s">
        <v>166</v>
      </c>
      <c r="B19" s="19" t="s">
        <v>133</v>
      </c>
      <c r="C19" s="15"/>
      <c r="D19" s="15"/>
      <c r="E19" s="15">
        <f>SUM(C19:D19)</f>
        <v>0</v>
      </c>
      <c r="F19" s="15"/>
      <c r="G19" s="15"/>
      <c r="H19" s="15">
        <f>SUM(F19:G19)</f>
        <v>0</v>
      </c>
      <c r="I19" s="15"/>
      <c r="J19" s="15"/>
      <c r="K19" s="15">
        <f>SUM(I19:J19)</f>
        <v>0</v>
      </c>
      <c r="L19" s="15"/>
      <c r="M19" s="15"/>
      <c r="N19" s="38">
        <f>SUM(L19:M19)</f>
        <v>0</v>
      </c>
      <c r="P19" s="1"/>
    </row>
    <row r="20" spans="1:16" ht="10.5" customHeight="1" thickBot="1">
      <c r="A20" s="20" t="s">
        <v>17</v>
      </c>
      <c r="B20" s="19" t="s">
        <v>134</v>
      </c>
      <c r="C20" s="15">
        <f>SUM(C19)</f>
        <v>0</v>
      </c>
      <c r="D20" s="15">
        <f aca="true" t="shared" si="2" ref="D20:J20">SUM(D19)</f>
        <v>0</v>
      </c>
      <c r="E20" s="15">
        <f t="shared" si="2"/>
        <v>0</v>
      </c>
      <c r="F20" s="15">
        <f>SUM(F19)</f>
        <v>0</v>
      </c>
      <c r="G20" s="15">
        <f t="shared" si="2"/>
        <v>0</v>
      </c>
      <c r="H20" s="15">
        <f>SUM(H19)</f>
        <v>0</v>
      </c>
      <c r="I20" s="15">
        <f>SUM(I19)</f>
        <v>0</v>
      </c>
      <c r="J20" s="15">
        <f t="shared" si="2"/>
        <v>0</v>
      </c>
      <c r="K20" s="15">
        <f>SUM(K19)</f>
        <v>0</v>
      </c>
      <c r="L20" s="15">
        <f>SUM(L19)</f>
        <v>0</v>
      </c>
      <c r="M20" s="15">
        <f>SUM(M19)</f>
        <v>0</v>
      </c>
      <c r="N20" s="38">
        <f>SUM(N19)</f>
        <v>0</v>
      </c>
      <c r="P20" s="1"/>
    </row>
    <row r="21" spans="1:16" ht="10.5" customHeight="1">
      <c r="A21" s="21" t="s">
        <v>168</v>
      </c>
      <c r="B21" s="16" t="s">
        <v>21</v>
      </c>
      <c r="C21" s="7"/>
      <c r="D21" s="7"/>
      <c r="E21" s="7">
        <f>SUM(C21:D21)</f>
        <v>0</v>
      </c>
      <c r="F21" s="7"/>
      <c r="G21" s="7"/>
      <c r="H21" s="7">
        <f>SUM(F21:G21)</f>
        <v>0</v>
      </c>
      <c r="I21" s="7"/>
      <c r="J21" s="7"/>
      <c r="K21" s="7">
        <f>SUM(I21:J21)</f>
        <v>0</v>
      </c>
      <c r="L21" s="7">
        <f>1!C21+1!F21+1!I21+1!L21+2!C21+2!F21+2!I21+2!L21+3!C21+3!F21+3!I21+3!L21+4!C21+4!F21+4!I21+5!C21+F21+I21</f>
        <v>0</v>
      </c>
      <c r="M21" s="7">
        <f>1!D21+1!G21+1!J21+1!M21+2!D21+2!G21+2!J21+2!M21+3!D21+3!G21+3!J21+3!M21+4!D21+4!G21+4!J21+5!D21+G21+J21</f>
        <v>0</v>
      </c>
      <c r="N21" s="84">
        <f>SUM(L21:M21)</f>
        <v>0</v>
      </c>
      <c r="P21" s="1"/>
    </row>
    <row r="22" spans="1:15" ht="10.5" customHeight="1">
      <c r="A22" s="50" t="s">
        <v>169</v>
      </c>
      <c r="B22" s="16" t="s">
        <v>146</v>
      </c>
      <c r="C22" s="7"/>
      <c r="D22" s="7"/>
      <c r="E22" s="7">
        <f>SUM(C22:D22)</f>
        <v>0</v>
      </c>
      <c r="F22" s="7"/>
      <c r="G22" s="7"/>
      <c r="H22" s="7">
        <f>SUM(F22:G22)</f>
        <v>0</v>
      </c>
      <c r="I22" s="7"/>
      <c r="J22" s="7"/>
      <c r="K22" s="7">
        <f>SUM(I22:J22)</f>
        <v>0</v>
      </c>
      <c r="L22" s="7"/>
      <c r="M22" s="7"/>
      <c r="N22" s="84">
        <f>SUM(L22:M22)</f>
        <v>0</v>
      </c>
      <c r="O22" s="13"/>
    </row>
    <row r="23" spans="1:16" s="29" customFormat="1" ht="10.5" customHeight="1" thickBot="1">
      <c r="A23" s="17" t="s">
        <v>166</v>
      </c>
      <c r="B23" s="16" t="s">
        <v>22</v>
      </c>
      <c r="C23" s="1"/>
      <c r="D23" s="1"/>
      <c r="E23" s="7">
        <f>SUM(C23:D23)</f>
        <v>0</v>
      </c>
      <c r="F23" s="1"/>
      <c r="G23" s="1"/>
      <c r="H23" s="7">
        <f>SUM(F23:G23)</f>
        <v>0</v>
      </c>
      <c r="I23" s="1"/>
      <c r="J23" s="1"/>
      <c r="K23" s="7">
        <f>SUM(I23:J23)</f>
        <v>0</v>
      </c>
      <c r="L23" s="6">
        <f>1!C23+1!F23+1!I23+1!L23+2!C23+2!F23+2!I23+2!L23+3!C23+3!F23+3!I23+3!L23+4!C23+4!F23+4!I23+5!C23+F23+I23</f>
        <v>0</v>
      </c>
      <c r="M23" s="6">
        <f>1!D23+1!G23+1!J23+1!M23+2!D23+2!G23+2!J23+2!M23+3!D23+3!G23+3!J23+3!M23+4!D23+4!G23+4!J23+5!D23+G23+J23</f>
        <v>0</v>
      </c>
      <c r="N23" s="84">
        <f>SUM(L23:M23)</f>
        <v>0</v>
      </c>
      <c r="O23" s="6"/>
      <c r="P23" s="1"/>
    </row>
    <row r="24" spans="1:16" ht="10.5" customHeight="1" thickBot="1">
      <c r="A24" s="18" t="s">
        <v>20</v>
      </c>
      <c r="B24" s="22" t="s">
        <v>135</v>
      </c>
      <c r="C24" s="15">
        <f>SUM(C21:C23)</f>
        <v>0</v>
      </c>
      <c r="D24" s="15">
        <f aca="true" t="shared" si="3" ref="D24:J24">SUM(D21:D23)</f>
        <v>0</v>
      </c>
      <c r="E24" s="15">
        <f t="shared" si="3"/>
        <v>0</v>
      </c>
      <c r="F24" s="15">
        <f>SUM(F21:F23)</f>
        <v>0</v>
      </c>
      <c r="G24" s="15">
        <f t="shared" si="3"/>
        <v>0</v>
      </c>
      <c r="H24" s="15">
        <f>SUM(H21:H23)</f>
        <v>0</v>
      </c>
      <c r="I24" s="15">
        <f>SUM(I21:I23)</f>
        <v>0</v>
      </c>
      <c r="J24" s="15">
        <f t="shared" si="3"/>
        <v>0</v>
      </c>
      <c r="K24" s="15">
        <f>SUM(K21:K23)</f>
        <v>0</v>
      </c>
      <c r="L24" s="15">
        <f>SUM(L21:L23)</f>
        <v>0</v>
      </c>
      <c r="M24" s="15">
        <f>SUM(M21:M23)</f>
        <v>0</v>
      </c>
      <c r="N24" s="38">
        <f>SUM(N21:N23)</f>
        <v>0</v>
      </c>
      <c r="P24" s="1"/>
    </row>
    <row r="25" spans="1:16" ht="10.5" customHeight="1" thickBot="1">
      <c r="A25" s="40" t="s">
        <v>167</v>
      </c>
      <c r="B25" s="39" t="s">
        <v>153</v>
      </c>
      <c r="C25" s="7"/>
      <c r="D25" s="7"/>
      <c r="E25" s="7">
        <f>SUM(C25:D25)</f>
        <v>0</v>
      </c>
      <c r="F25" s="7"/>
      <c r="G25" s="7"/>
      <c r="H25" s="7">
        <f>SUM(F25:G25)</f>
        <v>0</v>
      </c>
      <c r="I25" s="7"/>
      <c r="J25" s="7"/>
      <c r="K25" s="7">
        <f>SUM(I25:J25)</f>
        <v>0</v>
      </c>
      <c r="L25" s="7"/>
      <c r="M25" s="7"/>
      <c r="N25" s="84">
        <f>SUM(L25:M25)</f>
        <v>0</v>
      </c>
      <c r="P25" s="1"/>
    </row>
    <row r="26" spans="1:16" ht="10.5" customHeight="1" thickBot="1">
      <c r="A26" s="41" t="s">
        <v>149</v>
      </c>
      <c r="B26" s="42" t="s">
        <v>150</v>
      </c>
      <c r="C26" s="28">
        <f>SUM(C20,C24,C25)</f>
        <v>0</v>
      </c>
      <c r="D26" s="28">
        <f aca="true" t="shared" si="4" ref="D26:J26">SUM(D20,D24,D25)</f>
        <v>0</v>
      </c>
      <c r="E26" s="28">
        <f t="shared" si="4"/>
        <v>0</v>
      </c>
      <c r="F26" s="28">
        <f>SUM(F20,F24,F25)</f>
        <v>0</v>
      </c>
      <c r="G26" s="28">
        <f t="shared" si="4"/>
        <v>0</v>
      </c>
      <c r="H26" s="28">
        <f>SUM(H20,H24,H25)</f>
        <v>0</v>
      </c>
      <c r="I26" s="28">
        <f>SUM(I20,I24,I25)</f>
        <v>0</v>
      </c>
      <c r="J26" s="28">
        <f t="shared" si="4"/>
        <v>0</v>
      </c>
      <c r="K26" s="28">
        <f>SUM(K20,K24,K25)</f>
        <v>0</v>
      </c>
      <c r="L26" s="28">
        <f>SUM(L20,L24,L25)</f>
        <v>0</v>
      </c>
      <c r="M26" s="28">
        <f>SUM(M20,M24,M25)</f>
        <v>0</v>
      </c>
      <c r="N26" s="88">
        <f>SUM(N20,N24,N25)</f>
        <v>0</v>
      </c>
      <c r="P26" s="1"/>
    </row>
    <row r="27" spans="1:16" s="29" customFormat="1" ht="10.5" customHeight="1">
      <c r="A27" s="23"/>
      <c r="B27" s="29" t="s">
        <v>154</v>
      </c>
      <c r="C27" s="6">
        <f>SUM(C26,C18,C14)</f>
        <v>1094963</v>
      </c>
      <c r="D27" s="6">
        <f aca="true" t="shared" si="5" ref="D27:J27">SUM(D26,D18,D14)</f>
        <v>0</v>
      </c>
      <c r="E27" s="6">
        <f t="shared" si="5"/>
        <v>1094963</v>
      </c>
      <c r="F27" s="6">
        <f>SUM(F26,F18,F14)</f>
        <v>2350</v>
      </c>
      <c r="G27" s="6">
        <f t="shared" si="5"/>
        <v>8</v>
      </c>
      <c r="H27" s="6">
        <f>SUM(H26,H18,H14)</f>
        <v>2358</v>
      </c>
      <c r="I27" s="6">
        <f>SUM(I26,I18,I14)</f>
        <v>1588</v>
      </c>
      <c r="J27" s="6">
        <f t="shared" si="5"/>
        <v>5429</v>
      </c>
      <c r="K27" s="6">
        <f>SUM(K26,K18,K14)</f>
        <v>7017</v>
      </c>
      <c r="L27" s="6">
        <f>SUM(L26,L18,L14)</f>
        <v>7230124</v>
      </c>
      <c r="M27" s="6">
        <f>SUM(M26,M18,M14)</f>
        <v>254673</v>
      </c>
      <c r="N27" s="43">
        <f>SUM(N26,N18,N14)</f>
        <v>7484797</v>
      </c>
      <c r="O27" s="6"/>
      <c r="P27" s="56"/>
    </row>
    <row r="28" spans="1:21" ht="10.5" customHeight="1">
      <c r="A28" s="117" t="s">
        <v>23</v>
      </c>
      <c r="B28" s="117"/>
      <c r="C28" s="1"/>
      <c r="D28" s="1"/>
      <c r="E28" s="1"/>
      <c r="F28" s="1"/>
      <c r="G28" s="1"/>
      <c r="H28" s="1"/>
      <c r="I28" s="1"/>
      <c r="J28" s="1"/>
      <c r="K28" s="1"/>
      <c r="L28" s="7"/>
      <c r="M28" s="7"/>
      <c r="N28" s="43"/>
      <c r="P28" s="1"/>
      <c r="U28" s="67"/>
    </row>
    <row r="29" spans="1:16" ht="10.5" customHeight="1">
      <c r="A29" s="17" t="s">
        <v>170</v>
      </c>
      <c r="B29" s="16" t="s">
        <v>136</v>
      </c>
      <c r="C29" s="1"/>
      <c r="D29" s="1"/>
      <c r="E29" s="1">
        <f>SUM(C29:D29)</f>
        <v>0</v>
      </c>
      <c r="F29" s="1"/>
      <c r="G29" s="1"/>
      <c r="H29" s="1">
        <f>SUM(F29:G29)</f>
        <v>0</v>
      </c>
      <c r="I29" s="1"/>
      <c r="J29" s="1"/>
      <c r="K29" s="1">
        <f>SUM(I29:J29)</f>
        <v>0</v>
      </c>
      <c r="L29" s="6">
        <f>1!C29+1!F29+1!I29+1!L29+2!C29+2!F29+2!I29+2!L29+3!C29+3!F29+3!I29+3!L29+4!C29+4!F29+4!I29+5!C29+F29+I29</f>
        <v>0</v>
      </c>
      <c r="M29" s="6">
        <f>1!D29+1!G29+1!J29+1!M29+2!D29+2!G29+2!J29+2!M29+3!D29+3!G29+3!J29+3!M29+4!D29+4!G29+4!J29+5!D29+G29+J29</f>
        <v>0</v>
      </c>
      <c r="N29" s="43">
        <f>SUM(L29:M29)</f>
        <v>0</v>
      </c>
      <c r="P29" s="1"/>
    </row>
    <row r="30" spans="1:16" ht="10.5" customHeight="1">
      <c r="A30" s="17" t="s">
        <v>171</v>
      </c>
      <c r="B30" s="16" t="s">
        <v>137</v>
      </c>
      <c r="C30" s="1"/>
      <c r="D30" s="1"/>
      <c r="E30" s="1">
        <f>SUM(C30:D30)</f>
        <v>0</v>
      </c>
      <c r="F30" s="1"/>
      <c r="G30" s="1"/>
      <c r="H30" s="1">
        <f>SUM(F30:G30)</f>
        <v>0</v>
      </c>
      <c r="I30" s="1"/>
      <c r="J30" s="1"/>
      <c r="K30" s="1">
        <f>SUM(I30:J30)</f>
        <v>0</v>
      </c>
      <c r="L30" s="6">
        <f>1!C30+1!F30+1!I30+1!L30+2!C30+2!F30+2!I30+2!L30+3!C30+3!F30+3!I30+3!L30+4!C30+4!F30+4!I30+5!C30+F30+I30</f>
        <v>0</v>
      </c>
      <c r="M30" s="6">
        <f>1!D30+1!G30+1!J30+1!M30+2!D30+2!G30+2!J30+2!M30+3!D30+3!G30+3!J30+3!M30+4!D30+4!G30+4!J30+5!D30+G30+J30</f>
        <v>0</v>
      </c>
      <c r="N30" s="43">
        <f>SUM(L30:M30)</f>
        <v>0</v>
      </c>
      <c r="P30" s="1"/>
    </row>
    <row r="31" spans="1:16" ht="10.5" customHeight="1">
      <c r="A31" s="17" t="s">
        <v>173</v>
      </c>
      <c r="B31" s="16" t="s">
        <v>138</v>
      </c>
      <c r="C31" s="1"/>
      <c r="D31" s="1"/>
      <c r="E31" s="1">
        <f>SUM(C31:D31)</f>
        <v>0</v>
      </c>
      <c r="F31" s="1"/>
      <c r="G31" s="1"/>
      <c r="H31" s="1">
        <f>SUM(F31:G31)</f>
        <v>0</v>
      </c>
      <c r="I31" s="1"/>
      <c r="J31" s="1"/>
      <c r="K31" s="1">
        <f>SUM(I31:J31)</f>
        <v>0</v>
      </c>
      <c r="L31" s="6">
        <f>1!C31+1!F31+1!I31+1!L31+2!C31+2!F31+2!I31+2!L31+3!C31+3!F31+3!I31+3!L31+4!C31+4!F31+4!I31+5!C31+F31+I31+5!I31</f>
        <v>0</v>
      </c>
      <c r="M31" s="6">
        <f>1!D31+1!G31+1!J31+1!M31+2!D31+2!G31+2!J31+2!M31+3!D31+3!G31+3!J31+3!M31+4!D31+4!G31+4!J31+5!D31+G31+J31+5!J31</f>
        <v>0</v>
      </c>
      <c r="N31" s="43">
        <f>SUM(L31:M31)</f>
        <v>0</v>
      </c>
      <c r="P31" s="1"/>
    </row>
    <row r="32" spans="1:16" ht="10.5" customHeight="1">
      <c r="A32" s="24" t="s">
        <v>7</v>
      </c>
      <c r="B32" s="25" t="s">
        <v>139</v>
      </c>
      <c r="C32" s="5">
        <f>SUM(C29:C31)</f>
        <v>0</v>
      </c>
      <c r="D32" s="5">
        <f aca="true" t="shared" si="6" ref="D32:J32">SUM(D29:D31)</f>
        <v>0</v>
      </c>
      <c r="E32" s="5">
        <f t="shared" si="6"/>
        <v>0</v>
      </c>
      <c r="F32" s="5">
        <f>SUM(F29:F31)</f>
        <v>0</v>
      </c>
      <c r="G32" s="5">
        <f t="shared" si="6"/>
        <v>0</v>
      </c>
      <c r="H32" s="5">
        <f>SUM(H29:H31)</f>
        <v>0</v>
      </c>
      <c r="I32" s="5">
        <f>SUM(I29:I31)</f>
        <v>0</v>
      </c>
      <c r="J32" s="5">
        <f t="shared" si="6"/>
        <v>0</v>
      </c>
      <c r="K32" s="5">
        <f>SUM(K29:K31)</f>
        <v>0</v>
      </c>
      <c r="L32" s="5">
        <f>SUM(L29:L31)</f>
        <v>0</v>
      </c>
      <c r="M32" s="5">
        <f>SUM(M29:M31)</f>
        <v>0</v>
      </c>
      <c r="N32" s="33">
        <f>SUM(N29:N31)</f>
        <v>0</v>
      </c>
      <c r="P32" s="1"/>
    </row>
    <row r="33" spans="1:16" ht="10.5" customHeight="1">
      <c r="A33" s="17" t="s">
        <v>174</v>
      </c>
      <c r="B33" s="16" t="s">
        <v>24</v>
      </c>
      <c r="C33" s="1"/>
      <c r="D33" s="1"/>
      <c r="E33" s="1">
        <f>SUM(C33:D33)</f>
        <v>0</v>
      </c>
      <c r="F33" s="1"/>
      <c r="G33" s="1"/>
      <c r="H33" s="1">
        <f>SUM(F33:G33)</f>
        <v>0</v>
      </c>
      <c r="I33" s="1"/>
      <c r="J33" s="1"/>
      <c r="K33" s="1">
        <f>SUM(I33:J33)</f>
        <v>0</v>
      </c>
      <c r="L33" s="6">
        <f>1!C33+1!F33+1!I33+1!L33+2!C33+2!F33+2!I33+2!L33+3!C33+3!F33+3!I33+3!L33+4!C33+4!F33+4!I33+5!C33+F33+I33</f>
        <v>0</v>
      </c>
      <c r="M33" s="6">
        <f>1!D33+1!G33+1!J33+1!M33+2!D33+2!G33+2!J33+2!M33+3!D33+3!G33+3!J33+3!M33+4!D33+4!G33+4!J33+5!D33+G33+J33</f>
        <v>0</v>
      </c>
      <c r="N33" s="43">
        <f>SUM(L33:M33)</f>
        <v>0</v>
      </c>
      <c r="P33" s="1"/>
    </row>
    <row r="34" spans="1:16" ht="10.5" customHeight="1">
      <c r="A34" s="17" t="s">
        <v>175</v>
      </c>
      <c r="B34" s="16" t="s">
        <v>140</v>
      </c>
      <c r="C34" s="1"/>
      <c r="D34" s="1"/>
      <c r="E34" s="1">
        <f>SUM(C34:D34)</f>
        <v>0</v>
      </c>
      <c r="F34" s="1"/>
      <c r="G34" s="1"/>
      <c r="H34" s="1">
        <f>SUM(F34:G34)</f>
        <v>0</v>
      </c>
      <c r="I34" s="1"/>
      <c r="J34" s="1"/>
      <c r="K34" s="1">
        <f>SUM(I34:J34)</f>
        <v>0</v>
      </c>
      <c r="L34" s="6">
        <f>1!C34+1!F34+1!I34+1!L34+2!C34+2!F34+2!I34+2!L34+3!C34+3!F34+3!I34+3!L34+4!C34+4!F34+4!I34+5!C34+F34+I34</f>
        <v>0</v>
      </c>
      <c r="M34" s="6">
        <f>1!D34+1!G34+1!J34+1!M34+2!D34+2!G34+2!J34+2!M34+3!D34+3!G34+3!J34+3!M34+4!D34+4!G34+4!J34+5!D34+G34+J34</f>
        <v>0</v>
      </c>
      <c r="N34" s="43">
        <f>SUM(L34:M34)</f>
        <v>0</v>
      </c>
      <c r="P34" s="1"/>
    </row>
    <row r="35" spans="1:16" ht="10.5" customHeight="1" thickBot="1">
      <c r="A35" s="17" t="s">
        <v>177</v>
      </c>
      <c r="B35" s="16" t="s">
        <v>25</v>
      </c>
      <c r="C35" s="1"/>
      <c r="D35" s="1"/>
      <c r="E35" s="1">
        <f>SUM(C35:D35)</f>
        <v>0</v>
      </c>
      <c r="F35" s="1"/>
      <c r="G35" s="1"/>
      <c r="H35" s="1">
        <f>SUM(F35:G35)</f>
        <v>0</v>
      </c>
      <c r="I35" s="1"/>
      <c r="J35" s="1"/>
      <c r="K35" s="1">
        <f>SUM(I35:J35)</f>
        <v>0</v>
      </c>
      <c r="L35" s="6">
        <f>1!C35+1!F35+1!I35+1!L35+2!C35+2!F35+2!I35+2!L35+3!C35+3!F35+3!I35+3!L35+4!C35+4!F35+4!I35+5!C35+F35+I35</f>
        <v>0</v>
      </c>
      <c r="M35" s="6">
        <f>1!D35+1!G35+1!J35+1!M35+2!D35+2!G35+2!J35+2!M35+3!D35+3!G35+3!J35+3!M35+4!D35+4!G35+4!J35+5!D35+G35+J35</f>
        <v>0</v>
      </c>
      <c r="N35" s="43">
        <f>SUM(L35:M35)</f>
        <v>0</v>
      </c>
      <c r="P35" s="1"/>
    </row>
    <row r="36" spans="1:24" ht="10.5" customHeight="1" thickBot="1">
      <c r="A36" s="18" t="s">
        <v>12</v>
      </c>
      <c r="B36" s="19" t="s">
        <v>142</v>
      </c>
      <c r="C36" s="15">
        <f>SUM(C32:C35)</f>
        <v>0</v>
      </c>
      <c r="D36" s="15">
        <f aca="true" t="shared" si="7" ref="D36:J36">SUM(D32:D35)</f>
        <v>0</v>
      </c>
      <c r="E36" s="15">
        <f t="shared" si="7"/>
        <v>0</v>
      </c>
      <c r="F36" s="15">
        <f>SUM(F32:F35)</f>
        <v>0</v>
      </c>
      <c r="G36" s="15">
        <f t="shared" si="7"/>
        <v>0</v>
      </c>
      <c r="H36" s="15">
        <f>SUM(H32:H35)</f>
        <v>0</v>
      </c>
      <c r="I36" s="15">
        <f>SUM(I32:I35)</f>
        <v>0</v>
      </c>
      <c r="J36" s="15">
        <f t="shared" si="7"/>
        <v>0</v>
      </c>
      <c r="K36" s="15">
        <f>SUM(K32:K35)</f>
        <v>0</v>
      </c>
      <c r="L36" s="15">
        <f>SUM(L32:L35)</f>
        <v>0</v>
      </c>
      <c r="M36" s="15">
        <f>SUM(M32:M35)</f>
        <v>0</v>
      </c>
      <c r="N36" s="38">
        <f>SUM(N32:N35)</f>
        <v>0</v>
      </c>
      <c r="P36" s="1"/>
      <c r="Q36" s="1"/>
      <c r="R36" s="1"/>
      <c r="S36" s="1"/>
      <c r="T36" s="1"/>
      <c r="U36" s="1"/>
      <c r="V36" s="1"/>
      <c r="W36" s="1"/>
      <c r="X36" s="1"/>
    </row>
    <row r="37" spans="1:24" ht="10.5" customHeight="1">
      <c r="A37" s="17" t="s">
        <v>172</v>
      </c>
      <c r="B37" s="16" t="s">
        <v>27</v>
      </c>
      <c r="C37" s="1">
        <f>SUM(A37:B37)</f>
        <v>0</v>
      </c>
      <c r="D37" s="1"/>
      <c r="E37" s="1">
        <f>SUM(C37:D37)</f>
        <v>0</v>
      </c>
      <c r="F37" s="1"/>
      <c r="G37" s="1"/>
      <c r="H37" s="1">
        <f>SUM(F37:G37)</f>
        <v>0</v>
      </c>
      <c r="I37" s="1"/>
      <c r="J37" s="1"/>
      <c r="K37" s="1">
        <f>SUM(I37:J37)</f>
        <v>0</v>
      </c>
      <c r="L37" s="6">
        <f>1!C37+1!F37+1!I37+1!L37+2!C37+2!F37+2!I37+2!L37+3!C37+3!F37+3!I37+3!L37+4!C37+4!F37+4!I37+5!C37+F37+I37</f>
        <v>0</v>
      </c>
      <c r="M37" s="6">
        <f>1!D37+1!G37+1!J37+1!M37+2!D37+2!G37+2!J37+2!M37+3!D37+3!G37+3!J37+3!M37+4!D37+4!G37+4!J37+5!D37+G37+J37</f>
        <v>0</v>
      </c>
      <c r="N37" s="43">
        <f>SUM(L37:M37)</f>
        <v>0</v>
      </c>
      <c r="P37" s="1"/>
      <c r="Q37" s="1"/>
      <c r="R37" s="1"/>
      <c r="S37" s="1"/>
      <c r="T37" s="1"/>
      <c r="U37" s="1"/>
      <c r="V37" s="1"/>
      <c r="W37" s="1"/>
      <c r="X37" s="1"/>
    </row>
    <row r="38" spans="1:24" ht="10.5" customHeight="1">
      <c r="A38" s="17" t="s">
        <v>176</v>
      </c>
      <c r="B38" s="16" t="s">
        <v>141</v>
      </c>
      <c r="C38" s="1"/>
      <c r="D38" s="1"/>
      <c r="E38" s="1">
        <f>SUM(C38:D38)</f>
        <v>0</v>
      </c>
      <c r="F38" s="1"/>
      <c r="G38" s="1"/>
      <c r="H38" s="1">
        <f>SUM(F38:G38)</f>
        <v>0</v>
      </c>
      <c r="I38" s="1"/>
      <c r="J38" s="1"/>
      <c r="K38" s="1">
        <f>SUM(I38:J38)</f>
        <v>0</v>
      </c>
      <c r="L38" s="6">
        <f>1!C38+1!F38+1!I38+1!L38+2!C38+2!F38+2!I38+2!L38+3!C38+3!F38+3!I38+3!L38+4!C38+4!F38+4!I38+5!C38+F38+I38</f>
        <v>0</v>
      </c>
      <c r="M38" s="6">
        <f>1!D38+1!G38+1!J38+1!M38+2!D38+2!G38+2!J38+2!M38+3!D38+3!G38+3!J38+3!M38+4!D38+4!G38+4!J38+5!D38+G38+J38</f>
        <v>0</v>
      </c>
      <c r="N38" s="43">
        <f>SUM(L38:M38)</f>
        <v>0</v>
      </c>
      <c r="P38" s="1"/>
      <c r="Q38" s="1"/>
      <c r="R38" s="1"/>
      <c r="S38" s="1"/>
      <c r="T38" s="1"/>
      <c r="U38" s="1"/>
      <c r="V38" s="1"/>
      <c r="W38" s="1"/>
      <c r="X38" s="1"/>
    </row>
    <row r="39" spans="1:24" s="29" customFormat="1" ht="10.5" customHeight="1" thickBot="1">
      <c r="A39" s="17" t="s">
        <v>178</v>
      </c>
      <c r="B39" s="16" t="s">
        <v>28</v>
      </c>
      <c r="C39" s="1"/>
      <c r="D39" s="1"/>
      <c r="E39" s="1">
        <f>SUM(C39:D39)</f>
        <v>0</v>
      </c>
      <c r="F39" s="1"/>
      <c r="G39" s="1"/>
      <c r="H39" s="1">
        <f>SUM(F39:G39)</f>
        <v>0</v>
      </c>
      <c r="I39" s="1"/>
      <c r="J39" s="1"/>
      <c r="K39" s="1">
        <f>SUM(I39:J39)</f>
        <v>0</v>
      </c>
      <c r="L39" s="6">
        <f>1!C39+1!F39+1!I39+1!L39+2!C39+2!F39+2!I39+2!L39+3!C39+3!F39+3!I39+3!L39+4!C39+4!F39+4!I39+5!C39+F39+I39</f>
        <v>0</v>
      </c>
      <c r="M39" s="6">
        <f>1!D39+1!G39+1!J39+1!M39+2!D39+2!G39+2!J39+2!M39+3!D39+3!G39+3!J39+3!M39+4!D39+4!G39+4!J39+5!D39+G39+J39</f>
        <v>0</v>
      </c>
      <c r="N39" s="43">
        <f>SUM(L39:M39)</f>
        <v>0</v>
      </c>
      <c r="O39" s="6"/>
      <c r="P39" s="1"/>
      <c r="Q39" s="6"/>
      <c r="R39" s="6"/>
      <c r="S39" s="6"/>
      <c r="T39" s="6"/>
      <c r="U39" s="6"/>
      <c r="V39" s="6"/>
      <c r="W39" s="6"/>
      <c r="X39" s="6"/>
    </row>
    <row r="40" spans="1:18" ht="10.5" customHeight="1" thickBot="1">
      <c r="A40" s="18" t="s">
        <v>15</v>
      </c>
      <c r="B40" s="19" t="s">
        <v>143</v>
      </c>
      <c r="C40" s="15">
        <f>SUM(C37:C39)</f>
        <v>0</v>
      </c>
      <c r="D40" s="15">
        <f aca="true" t="shared" si="8" ref="D40:J40">SUM(D37:D39)</f>
        <v>0</v>
      </c>
      <c r="E40" s="15">
        <f t="shared" si="8"/>
        <v>0</v>
      </c>
      <c r="F40" s="15">
        <f>SUM(F37:F39)</f>
        <v>0</v>
      </c>
      <c r="G40" s="15">
        <f t="shared" si="8"/>
        <v>0</v>
      </c>
      <c r="H40" s="15">
        <f>SUM(H37:H39)</f>
        <v>0</v>
      </c>
      <c r="I40" s="15">
        <f>SUM(I37:I39)</f>
        <v>0</v>
      </c>
      <c r="J40" s="15">
        <f t="shared" si="8"/>
        <v>0</v>
      </c>
      <c r="K40" s="15">
        <f>SUM(K37:K39)</f>
        <v>0</v>
      </c>
      <c r="L40" s="15">
        <f>SUM(L37:L39)</f>
        <v>0</v>
      </c>
      <c r="M40" s="15">
        <f>SUM(M37:M39)</f>
        <v>0</v>
      </c>
      <c r="N40" s="38">
        <f>SUM(N37:N39)</f>
        <v>0</v>
      </c>
      <c r="P40" s="1"/>
      <c r="Q40" s="1"/>
      <c r="R40" s="1"/>
    </row>
    <row r="41" spans="1:18" ht="10.5" customHeight="1" thickBot="1">
      <c r="A41" s="53" t="s">
        <v>191</v>
      </c>
      <c r="B41" s="19" t="s">
        <v>19</v>
      </c>
      <c r="C41" s="15"/>
      <c r="D41" s="15"/>
      <c r="E41" s="15">
        <f>SUM(C41:D41)</f>
        <v>0</v>
      </c>
      <c r="F41" s="15"/>
      <c r="G41" s="15"/>
      <c r="H41" s="15">
        <f>SUM(F41:G41)</f>
        <v>0</v>
      </c>
      <c r="I41" s="15"/>
      <c r="J41" s="15"/>
      <c r="K41" s="15">
        <f>SUM(I41:J41)</f>
        <v>0</v>
      </c>
      <c r="L41" s="15">
        <f>1!C41+1!F41+1!I41+1!L41+2!C41+2!F41+2!I41+2!L41+3!C41+3!F41+3!I41+3!L41+4!C41+4!F41+4!I41+5!C41+F41+I41</f>
        <v>0</v>
      </c>
      <c r="M41" s="15">
        <f>1!D41+1!G41+1!J41+1!M41+2!D41+2!G41+2!J41+2!M41+3!D41+3!G41+3!J41+3!M41+4!D41+4!G41+4!J41+5!D41+G41+J41</f>
        <v>0</v>
      </c>
      <c r="N41" s="38">
        <f>SUM(L41:M41)</f>
        <v>0</v>
      </c>
      <c r="P41" s="1"/>
      <c r="Q41" s="1"/>
      <c r="R41" s="1"/>
    </row>
    <row r="42" spans="1:18" ht="10.5" customHeight="1" thickBot="1">
      <c r="A42" s="53" t="s">
        <v>192</v>
      </c>
      <c r="B42" s="19" t="s">
        <v>144</v>
      </c>
      <c r="C42" s="15"/>
      <c r="D42" s="15"/>
      <c r="E42" s="15">
        <f>SUM(C42:D42)</f>
        <v>0</v>
      </c>
      <c r="F42" s="15"/>
      <c r="G42" s="15"/>
      <c r="H42" s="15">
        <f>SUM(F42:G42)</f>
        <v>0</v>
      </c>
      <c r="I42" s="15"/>
      <c r="J42" s="15"/>
      <c r="K42" s="15">
        <f>SUM(I42:J42)</f>
        <v>0</v>
      </c>
      <c r="L42" s="15">
        <f>1!C42+1!F42+1!I42+1!L42+2!C42+2!F42+2!I42+2!L42+3!C42+3!F42+3!I42+3!L42+4!C42+4!F42+4!I42+5!C42+F42+I42</f>
        <v>0</v>
      </c>
      <c r="M42" s="15">
        <f>1!D42+1!G42+1!J42+1!M42+2!D42+2!G42+2!J42+2!M42+3!D42+3!G42+3!J42+3!M42+4!D42+4!G42+4!J42+5!D42+G42+J42</f>
        <v>0</v>
      </c>
      <c r="N42" s="38">
        <f>SUM(L42:M42)</f>
        <v>0</v>
      </c>
      <c r="P42" s="1"/>
      <c r="Q42" s="1"/>
      <c r="R42" s="1"/>
    </row>
    <row r="43" spans="1:18" ht="12.75" customHeight="1" thickBot="1">
      <c r="A43" s="18" t="s">
        <v>17</v>
      </c>
      <c r="B43" s="19" t="s">
        <v>29</v>
      </c>
      <c r="C43" s="15">
        <f>SUM(C41:C42)</f>
        <v>0</v>
      </c>
      <c r="D43" s="15">
        <f aca="true" t="shared" si="9" ref="D43:J43">SUM(D41:D42)</f>
        <v>0</v>
      </c>
      <c r="E43" s="15">
        <f t="shared" si="9"/>
        <v>0</v>
      </c>
      <c r="F43" s="15">
        <f>SUM(F41:F42)</f>
        <v>0</v>
      </c>
      <c r="G43" s="15">
        <f t="shared" si="9"/>
        <v>0</v>
      </c>
      <c r="H43" s="15">
        <f>SUM(H41:H42)</f>
        <v>0</v>
      </c>
      <c r="I43" s="15">
        <f>SUM(I41:I42)</f>
        <v>0</v>
      </c>
      <c r="J43" s="15">
        <f t="shared" si="9"/>
        <v>0</v>
      </c>
      <c r="K43" s="15">
        <f>SUM(K41:K42)</f>
        <v>0</v>
      </c>
      <c r="L43" s="15">
        <f>SUM(L41:L42)</f>
        <v>0</v>
      </c>
      <c r="M43" s="15">
        <f>SUM(M41:M42)</f>
        <v>0</v>
      </c>
      <c r="N43" s="38">
        <f>SUM(N41:N42)</f>
        <v>0</v>
      </c>
      <c r="P43" s="1"/>
      <c r="Q43" s="1"/>
      <c r="R43" s="1"/>
    </row>
    <row r="44" spans="1:18" ht="12.75" customHeight="1">
      <c r="A44" s="40" t="s">
        <v>191</v>
      </c>
      <c r="B44" s="54" t="s">
        <v>22</v>
      </c>
      <c r="C44" s="7"/>
      <c r="D44" s="7"/>
      <c r="E44" s="7">
        <f>SUM(C44:D44)</f>
        <v>0</v>
      </c>
      <c r="F44" s="7"/>
      <c r="G44" s="7"/>
      <c r="H44" s="7">
        <f>SUM(F44:G44)</f>
        <v>0</v>
      </c>
      <c r="I44" s="7"/>
      <c r="J44" s="7"/>
      <c r="K44" s="7">
        <f>SUM(I44:J44)</f>
        <v>0</v>
      </c>
      <c r="L44" s="7">
        <f>1!C44+1!F44+1!I44+1!L44+2!C44+2!F44+2!I44+2!L44+3!C44+3!F44+3!I44+3!L44+4!C44+4!F44+4!I44+5!C44+F44+I44+5!I44</f>
        <v>0</v>
      </c>
      <c r="M44" s="7">
        <f>1!D44+1!G44+1!J44+1!M44+2!D44+2!G44+2!J44+2!M44+3!D44+3!G44+3!J44+3!M44+4!D44+4!G44+4!J44+5!D44+G44+J44+5!J44</f>
        <v>0</v>
      </c>
      <c r="N44" s="84">
        <f>SUM(L44:M44)</f>
        <v>0</v>
      </c>
      <c r="P44" s="1"/>
      <c r="Q44" s="1"/>
      <c r="R44" s="1"/>
    </row>
    <row r="45" spans="1:18" ht="12.75" customHeight="1" thickBot="1">
      <c r="A45" s="40" t="s">
        <v>192</v>
      </c>
      <c r="B45" s="54" t="s">
        <v>145</v>
      </c>
      <c r="C45" s="7"/>
      <c r="D45" s="7"/>
      <c r="E45" s="7">
        <f>SUM(C45:D45)</f>
        <v>0</v>
      </c>
      <c r="F45" s="7"/>
      <c r="G45" s="7"/>
      <c r="H45" s="7">
        <f>SUM(F45:G45)</f>
        <v>0</v>
      </c>
      <c r="I45" s="7"/>
      <c r="J45" s="7"/>
      <c r="K45" s="7">
        <f>SUM(I45:J45)</f>
        <v>0</v>
      </c>
      <c r="L45" s="7">
        <f>1!C45+1!F45+1!I45+1!L45+2!C45+2!F45+2!I45+2!L45+3!C45+3!F45+3!I45+3!L45+4!C45+4!F45+4!I45+5!C45+F45+I45+5!I45</f>
        <v>0</v>
      </c>
      <c r="M45" s="7">
        <f>1!D45+1!G45+1!J45+1!M45+2!D45+2!G45+2!J45+2!M45+3!D45+3!G45+3!J45+3!M45+4!D45+4!G45+4!J45+5!D45+G45+J45+5!J45</f>
        <v>0</v>
      </c>
      <c r="N45" s="84">
        <f>SUM(L45:M45)</f>
        <v>0</v>
      </c>
      <c r="P45" s="1"/>
      <c r="Q45" s="1"/>
      <c r="R45" s="1"/>
    </row>
    <row r="46" spans="1:18" ht="12.75" customHeight="1" thickBot="1">
      <c r="A46" s="41" t="s">
        <v>20</v>
      </c>
      <c r="B46" s="55" t="s">
        <v>30</v>
      </c>
      <c r="C46" s="28">
        <f>SUM(C44:C45)</f>
        <v>0</v>
      </c>
      <c r="D46" s="28">
        <f aca="true" t="shared" si="10" ref="D46:J46">SUM(D44:D45)</f>
        <v>0</v>
      </c>
      <c r="E46" s="28">
        <f t="shared" si="10"/>
        <v>0</v>
      </c>
      <c r="F46" s="28">
        <f>SUM(F44:F45)</f>
        <v>0</v>
      </c>
      <c r="G46" s="28">
        <f t="shared" si="10"/>
        <v>0</v>
      </c>
      <c r="H46" s="28">
        <f>SUM(H44:H45)</f>
        <v>0</v>
      </c>
      <c r="I46" s="28">
        <f>SUM(I44:I45)</f>
        <v>0</v>
      </c>
      <c r="J46" s="28">
        <f t="shared" si="10"/>
        <v>0</v>
      </c>
      <c r="K46" s="28">
        <f>SUM(K44:K45)</f>
        <v>0</v>
      </c>
      <c r="L46" s="28">
        <f>SUM(L44:L45)</f>
        <v>0</v>
      </c>
      <c r="M46" s="28">
        <f>SUM(M44:M45)</f>
        <v>0</v>
      </c>
      <c r="N46" s="88">
        <f>SUM(N44:N45)</f>
        <v>0</v>
      </c>
      <c r="P46" s="1"/>
      <c r="Q46" s="1"/>
      <c r="R46" s="1"/>
    </row>
    <row r="47" spans="1:18" ht="12.75" customHeight="1" thickBot="1">
      <c r="A47" s="40" t="s">
        <v>179</v>
      </c>
      <c r="B47" s="54" t="s">
        <v>152</v>
      </c>
      <c r="C47" s="7"/>
      <c r="D47" s="7"/>
      <c r="E47" s="7">
        <f>SUM(C47:D47)</f>
        <v>0</v>
      </c>
      <c r="F47" s="7"/>
      <c r="G47" s="7"/>
      <c r="H47" s="7">
        <f>SUM(F47:G47)</f>
        <v>0</v>
      </c>
      <c r="I47" s="7"/>
      <c r="J47" s="7"/>
      <c r="K47" s="7">
        <f>SUM(I47:J47)</f>
        <v>0</v>
      </c>
      <c r="L47" s="7"/>
      <c r="M47" s="7"/>
      <c r="N47" s="84">
        <f>SUM(L47:M47)</f>
        <v>0</v>
      </c>
      <c r="P47" s="1"/>
      <c r="Q47" s="1"/>
      <c r="R47" s="1"/>
    </row>
    <row r="48" spans="1:18" ht="12.75" customHeight="1" thickBot="1">
      <c r="A48" s="41" t="s">
        <v>149</v>
      </c>
      <c r="B48" s="55" t="s">
        <v>151</v>
      </c>
      <c r="C48" s="28">
        <f>SUM(C46,C43,C47)</f>
        <v>0</v>
      </c>
      <c r="D48" s="28">
        <f aca="true" t="shared" si="11" ref="D48:J48">SUM(D46,D43,D47)</f>
        <v>0</v>
      </c>
      <c r="E48" s="28">
        <f t="shared" si="11"/>
        <v>0</v>
      </c>
      <c r="F48" s="28">
        <f>SUM(F46,F43,F47)</f>
        <v>0</v>
      </c>
      <c r="G48" s="28">
        <f t="shared" si="11"/>
        <v>0</v>
      </c>
      <c r="H48" s="28">
        <f>SUM(H46,H43,H47)</f>
        <v>0</v>
      </c>
      <c r="I48" s="28">
        <f>SUM(I46,I43,I47)</f>
        <v>0</v>
      </c>
      <c r="J48" s="28">
        <f t="shared" si="11"/>
        <v>0</v>
      </c>
      <c r="K48" s="28">
        <f>SUM(K46,K43,K47)</f>
        <v>0</v>
      </c>
      <c r="L48" s="28">
        <f>SUM(L46,L43,L47)</f>
        <v>0</v>
      </c>
      <c r="M48" s="28">
        <f>SUM(M46,M43,M47)</f>
        <v>0</v>
      </c>
      <c r="N48" s="88">
        <f>SUM(N46,N43,N47)</f>
        <v>0</v>
      </c>
      <c r="P48" s="1"/>
      <c r="Q48" s="1"/>
      <c r="R48" s="1"/>
    </row>
    <row r="49" spans="1:18" s="51" customFormat="1" ht="12.75" customHeight="1" thickBot="1">
      <c r="A49" s="23"/>
      <c r="B49" s="29" t="s">
        <v>155</v>
      </c>
      <c r="C49" s="6">
        <f>SUM(C48,C40,C36)</f>
        <v>0</v>
      </c>
      <c r="D49" s="6">
        <f aca="true" t="shared" si="12" ref="D49:J49">SUM(D48,D40,D36)</f>
        <v>0</v>
      </c>
      <c r="E49" s="6">
        <f t="shared" si="12"/>
        <v>0</v>
      </c>
      <c r="F49" s="6">
        <f>SUM(F48,F40,F36)</f>
        <v>0</v>
      </c>
      <c r="G49" s="6">
        <f t="shared" si="12"/>
        <v>0</v>
      </c>
      <c r="H49" s="6">
        <f>SUM(H48,H40,H36)</f>
        <v>0</v>
      </c>
      <c r="I49" s="6">
        <f>SUM(I48,I40,I36)</f>
        <v>0</v>
      </c>
      <c r="J49" s="6">
        <f t="shared" si="12"/>
        <v>0</v>
      </c>
      <c r="K49" s="6">
        <f>SUM(K48,K40,K36)</f>
        <v>0</v>
      </c>
      <c r="L49" s="6">
        <f>SUM(L48,L40,L36)</f>
        <v>0</v>
      </c>
      <c r="M49" s="6">
        <f>SUM(M48,M40,M36)</f>
        <v>0</v>
      </c>
      <c r="N49" s="43">
        <f>SUM(N48,N40,N36)</f>
        <v>0</v>
      </c>
      <c r="O49" s="56"/>
      <c r="P49" s="56"/>
      <c r="Q49" s="56"/>
      <c r="R49" s="56"/>
    </row>
    <row r="50" spans="1:14" ht="13.5" customHeight="1" thickBot="1">
      <c r="A50" s="57"/>
      <c r="B50" s="58" t="s">
        <v>31</v>
      </c>
      <c r="C50" s="10"/>
      <c r="D50" s="10"/>
      <c r="E50" s="10"/>
      <c r="F50" s="10"/>
      <c r="G50" s="10"/>
      <c r="H50" s="10"/>
      <c r="I50" s="10"/>
      <c r="J50" s="10"/>
      <c r="K50" s="10"/>
      <c r="L50" s="9">
        <f>1!C50+1!F50+1!I50+1!L50+2!C50+2!F50+2!I50+2!L50+3!C50+3!F50+3!I50+3!L50+4!C50+4!F50+4!I50+5!C50+F50+I50</f>
        <v>0</v>
      </c>
      <c r="M50" s="9">
        <f>1!D50+1!G50+1!J50+1!M50+2!D50+2!G50+2!J50+2!M50+3!D50+3!G50+3!J50+3!M50+4!D50+4!G50+4!J50+5!D50+G50+J50</f>
        <v>0</v>
      </c>
      <c r="N50" s="98">
        <f>1!E50+1!H50+1!K50+1!N50+2!E50+2!H50+2!K50+2!N50+3!E50+3!H50+3!K50+3!N50+4!E50+4!H50+4!K50+5!E50+H50+K50</f>
        <v>0</v>
      </c>
    </row>
    <row r="51" spans="1:14" ht="13.5" thickBot="1">
      <c r="A51" s="59"/>
      <c r="B51" s="58" t="s">
        <v>32</v>
      </c>
      <c r="C51" s="27"/>
      <c r="D51" s="27"/>
      <c r="E51" s="27"/>
      <c r="F51" s="27"/>
      <c r="G51" s="27"/>
      <c r="H51" s="27"/>
      <c r="I51" s="27"/>
      <c r="J51" s="27"/>
      <c r="K51" s="27"/>
      <c r="L51" s="92">
        <f>1!C51+1!F51+1!I51+1!L51+2!C51+2!F51+2!I51+2!L51+3!C51+3!F51+3!I51+3!L51+4!C51+4!F51+4!I51+5!C51+F51+I51</f>
        <v>0</v>
      </c>
      <c r="M51" s="92">
        <f>1!D51+1!G51+1!J51+1!M51+2!D51+2!G51+2!J51+2!M51+3!D51+3!G51+3!J51+3!M51+4!D51+4!G51+4!J51+5!D51+G51+J51</f>
        <v>0</v>
      </c>
      <c r="N51" s="99">
        <f>1!E51+1!H51+1!K51+1!N51+2!E51+2!H51+2!K51+2!N51+3!E51+3!H51+3!K51+3!N51+4!E51+4!H51+4!K51+5!E51+H51+K51</f>
        <v>0</v>
      </c>
    </row>
  </sheetData>
  <sheetProtection/>
  <mergeCells count="24">
    <mergeCell ref="F4:H4"/>
    <mergeCell ref="I4:K4"/>
    <mergeCell ref="F5:F6"/>
    <mergeCell ref="G5:G6"/>
    <mergeCell ref="I5:I6"/>
    <mergeCell ref="J5:J6"/>
    <mergeCell ref="B1:N1"/>
    <mergeCell ref="A3:B6"/>
    <mergeCell ref="C3:E3"/>
    <mergeCell ref="F3:H3"/>
    <mergeCell ref="I3:K3"/>
    <mergeCell ref="L3:N4"/>
    <mergeCell ref="K5:K6"/>
    <mergeCell ref="C5:C6"/>
    <mergeCell ref="N5:N6"/>
    <mergeCell ref="C4:E4"/>
    <mergeCell ref="A8:B8"/>
    <mergeCell ref="A28:B28"/>
    <mergeCell ref="L5:L6"/>
    <mergeCell ref="M5:M6"/>
    <mergeCell ref="A7:B7"/>
    <mergeCell ref="H5:H6"/>
    <mergeCell ref="D5:D6"/>
    <mergeCell ref="E5:E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54"/>
  <sheetViews>
    <sheetView zoomScale="92" zoomScaleNormal="92" zoomScalePageLayoutView="0" workbookViewId="0" topLeftCell="A1">
      <pane ySplit="7" topLeftCell="A23" activePane="bottomLeft" state="frozen"/>
      <selection pane="topLeft" activeCell="M24" sqref="M24"/>
      <selection pane="bottomLeft" activeCell="M24" sqref="M24"/>
    </sheetView>
  </sheetViews>
  <sheetFormatPr defaultColWidth="9.00390625" defaultRowHeight="12.75"/>
  <cols>
    <col min="1" max="1" width="7.375" style="13" customWidth="1"/>
    <col min="2" max="2" width="33.875" style="13" customWidth="1"/>
    <col min="3" max="5" width="9.375" style="13" customWidth="1"/>
    <col min="6" max="6" width="9.00390625" style="13" customWidth="1"/>
    <col min="7" max="8" width="9.375" style="13" customWidth="1"/>
    <col min="9" max="9" width="9.625" style="13" customWidth="1"/>
    <col min="10" max="11" width="9.375" style="13" customWidth="1"/>
    <col min="12" max="12" width="10.375" style="13" customWidth="1"/>
    <col min="13" max="13" width="11.625" style="13" customWidth="1"/>
    <col min="14" max="14" width="10.625" style="13" customWidth="1"/>
    <col min="15" max="15" width="10.375" style="1" customWidth="1"/>
    <col min="16" max="16" width="0" style="13" hidden="1" customWidth="1"/>
    <col min="17" max="17" width="9.25390625" style="13" customWidth="1"/>
    <col min="18" max="20" width="0" style="13" hidden="1" customWidth="1"/>
    <col min="21" max="16384" width="9.125" style="13" customWidth="1"/>
  </cols>
  <sheetData>
    <row r="1" spans="2:14" ht="11.25" customHeight="1">
      <c r="B1" s="111" t="s">
        <v>181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ht="8.25" customHeight="1" thickBot="1">
      <c r="N2" s="16" t="s">
        <v>0</v>
      </c>
    </row>
    <row r="3" spans="1:14" ht="9" customHeight="1" thickBot="1">
      <c r="A3" s="112" t="s">
        <v>1</v>
      </c>
      <c r="B3" s="112"/>
      <c r="C3" s="114">
        <v>1051</v>
      </c>
      <c r="D3" s="114"/>
      <c r="E3" s="114"/>
      <c r="F3" s="114">
        <v>1052</v>
      </c>
      <c r="G3" s="114"/>
      <c r="H3" s="114"/>
      <c r="I3" s="126">
        <v>1053</v>
      </c>
      <c r="J3" s="126"/>
      <c r="K3" s="126"/>
      <c r="L3" s="126">
        <v>1054</v>
      </c>
      <c r="M3" s="128"/>
      <c r="N3" s="113"/>
    </row>
    <row r="4" spans="1:15" s="17" customFormat="1" ht="22.5" customHeight="1" thickBot="1">
      <c r="A4" s="112"/>
      <c r="B4" s="112"/>
      <c r="C4" s="108" t="s">
        <v>47</v>
      </c>
      <c r="D4" s="108"/>
      <c r="E4" s="108"/>
      <c r="F4" s="108" t="s">
        <v>48</v>
      </c>
      <c r="G4" s="108"/>
      <c r="H4" s="108"/>
      <c r="I4" s="108" t="s">
        <v>49</v>
      </c>
      <c r="J4" s="108"/>
      <c r="K4" s="108"/>
      <c r="L4" s="108"/>
      <c r="M4" s="108"/>
      <c r="N4" s="108"/>
      <c r="O4" s="95"/>
    </row>
    <row r="5" spans="1:14" ht="11.25" customHeight="1" thickBot="1">
      <c r="A5" s="112"/>
      <c r="B5" s="112"/>
      <c r="C5" s="109" t="s">
        <v>204</v>
      </c>
      <c r="D5" s="109" t="s">
        <v>198</v>
      </c>
      <c r="E5" s="109" t="s">
        <v>199</v>
      </c>
      <c r="F5" s="109" t="s">
        <v>204</v>
      </c>
      <c r="G5" s="109" t="s">
        <v>198</v>
      </c>
      <c r="H5" s="109" t="s">
        <v>199</v>
      </c>
      <c r="I5" s="109" t="s">
        <v>204</v>
      </c>
      <c r="J5" s="109" t="s">
        <v>198</v>
      </c>
      <c r="K5" s="109" t="s">
        <v>199</v>
      </c>
      <c r="L5" s="109" t="s">
        <v>204</v>
      </c>
      <c r="M5" s="109" t="s">
        <v>197</v>
      </c>
      <c r="N5" s="109" t="s">
        <v>199</v>
      </c>
    </row>
    <row r="6" spans="1:14" ht="17.25" customHeight="1" thickBot="1">
      <c r="A6" s="112"/>
      <c r="B6" s="112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9" customHeight="1" thickBot="1">
      <c r="A7" s="118">
        <v>1</v>
      </c>
      <c r="B7" s="118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6" t="s">
        <v>6</v>
      </c>
      <c r="B8" s="116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6" ht="10.5" customHeight="1">
      <c r="A9" s="17" t="s">
        <v>158</v>
      </c>
      <c r="B9" s="16" t="s">
        <v>8</v>
      </c>
      <c r="C9" s="1">
        <v>0</v>
      </c>
      <c r="D9" s="1"/>
      <c r="E9" s="1">
        <f>SUM(C9:D9)</f>
        <v>0</v>
      </c>
      <c r="F9" s="1">
        <v>0</v>
      </c>
      <c r="G9" s="1"/>
      <c r="H9" s="1">
        <f>SUM(F9:G9)</f>
        <v>0</v>
      </c>
      <c r="I9" s="1">
        <v>0</v>
      </c>
      <c r="J9" s="1"/>
      <c r="K9" s="1">
        <f>SUM(I9:J9)</f>
        <v>0</v>
      </c>
      <c r="L9" s="1">
        <v>0</v>
      </c>
      <c r="M9" s="1"/>
      <c r="N9" s="1">
        <f>SUM(L9:M9)</f>
        <v>0</v>
      </c>
      <c r="P9" s="1"/>
    </row>
    <row r="10" spans="1:16" ht="10.5" customHeight="1">
      <c r="A10" s="17" t="s">
        <v>159</v>
      </c>
      <c r="B10" s="16" t="s">
        <v>129</v>
      </c>
      <c r="C10" s="1">
        <v>0</v>
      </c>
      <c r="D10" s="1"/>
      <c r="E10" s="1">
        <f>SUM(C10:D10)</f>
        <v>0</v>
      </c>
      <c r="F10" s="1">
        <v>0</v>
      </c>
      <c r="G10" s="1"/>
      <c r="H10" s="1">
        <f>SUM(F10:G10)</f>
        <v>0</v>
      </c>
      <c r="I10" s="1">
        <v>0</v>
      </c>
      <c r="J10" s="1"/>
      <c r="K10" s="1">
        <f>SUM(I10:J10)</f>
        <v>0</v>
      </c>
      <c r="L10" s="1">
        <v>0</v>
      </c>
      <c r="M10" s="1"/>
      <c r="N10" s="1">
        <f>SUM(L10:M10)</f>
        <v>0</v>
      </c>
      <c r="P10" s="1"/>
    </row>
    <row r="11" spans="1:16" ht="10.5" customHeight="1">
      <c r="A11" s="17" t="s">
        <v>160</v>
      </c>
      <c r="B11" s="16" t="s">
        <v>9</v>
      </c>
      <c r="C11" s="1">
        <v>0</v>
      </c>
      <c r="D11" s="1"/>
      <c r="E11" s="1">
        <f>SUM(C11:D11)</f>
        <v>0</v>
      </c>
      <c r="F11" s="1">
        <v>0</v>
      </c>
      <c r="G11" s="1"/>
      <c r="H11" s="1">
        <f>SUM(F11:G11)</f>
        <v>0</v>
      </c>
      <c r="I11" s="1">
        <v>0</v>
      </c>
      <c r="J11" s="1"/>
      <c r="K11" s="1">
        <f>SUM(I11:J11)</f>
        <v>0</v>
      </c>
      <c r="L11" s="1">
        <v>0</v>
      </c>
      <c r="M11" s="1"/>
      <c r="N11" s="1">
        <f>SUM(L11:M11)</f>
        <v>0</v>
      </c>
      <c r="P11" s="1"/>
    </row>
    <row r="12" spans="1:16" ht="10.5" customHeight="1">
      <c r="A12" s="17" t="s">
        <v>161</v>
      </c>
      <c r="B12" s="16" t="s">
        <v>10</v>
      </c>
      <c r="C12" s="1">
        <v>0</v>
      </c>
      <c r="D12" s="1"/>
      <c r="E12" s="1">
        <f>SUM(C12:D12)</f>
        <v>0</v>
      </c>
      <c r="F12" s="1">
        <v>0</v>
      </c>
      <c r="G12" s="1"/>
      <c r="H12" s="1">
        <f>SUM(F12:G12)</f>
        <v>0</v>
      </c>
      <c r="I12" s="1">
        <v>0</v>
      </c>
      <c r="J12" s="1"/>
      <c r="K12" s="1">
        <f>SUM(I12:J12)</f>
        <v>0</v>
      </c>
      <c r="L12" s="1">
        <v>0</v>
      </c>
      <c r="M12" s="1"/>
      <c r="N12" s="1">
        <f>SUM(L12:M12)</f>
        <v>0</v>
      </c>
      <c r="P12" s="1"/>
    </row>
    <row r="13" spans="1:16" ht="10.5" customHeight="1">
      <c r="A13" s="17" t="s">
        <v>162</v>
      </c>
      <c r="B13" s="16" t="s">
        <v>11</v>
      </c>
      <c r="C13" s="1">
        <v>82113</v>
      </c>
      <c r="D13" s="3"/>
      <c r="E13" s="1">
        <f>SUM(C13:D13)</f>
        <v>82113</v>
      </c>
      <c r="F13" s="1">
        <v>265000</v>
      </c>
      <c r="G13" s="1"/>
      <c r="H13" s="1">
        <f>SUM(F13:G13)</f>
        <v>265000</v>
      </c>
      <c r="I13" s="1">
        <v>17973</v>
      </c>
      <c r="J13" s="1"/>
      <c r="K13" s="1">
        <f>SUM(I13:J13)</f>
        <v>17973</v>
      </c>
      <c r="L13" s="1">
        <v>0</v>
      </c>
      <c r="M13" s="1"/>
      <c r="N13" s="1">
        <f>SUM(L13:M13)</f>
        <v>0</v>
      </c>
      <c r="P13" s="1"/>
    </row>
    <row r="14" spans="1:16" ht="10.5" customHeight="1">
      <c r="A14" s="18" t="s">
        <v>12</v>
      </c>
      <c r="B14" s="19" t="s">
        <v>131</v>
      </c>
      <c r="C14" s="15">
        <v>82113</v>
      </c>
      <c r="D14" s="15">
        <f aca="true" t="shared" si="0" ref="D14:M14">SUM(D9:D13)</f>
        <v>0</v>
      </c>
      <c r="E14" s="15">
        <f t="shared" si="0"/>
        <v>82113</v>
      </c>
      <c r="F14" s="15">
        <v>265000</v>
      </c>
      <c r="G14" s="15">
        <f t="shared" si="0"/>
        <v>0</v>
      </c>
      <c r="H14" s="15">
        <f>SUM(H9:H13)</f>
        <v>265000</v>
      </c>
      <c r="I14" s="15">
        <v>17973</v>
      </c>
      <c r="J14" s="15">
        <f t="shared" si="0"/>
        <v>0</v>
      </c>
      <c r="K14" s="15">
        <f>SUM(K9:K13)</f>
        <v>17973</v>
      </c>
      <c r="L14" s="15">
        <v>0</v>
      </c>
      <c r="M14" s="15">
        <f t="shared" si="0"/>
        <v>0</v>
      </c>
      <c r="N14" s="15">
        <f>SUM(N9:N13)</f>
        <v>0</v>
      </c>
      <c r="P14" s="1"/>
    </row>
    <row r="15" spans="1:16" ht="10.5" customHeight="1">
      <c r="A15" s="17" t="s">
        <v>163</v>
      </c>
      <c r="B15" s="16" t="s">
        <v>130</v>
      </c>
      <c r="C15" s="1">
        <v>0</v>
      </c>
      <c r="D15" s="49"/>
      <c r="E15" s="1">
        <f>SUM(C15:D15)</f>
        <v>0</v>
      </c>
      <c r="F15" s="1">
        <v>0</v>
      </c>
      <c r="G15" s="1"/>
      <c r="H15" s="1">
        <f>SUM(F15:G15)</f>
        <v>0</v>
      </c>
      <c r="I15" s="1">
        <v>0</v>
      </c>
      <c r="J15" s="1"/>
      <c r="K15" s="1">
        <f>SUM(I15:J15)</f>
        <v>0</v>
      </c>
      <c r="L15" s="4">
        <v>0</v>
      </c>
      <c r="M15" s="1"/>
      <c r="N15" s="1">
        <f>SUM(L15:M15)</f>
        <v>0</v>
      </c>
      <c r="P15" s="1"/>
    </row>
    <row r="16" spans="1:17" ht="10.5" customHeight="1">
      <c r="A16" s="17" t="s">
        <v>164</v>
      </c>
      <c r="B16" s="16" t="s">
        <v>13</v>
      </c>
      <c r="C16" s="1">
        <v>0</v>
      </c>
      <c r="D16" s="1"/>
      <c r="E16" s="1">
        <f>SUM(C16:D16)</f>
        <v>0</v>
      </c>
      <c r="F16" s="1">
        <v>0</v>
      </c>
      <c r="G16" s="1"/>
      <c r="H16" s="1">
        <f>SUM(F16:G16)</f>
        <v>0</v>
      </c>
      <c r="I16" s="1">
        <v>0</v>
      </c>
      <c r="J16" s="1"/>
      <c r="K16" s="1">
        <f>SUM(I16:J16)</f>
        <v>0</v>
      </c>
      <c r="L16" s="4">
        <v>0</v>
      </c>
      <c r="M16" s="1"/>
      <c r="N16" s="1">
        <f>SUM(L16:M16)</f>
        <v>0</v>
      </c>
      <c r="P16" s="1"/>
      <c r="Q16" s="1"/>
    </row>
    <row r="17" spans="1:16" s="29" customFormat="1" ht="10.5" customHeight="1">
      <c r="A17" s="17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0</v>
      </c>
      <c r="G17" s="1"/>
      <c r="H17" s="1">
        <f>SUM(F17:G17)</f>
        <v>0</v>
      </c>
      <c r="I17" s="1">
        <v>0</v>
      </c>
      <c r="J17" s="1"/>
      <c r="K17" s="1">
        <f>SUM(I17:J17)</f>
        <v>0</v>
      </c>
      <c r="L17" s="4">
        <v>0</v>
      </c>
      <c r="M17" s="1"/>
      <c r="N17" s="1">
        <f>SUM(L17:M17)</f>
        <v>0</v>
      </c>
      <c r="O17" s="6"/>
      <c r="P17" s="1"/>
    </row>
    <row r="18" spans="1:16" ht="10.5" customHeight="1" thickBot="1">
      <c r="A18" s="18" t="s">
        <v>15</v>
      </c>
      <c r="B18" s="19" t="s">
        <v>132</v>
      </c>
      <c r="C18" s="15">
        <v>0</v>
      </c>
      <c r="D18" s="15">
        <f aca="true" t="shared" si="1" ref="D18:M18">SUM(D15:D17)</f>
        <v>0</v>
      </c>
      <c r="E18" s="15">
        <f t="shared" si="1"/>
        <v>0</v>
      </c>
      <c r="F18" s="15">
        <v>0</v>
      </c>
      <c r="G18" s="15">
        <f t="shared" si="1"/>
        <v>0</v>
      </c>
      <c r="H18" s="15">
        <f>SUM(H15:H17)</f>
        <v>0</v>
      </c>
      <c r="I18" s="15">
        <v>0</v>
      </c>
      <c r="J18" s="15">
        <f t="shared" si="1"/>
        <v>0</v>
      </c>
      <c r="K18" s="15">
        <f>SUM(K15:K17)</f>
        <v>0</v>
      </c>
      <c r="L18" s="15">
        <v>0</v>
      </c>
      <c r="M18" s="15">
        <f t="shared" si="1"/>
        <v>0</v>
      </c>
      <c r="N18" s="15">
        <f>SUM(N15:N17)</f>
        <v>0</v>
      </c>
      <c r="P18" s="1"/>
    </row>
    <row r="19" spans="1:16" ht="10.5" customHeight="1" thickBot="1">
      <c r="A19" s="31" t="s">
        <v>166</v>
      </c>
      <c r="B19" s="19" t="s">
        <v>133</v>
      </c>
      <c r="C19" s="15">
        <v>0</v>
      </c>
      <c r="D19" s="15"/>
      <c r="E19" s="15">
        <f>SUM(C19:D19)</f>
        <v>0</v>
      </c>
      <c r="F19" s="15">
        <v>0</v>
      </c>
      <c r="G19" s="15"/>
      <c r="H19" s="15">
        <f>SUM(F19:G19)</f>
        <v>0</v>
      </c>
      <c r="I19" s="15">
        <v>0</v>
      </c>
      <c r="J19" s="15"/>
      <c r="K19" s="15">
        <f>SUM(I19:J19)</f>
        <v>0</v>
      </c>
      <c r="L19" s="15">
        <v>0</v>
      </c>
      <c r="M19" s="15"/>
      <c r="N19" s="15">
        <f>SUM(L19:M19)</f>
        <v>0</v>
      </c>
      <c r="P19" s="1"/>
    </row>
    <row r="20" spans="1:16" ht="10.5" customHeight="1" thickBot="1">
      <c r="A20" s="20" t="s">
        <v>17</v>
      </c>
      <c r="B20" s="19" t="s">
        <v>134</v>
      </c>
      <c r="C20" s="15">
        <v>0</v>
      </c>
      <c r="D20" s="15">
        <f aca="true" t="shared" si="2" ref="D20:M20">SUM(D19)</f>
        <v>0</v>
      </c>
      <c r="E20" s="15">
        <f t="shared" si="2"/>
        <v>0</v>
      </c>
      <c r="F20" s="15">
        <v>0</v>
      </c>
      <c r="G20" s="15">
        <f t="shared" si="2"/>
        <v>0</v>
      </c>
      <c r="H20" s="15">
        <f>SUM(H19)</f>
        <v>0</v>
      </c>
      <c r="I20" s="15">
        <v>0</v>
      </c>
      <c r="J20" s="15">
        <f t="shared" si="2"/>
        <v>0</v>
      </c>
      <c r="K20" s="15">
        <f>SUM(K19)</f>
        <v>0</v>
      </c>
      <c r="L20" s="15">
        <v>0</v>
      </c>
      <c r="M20" s="15">
        <f t="shared" si="2"/>
        <v>0</v>
      </c>
      <c r="N20" s="15">
        <f>SUM(N19)</f>
        <v>0</v>
      </c>
      <c r="P20" s="1"/>
    </row>
    <row r="21" spans="1:16" ht="10.5" customHeight="1">
      <c r="A21" s="21" t="s">
        <v>168</v>
      </c>
      <c r="B21" s="16" t="s">
        <v>21</v>
      </c>
      <c r="C21" s="7">
        <v>0</v>
      </c>
      <c r="D21" s="7"/>
      <c r="E21" s="7">
        <f>SUM(C21:D21)</f>
        <v>0</v>
      </c>
      <c r="F21" s="7">
        <v>0</v>
      </c>
      <c r="G21" s="7"/>
      <c r="H21" s="7">
        <f>SUM(F21:G21)</f>
        <v>0</v>
      </c>
      <c r="I21" s="7">
        <v>0</v>
      </c>
      <c r="J21" s="7"/>
      <c r="K21" s="7">
        <f>SUM(I21:J21)</f>
        <v>0</v>
      </c>
      <c r="L21" s="7">
        <v>0</v>
      </c>
      <c r="M21" s="7"/>
      <c r="N21" s="7">
        <f>SUM(L21:M21)</f>
        <v>0</v>
      </c>
      <c r="P21" s="1"/>
    </row>
    <row r="22" spans="1:15" ht="10.5" customHeight="1">
      <c r="A22" s="50" t="s">
        <v>169</v>
      </c>
      <c r="B22" s="16" t="s">
        <v>146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7">
        <v>0</v>
      </c>
      <c r="J22" s="7"/>
      <c r="K22" s="7">
        <f>SUM(I22:J22)</f>
        <v>0</v>
      </c>
      <c r="L22" s="7">
        <v>0</v>
      </c>
      <c r="M22" s="7"/>
      <c r="N22" s="7">
        <f>SUM(L22:M22)</f>
        <v>0</v>
      </c>
      <c r="O22" s="13"/>
    </row>
    <row r="23" spans="1:16" s="29" customFormat="1" ht="10.5" customHeight="1" thickBot="1">
      <c r="A23" s="17" t="s">
        <v>166</v>
      </c>
      <c r="B23" s="16" t="s">
        <v>22</v>
      </c>
      <c r="C23" s="1">
        <v>0</v>
      </c>
      <c r="D23" s="1"/>
      <c r="E23" s="7">
        <f>SUM(C23:D23)</f>
        <v>0</v>
      </c>
      <c r="F23" s="1">
        <v>0</v>
      </c>
      <c r="G23" s="1"/>
      <c r="H23" s="7">
        <f>SUM(F23:G23)</f>
        <v>0</v>
      </c>
      <c r="I23" s="1">
        <v>0</v>
      </c>
      <c r="J23" s="1"/>
      <c r="K23" s="7">
        <f>SUM(I23:J23)</f>
        <v>0</v>
      </c>
      <c r="L23" s="7">
        <v>0</v>
      </c>
      <c r="M23" s="6"/>
      <c r="N23" s="7">
        <f>SUM(L23:M23)</f>
        <v>0</v>
      </c>
      <c r="O23" s="6"/>
      <c r="P23" s="1"/>
    </row>
    <row r="24" spans="1:16" ht="10.5" customHeight="1" thickBot="1">
      <c r="A24" s="18" t="s">
        <v>20</v>
      </c>
      <c r="B24" s="22" t="s">
        <v>135</v>
      </c>
      <c r="C24" s="15">
        <v>0</v>
      </c>
      <c r="D24" s="15">
        <f aca="true" t="shared" si="3" ref="D24:M24">SUM(D21:D23)</f>
        <v>0</v>
      </c>
      <c r="E24" s="15">
        <f t="shared" si="3"/>
        <v>0</v>
      </c>
      <c r="F24" s="15">
        <v>0</v>
      </c>
      <c r="G24" s="15">
        <f t="shared" si="3"/>
        <v>0</v>
      </c>
      <c r="H24" s="15">
        <f>SUM(H21:H23)</f>
        <v>0</v>
      </c>
      <c r="I24" s="15">
        <v>0</v>
      </c>
      <c r="J24" s="15">
        <f t="shared" si="3"/>
        <v>0</v>
      </c>
      <c r="K24" s="15">
        <f>SUM(K21:K23)</f>
        <v>0</v>
      </c>
      <c r="L24" s="15">
        <v>0</v>
      </c>
      <c r="M24" s="15">
        <f t="shared" si="3"/>
        <v>0</v>
      </c>
      <c r="N24" s="15">
        <f>SUM(N21:N23)</f>
        <v>0</v>
      </c>
      <c r="P24" s="1"/>
    </row>
    <row r="25" spans="1:16" ht="10.5" customHeight="1" thickBot="1">
      <c r="A25" s="40" t="s">
        <v>167</v>
      </c>
      <c r="B25" s="39" t="s">
        <v>153</v>
      </c>
      <c r="C25" s="7">
        <v>0</v>
      </c>
      <c r="D25" s="7"/>
      <c r="E25" s="7">
        <f>SUM(C25:D25)</f>
        <v>0</v>
      </c>
      <c r="F25" s="7">
        <v>0</v>
      </c>
      <c r="G25" s="7"/>
      <c r="H25" s="7">
        <f>SUM(F25:G25)</f>
        <v>0</v>
      </c>
      <c r="I25" s="7">
        <v>0</v>
      </c>
      <c r="J25" s="7"/>
      <c r="K25" s="7">
        <f>SUM(I25:J25)</f>
        <v>0</v>
      </c>
      <c r="L25" s="7">
        <v>0</v>
      </c>
      <c r="M25" s="7"/>
      <c r="N25" s="7">
        <f>SUM(L25:M25)</f>
        <v>0</v>
      </c>
      <c r="P25" s="1"/>
    </row>
    <row r="26" spans="1:16" ht="10.5" customHeight="1" thickBot="1">
      <c r="A26" s="41" t="s">
        <v>149</v>
      </c>
      <c r="B26" s="42" t="s">
        <v>150</v>
      </c>
      <c r="C26" s="28">
        <v>0</v>
      </c>
      <c r="D26" s="28">
        <f aca="true" t="shared" si="4" ref="D26:M26">SUM(D20,D24,D25)</f>
        <v>0</v>
      </c>
      <c r="E26" s="28">
        <f t="shared" si="4"/>
        <v>0</v>
      </c>
      <c r="F26" s="28">
        <v>0</v>
      </c>
      <c r="G26" s="28">
        <f t="shared" si="4"/>
        <v>0</v>
      </c>
      <c r="H26" s="28">
        <f>SUM(H20,H24,H25)</f>
        <v>0</v>
      </c>
      <c r="I26" s="28">
        <v>0</v>
      </c>
      <c r="J26" s="28">
        <f t="shared" si="4"/>
        <v>0</v>
      </c>
      <c r="K26" s="28">
        <f>SUM(K20,K24,K25)</f>
        <v>0</v>
      </c>
      <c r="L26" s="28">
        <v>0</v>
      </c>
      <c r="M26" s="28">
        <f t="shared" si="4"/>
        <v>0</v>
      </c>
      <c r="N26" s="28">
        <f>SUM(N20,N24,N25)</f>
        <v>0</v>
      </c>
      <c r="P26" s="1"/>
    </row>
    <row r="27" spans="1:16" s="29" customFormat="1" ht="10.5" customHeight="1">
      <c r="A27" s="23"/>
      <c r="B27" s="29" t="s">
        <v>154</v>
      </c>
      <c r="C27" s="6">
        <v>82113</v>
      </c>
      <c r="D27" s="6">
        <f aca="true" t="shared" si="5" ref="D27:M27">SUM(D26,D18,D14)</f>
        <v>0</v>
      </c>
      <c r="E27" s="6">
        <f t="shared" si="5"/>
        <v>82113</v>
      </c>
      <c r="F27" s="6">
        <v>265000</v>
      </c>
      <c r="G27" s="6">
        <f t="shared" si="5"/>
        <v>0</v>
      </c>
      <c r="H27" s="6">
        <f>SUM(H26,H18,H14)</f>
        <v>265000</v>
      </c>
      <c r="I27" s="6">
        <v>17973</v>
      </c>
      <c r="J27" s="6">
        <f t="shared" si="5"/>
        <v>0</v>
      </c>
      <c r="K27" s="6">
        <f>SUM(K26,K18,K14)</f>
        <v>17973</v>
      </c>
      <c r="L27" s="6">
        <v>0</v>
      </c>
      <c r="M27" s="6">
        <f t="shared" si="5"/>
        <v>0</v>
      </c>
      <c r="N27" s="6">
        <f>SUM(N26,N18,N14)</f>
        <v>0</v>
      </c>
      <c r="O27" s="6"/>
      <c r="P27" s="56"/>
    </row>
    <row r="28" spans="1:21" ht="10.5" customHeight="1">
      <c r="A28" s="117" t="s">
        <v>23</v>
      </c>
      <c r="B28" s="117"/>
      <c r="C28" s="1"/>
      <c r="D28" s="1"/>
      <c r="E28" s="1"/>
      <c r="F28" s="1"/>
      <c r="G28" s="1"/>
      <c r="H28" s="1"/>
      <c r="I28" s="1"/>
      <c r="J28" s="1"/>
      <c r="K28" s="1"/>
      <c r="L28" s="4"/>
      <c r="M28" s="1"/>
      <c r="N28" s="1"/>
      <c r="P28" s="1"/>
      <c r="U28" s="67"/>
    </row>
    <row r="29" spans="1:16" ht="10.5" customHeight="1">
      <c r="A29" s="17" t="s">
        <v>170</v>
      </c>
      <c r="B29" s="16" t="s">
        <v>136</v>
      </c>
      <c r="C29" s="1">
        <v>0</v>
      </c>
      <c r="D29" s="1"/>
      <c r="E29" s="1">
        <f>SUM(C29:D29)</f>
        <v>0</v>
      </c>
      <c r="F29" s="1">
        <v>0</v>
      </c>
      <c r="G29" s="1"/>
      <c r="H29" s="1">
        <f>SUM(F29:G29)</f>
        <v>0</v>
      </c>
      <c r="I29" s="1">
        <v>0</v>
      </c>
      <c r="J29" s="1"/>
      <c r="K29" s="1">
        <f>SUM(I29:J29)</f>
        <v>0</v>
      </c>
      <c r="L29" s="4">
        <v>0</v>
      </c>
      <c r="M29" s="1"/>
      <c r="N29" s="1">
        <f>SUM(L29:M29)</f>
        <v>0</v>
      </c>
      <c r="P29" s="1"/>
    </row>
    <row r="30" spans="1:16" ht="10.5" customHeight="1">
      <c r="A30" s="17" t="s">
        <v>171</v>
      </c>
      <c r="B30" s="16" t="s">
        <v>137</v>
      </c>
      <c r="C30" s="1">
        <v>0</v>
      </c>
      <c r="D30" s="1"/>
      <c r="E30" s="1">
        <f>SUM(C30:D30)</f>
        <v>0</v>
      </c>
      <c r="F30" s="1">
        <v>0</v>
      </c>
      <c r="G30" s="1"/>
      <c r="H30" s="1">
        <f>SUM(F30:G30)</f>
        <v>0</v>
      </c>
      <c r="I30" s="1">
        <v>0</v>
      </c>
      <c r="J30" s="1"/>
      <c r="K30" s="1">
        <f>SUM(I30:J30)</f>
        <v>0</v>
      </c>
      <c r="L30" s="4">
        <v>0</v>
      </c>
      <c r="M30" s="1"/>
      <c r="N30" s="1">
        <f>SUM(L30:M30)</f>
        <v>0</v>
      </c>
      <c r="P30" s="1"/>
    </row>
    <row r="31" spans="1:16" ht="10.5" customHeight="1">
      <c r="A31" s="17" t="s">
        <v>173</v>
      </c>
      <c r="B31" s="16" t="s">
        <v>138</v>
      </c>
      <c r="C31" s="1">
        <v>0</v>
      </c>
      <c r="D31" s="1"/>
      <c r="E31" s="1">
        <f>SUM(C31:D31)</f>
        <v>0</v>
      </c>
      <c r="F31" s="1">
        <v>0</v>
      </c>
      <c r="G31" s="1"/>
      <c r="H31" s="1">
        <f>SUM(F31:G31)</f>
        <v>0</v>
      </c>
      <c r="I31" s="1">
        <v>0</v>
      </c>
      <c r="J31" s="1"/>
      <c r="K31" s="1">
        <f>SUM(I31:J31)</f>
        <v>0</v>
      </c>
      <c r="L31" s="4">
        <v>0</v>
      </c>
      <c r="M31" s="1"/>
      <c r="N31" s="1">
        <f>SUM(L31:M31)</f>
        <v>0</v>
      </c>
      <c r="P31" s="1"/>
    </row>
    <row r="32" spans="1:16" ht="10.5" customHeight="1">
      <c r="A32" s="24" t="s">
        <v>7</v>
      </c>
      <c r="B32" s="25" t="s">
        <v>139</v>
      </c>
      <c r="C32" s="5">
        <v>0</v>
      </c>
      <c r="D32" s="5">
        <f aca="true" t="shared" si="6" ref="D32:M32">SUM(D29:D31)</f>
        <v>0</v>
      </c>
      <c r="E32" s="5">
        <f t="shared" si="6"/>
        <v>0</v>
      </c>
      <c r="F32" s="5">
        <v>0</v>
      </c>
      <c r="G32" s="5">
        <f t="shared" si="6"/>
        <v>0</v>
      </c>
      <c r="H32" s="5">
        <f>SUM(H29:H31)</f>
        <v>0</v>
      </c>
      <c r="I32" s="5">
        <v>0</v>
      </c>
      <c r="J32" s="5">
        <f t="shared" si="6"/>
        <v>0</v>
      </c>
      <c r="K32" s="5">
        <f>SUM(K29:K31)</f>
        <v>0</v>
      </c>
      <c r="L32" s="5">
        <v>0</v>
      </c>
      <c r="M32" s="5">
        <f t="shared" si="6"/>
        <v>0</v>
      </c>
      <c r="N32" s="5">
        <f>SUM(N29:N31)</f>
        <v>0</v>
      </c>
      <c r="P32" s="1"/>
    </row>
    <row r="33" spans="1:16" ht="10.5" customHeight="1">
      <c r="A33" s="17" t="s">
        <v>174</v>
      </c>
      <c r="B33" s="16" t="s">
        <v>24</v>
      </c>
      <c r="C33" s="1">
        <v>0</v>
      </c>
      <c r="D33" s="1"/>
      <c r="E33" s="1">
        <f>SUM(C33:D33)</f>
        <v>0</v>
      </c>
      <c r="F33" s="1">
        <v>0</v>
      </c>
      <c r="G33" s="1"/>
      <c r="H33" s="1">
        <f>SUM(F33:G33)</f>
        <v>0</v>
      </c>
      <c r="I33" s="1">
        <v>0</v>
      </c>
      <c r="J33" s="1"/>
      <c r="K33" s="1">
        <f>SUM(I33:J33)</f>
        <v>0</v>
      </c>
      <c r="L33" s="4">
        <v>0</v>
      </c>
      <c r="M33" s="1"/>
      <c r="N33" s="1">
        <f>SUM(L33:M33)</f>
        <v>0</v>
      </c>
      <c r="P33" s="1"/>
    </row>
    <row r="34" spans="1:16" ht="10.5" customHeight="1">
      <c r="A34" s="17" t="s">
        <v>175</v>
      </c>
      <c r="B34" s="16" t="s">
        <v>140</v>
      </c>
      <c r="C34" s="1">
        <v>0</v>
      </c>
      <c r="D34" s="1"/>
      <c r="E34" s="1">
        <f>SUM(C34:D34)</f>
        <v>0</v>
      </c>
      <c r="F34" s="1">
        <v>0</v>
      </c>
      <c r="G34" s="1"/>
      <c r="H34" s="1">
        <f>SUM(F34:G34)</f>
        <v>0</v>
      </c>
      <c r="I34" s="1">
        <v>0</v>
      </c>
      <c r="J34" s="1"/>
      <c r="K34" s="1">
        <f>SUM(I34:J34)</f>
        <v>0</v>
      </c>
      <c r="L34" s="4">
        <v>0</v>
      </c>
      <c r="M34" s="1"/>
      <c r="N34" s="1">
        <f>SUM(L34:M34)</f>
        <v>0</v>
      </c>
      <c r="P34" s="1"/>
    </row>
    <row r="35" spans="1:16" ht="10.5" customHeight="1" thickBot="1">
      <c r="A35" s="17" t="s">
        <v>177</v>
      </c>
      <c r="B35" s="16" t="s">
        <v>25</v>
      </c>
      <c r="C35" s="1">
        <v>0</v>
      </c>
      <c r="D35" s="1"/>
      <c r="E35" s="1">
        <f>SUM(C35:D35)</f>
        <v>0</v>
      </c>
      <c r="F35" s="1">
        <v>0</v>
      </c>
      <c r="G35" s="1"/>
      <c r="H35" s="1">
        <f>SUM(F35:G35)</f>
        <v>0</v>
      </c>
      <c r="I35" s="1">
        <v>0</v>
      </c>
      <c r="J35" s="1"/>
      <c r="K35" s="1">
        <f>SUM(I35:J35)</f>
        <v>0</v>
      </c>
      <c r="L35" s="4">
        <v>0</v>
      </c>
      <c r="M35" s="1"/>
      <c r="N35" s="1">
        <f>SUM(L35:M35)</f>
        <v>0</v>
      </c>
      <c r="P35" s="1"/>
    </row>
    <row r="36" spans="1:37" ht="10.5" customHeight="1" thickBot="1">
      <c r="A36" s="18" t="s">
        <v>12</v>
      </c>
      <c r="B36" s="19" t="s">
        <v>142</v>
      </c>
      <c r="C36" s="15">
        <v>0</v>
      </c>
      <c r="D36" s="15">
        <f aca="true" t="shared" si="7" ref="D36:M36">SUM(D32:D35)</f>
        <v>0</v>
      </c>
      <c r="E36" s="15">
        <f t="shared" si="7"/>
        <v>0</v>
      </c>
      <c r="F36" s="15">
        <v>0</v>
      </c>
      <c r="G36" s="15">
        <f t="shared" si="7"/>
        <v>0</v>
      </c>
      <c r="H36" s="15">
        <f>SUM(H32:H35)</f>
        <v>0</v>
      </c>
      <c r="I36" s="15">
        <v>0</v>
      </c>
      <c r="J36" s="15">
        <f t="shared" si="7"/>
        <v>0</v>
      </c>
      <c r="K36" s="15">
        <f>SUM(K32:K35)</f>
        <v>0</v>
      </c>
      <c r="L36" s="15">
        <v>0</v>
      </c>
      <c r="M36" s="15">
        <f t="shared" si="7"/>
        <v>0</v>
      </c>
      <c r="N36" s="15">
        <f>SUM(N32:N35)</f>
        <v>0</v>
      </c>
      <c r="P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0.5" customHeight="1">
      <c r="A37" s="17" t="s">
        <v>172</v>
      </c>
      <c r="B37" s="16" t="s">
        <v>27</v>
      </c>
      <c r="C37" s="1">
        <v>0</v>
      </c>
      <c r="D37" s="1"/>
      <c r="E37" s="1">
        <f>SUM(C37:D37)</f>
        <v>0</v>
      </c>
      <c r="F37" s="1">
        <v>0</v>
      </c>
      <c r="G37" s="1"/>
      <c r="H37" s="1">
        <f>SUM(F37:G37)</f>
        <v>0</v>
      </c>
      <c r="I37" s="1">
        <v>0</v>
      </c>
      <c r="J37" s="1"/>
      <c r="K37" s="1">
        <f>SUM(I37:J37)</f>
        <v>0</v>
      </c>
      <c r="L37" s="4">
        <v>0</v>
      </c>
      <c r="M37" s="1"/>
      <c r="N37" s="1">
        <f>SUM(L37:M37)</f>
        <v>0</v>
      </c>
      <c r="P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0.5" customHeight="1">
      <c r="A38" s="17" t="s">
        <v>176</v>
      </c>
      <c r="B38" s="16" t="s">
        <v>141</v>
      </c>
      <c r="C38" s="1">
        <v>0</v>
      </c>
      <c r="D38" s="1"/>
      <c r="E38" s="1">
        <f>SUM(C38:D38)</f>
        <v>0</v>
      </c>
      <c r="F38" s="1">
        <v>0</v>
      </c>
      <c r="G38" s="1"/>
      <c r="H38" s="1">
        <f>SUM(F38:G38)</f>
        <v>0</v>
      </c>
      <c r="I38" s="1">
        <v>0</v>
      </c>
      <c r="J38" s="1"/>
      <c r="K38" s="1">
        <f>SUM(I38:J38)</f>
        <v>0</v>
      </c>
      <c r="L38" s="4">
        <v>0</v>
      </c>
      <c r="M38" s="1"/>
      <c r="N38" s="1">
        <f>SUM(L38:M38)</f>
        <v>0</v>
      </c>
      <c r="P38" s="1"/>
      <c r="Q38" s="67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s="29" customFormat="1" ht="10.5" customHeight="1" thickBot="1">
      <c r="A39" s="17" t="s">
        <v>178</v>
      </c>
      <c r="B39" s="16" t="s">
        <v>28</v>
      </c>
      <c r="C39" s="1">
        <v>0</v>
      </c>
      <c r="D39" s="1"/>
      <c r="E39" s="1">
        <f>SUM(C39:D39)</f>
        <v>0</v>
      </c>
      <c r="F39" s="1">
        <v>0</v>
      </c>
      <c r="G39" s="1"/>
      <c r="H39" s="1">
        <f>SUM(F39:G39)</f>
        <v>0</v>
      </c>
      <c r="I39" s="1">
        <v>0</v>
      </c>
      <c r="J39" s="1"/>
      <c r="K39" s="1">
        <f>SUM(I39:J39)</f>
        <v>0</v>
      </c>
      <c r="L39" s="4">
        <v>0</v>
      </c>
      <c r="M39" s="1"/>
      <c r="N39" s="1">
        <f>SUM(L39:M39)</f>
        <v>0</v>
      </c>
      <c r="O39" s="6"/>
      <c r="P39" s="1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1" ht="10.5" customHeight="1" thickBot="1">
      <c r="A40" s="18" t="s">
        <v>15</v>
      </c>
      <c r="B40" s="19" t="s">
        <v>143</v>
      </c>
      <c r="C40" s="15">
        <v>0</v>
      </c>
      <c r="D40" s="15">
        <f aca="true" t="shared" si="8" ref="D40:M40">SUM(D37:D39)</f>
        <v>0</v>
      </c>
      <c r="E40" s="15">
        <f t="shared" si="8"/>
        <v>0</v>
      </c>
      <c r="F40" s="15">
        <v>0</v>
      </c>
      <c r="G40" s="15">
        <f t="shared" si="8"/>
        <v>0</v>
      </c>
      <c r="H40" s="15">
        <f>SUM(H37:H39)</f>
        <v>0</v>
      </c>
      <c r="I40" s="15">
        <v>0</v>
      </c>
      <c r="J40" s="15">
        <f t="shared" si="8"/>
        <v>0</v>
      </c>
      <c r="K40" s="15">
        <f>SUM(K37:K39)</f>
        <v>0</v>
      </c>
      <c r="L40" s="15">
        <v>0</v>
      </c>
      <c r="M40" s="15">
        <f t="shared" si="8"/>
        <v>0</v>
      </c>
      <c r="N40" s="15">
        <f>SUM(N37:N39)</f>
        <v>0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0.5" customHeight="1">
      <c r="A41" s="53" t="s">
        <v>191</v>
      </c>
      <c r="B41" s="19" t="s">
        <v>19</v>
      </c>
      <c r="C41" s="15">
        <v>0</v>
      </c>
      <c r="D41" s="15"/>
      <c r="E41" s="15">
        <f>SUM(C41:D41)</f>
        <v>0</v>
      </c>
      <c r="F41" s="15">
        <v>0</v>
      </c>
      <c r="G41" s="15"/>
      <c r="H41" s="15">
        <f>SUM(F41:G41)</f>
        <v>0</v>
      </c>
      <c r="I41" s="15">
        <v>0</v>
      </c>
      <c r="J41" s="15"/>
      <c r="K41" s="15">
        <f>SUM(I41:J41)</f>
        <v>0</v>
      </c>
      <c r="L41" s="15">
        <v>0</v>
      </c>
      <c r="M41" s="15"/>
      <c r="N41" s="15">
        <f>SUM(L41:M41)</f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0.5" customHeight="1">
      <c r="A42" s="53" t="s">
        <v>192</v>
      </c>
      <c r="B42" s="19" t="s">
        <v>144</v>
      </c>
      <c r="C42" s="15">
        <v>0</v>
      </c>
      <c r="D42" s="15"/>
      <c r="E42" s="15">
        <f>SUM(C42:D42)</f>
        <v>0</v>
      </c>
      <c r="F42" s="15">
        <v>0</v>
      </c>
      <c r="G42" s="15"/>
      <c r="H42" s="15">
        <f>SUM(F42:G42)</f>
        <v>0</v>
      </c>
      <c r="I42" s="15">
        <v>0</v>
      </c>
      <c r="J42" s="15"/>
      <c r="K42" s="15">
        <f>SUM(I42:J42)</f>
        <v>0</v>
      </c>
      <c r="L42" s="15">
        <v>0</v>
      </c>
      <c r="M42" s="15"/>
      <c r="N42" s="15">
        <f>SUM(L42:M42)</f>
        <v>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2.75" customHeight="1" thickBot="1">
      <c r="A43" s="18" t="s">
        <v>17</v>
      </c>
      <c r="B43" s="19" t="s">
        <v>29</v>
      </c>
      <c r="C43" s="15">
        <v>0</v>
      </c>
      <c r="D43" s="15">
        <f aca="true" t="shared" si="9" ref="D43:M43">SUM(D41:D42)</f>
        <v>0</v>
      </c>
      <c r="E43" s="15">
        <f t="shared" si="9"/>
        <v>0</v>
      </c>
      <c r="F43" s="15">
        <v>0</v>
      </c>
      <c r="G43" s="15">
        <f t="shared" si="9"/>
        <v>0</v>
      </c>
      <c r="H43" s="15">
        <f>SUM(H41:H42)</f>
        <v>0</v>
      </c>
      <c r="I43" s="15">
        <v>0</v>
      </c>
      <c r="J43" s="15">
        <f t="shared" si="9"/>
        <v>0</v>
      </c>
      <c r="K43" s="15">
        <f>SUM(K41:K42)</f>
        <v>0</v>
      </c>
      <c r="L43" s="15">
        <v>0</v>
      </c>
      <c r="M43" s="15">
        <f t="shared" si="9"/>
        <v>0</v>
      </c>
      <c r="N43" s="15">
        <f>SUM(N41:N42)</f>
        <v>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.75" customHeight="1">
      <c r="A44" s="40" t="s">
        <v>191</v>
      </c>
      <c r="B44" s="54" t="s">
        <v>22</v>
      </c>
      <c r="C44" s="7">
        <v>0</v>
      </c>
      <c r="D44" s="7"/>
      <c r="E44" s="7">
        <f>SUM(C44:D44)</f>
        <v>0</v>
      </c>
      <c r="F44" s="7">
        <v>0</v>
      </c>
      <c r="G44" s="7"/>
      <c r="H44" s="7">
        <f>SUM(F44:G44)</f>
        <v>0</v>
      </c>
      <c r="I44" s="7">
        <v>0</v>
      </c>
      <c r="J44" s="7"/>
      <c r="K44" s="7">
        <f>SUM(I44:J44)</f>
        <v>0</v>
      </c>
      <c r="L44" s="7">
        <v>0</v>
      </c>
      <c r="M44" s="7"/>
      <c r="N44" s="7">
        <f>SUM(L44:M44)</f>
        <v>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.75" customHeight="1" thickBot="1">
      <c r="A45" s="40" t="s">
        <v>192</v>
      </c>
      <c r="B45" s="54" t="s">
        <v>145</v>
      </c>
      <c r="C45" s="7">
        <v>0</v>
      </c>
      <c r="D45" s="7"/>
      <c r="E45" s="7">
        <f>SUM(C45:D45)</f>
        <v>0</v>
      </c>
      <c r="F45" s="7">
        <v>0</v>
      </c>
      <c r="G45" s="7"/>
      <c r="H45" s="7">
        <f>SUM(F45:G45)</f>
        <v>0</v>
      </c>
      <c r="I45" s="7">
        <v>0</v>
      </c>
      <c r="J45" s="7"/>
      <c r="K45" s="7">
        <f>SUM(I45:J45)</f>
        <v>0</v>
      </c>
      <c r="L45" s="7">
        <v>0</v>
      </c>
      <c r="M45" s="7"/>
      <c r="N45" s="7">
        <f>SUM(L45:M45)</f>
        <v>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.75" customHeight="1" thickBot="1">
      <c r="A46" s="41" t="s">
        <v>20</v>
      </c>
      <c r="B46" s="55" t="s">
        <v>30</v>
      </c>
      <c r="C46" s="28">
        <v>0</v>
      </c>
      <c r="D46" s="28">
        <f aca="true" t="shared" si="10" ref="D46:M46">SUM(D44:D45)</f>
        <v>0</v>
      </c>
      <c r="E46" s="28">
        <f t="shared" si="10"/>
        <v>0</v>
      </c>
      <c r="F46" s="28">
        <v>0</v>
      </c>
      <c r="G46" s="28">
        <f t="shared" si="10"/>
        <v>0</v>
      </c>
      <c r="H46" s="28">
        <f>SUM(H44:H45)</f>
        <v>0</v>
      </c>
      <c r="I46" s="28">
        <v>0</v>
      </c>
      <c r="J46" s="28">
        <f t="shared" si="10"/>
        <v>0</v>
      </c>
      <c r="K46" s="28">
        <f>SUM(K44:K45)</f>
        <v>0</v>
      </c>
      <c r="L46" s="28">
        <v>0</v>
      </c>
      <c r="M46" s="28">
        <f t="shared" si="10"/>
        <v>0</v>
      </c>
      <c r="N46" s="28">
        <f>SUM(N44:N45)</f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2.75" customHeight="1" thickBot="1">
      <c r="A47" s="40" t="s">
        <v>179</v>
      </c>
      <c r="B47" s="54" t="s">
        <v>152</v>
      </c>
      <c r="C47" s="7">
        <v>0</v>
      </c>
      <c r="D47" s="7"/>
      <c r="E47" s="7">
        <f>SUM(C47:D47)</f>
        <v>0</v>
      </c>
      <c r="F47" s="7">
        <v>0</v>
      </c>
      <c r="G47" s="7"/>
      <c r="H47" s="7">
        <f>SUM(F47:G47)</f>
        <v>0</v>
      </c>
      <c r="I47" s="7">
        <v>0</v>
      </c>
      <c r="J47" s="7"/>
      <c r="K47" s="7">
        <f>SUM(I47:J47)</f>
        <v>0</v>
      </c>
      <c r="L47" s="7">
        <v>0</v>
      </c>
      <c r="M47" s="7"/>
      <c r="N47" s="7">
        <f>SUM(L47:M47)</f>
        <v>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2.75" customHeight="1" thickBot="1">
      <c r="A48" s="41" t="s">
        <v>149</v>
      </c>
      <c r="B48" s="55" t="s">
        <v>151</v>
      </c>
      <c r="C48" s="28">
        <v>0</v>
      </c>
      <c r="D48" s="28">
        <f aca="true" t="shared" si="11" ref="D48:M48">SUM(D46,D43,D47)</f>
        <v>0</v>
      </c>
      <c r="E48" s="28">
        <f t="shared" si="11"/>
        <v>0</v>
      </c>
      <c r="F48" s="28">
        <v>0</v>
      </c>
      <c r="G48" s="28">
        <f t="shared" si="11"/>
        <v>0</v>
      </c>
      <c r="H48" s="28">
        <f>SUM(H46,H43,H47)</f>
        <v>0</v>
      </c>
      <c r="I48" s="28">
        <v>0</v>
      </c>
      <c r="J48" s="28">
        <f t="shared" si="11"/>
        <v>0</v>
      </c>
      <c r="K48" s="28">
        <f>SUM(K46,K43,K47)</f>
        <v>0</v>
      </c>
      <c r="L48" s="28">
        <v>0</v>
      </c>
      <c r="M48" s="28">
        <f t="shared" si="11"/>
        <v>0</v>
      </c>
      <c r="N48" s="28">
        <f>SUM(N46,N43,N47)</f>
        <v>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s="51" customFormat="1" ht="12.75" customHeight="1" thickBot="1">
      <c r="A49" s="23"/>
      <c r="B49" s="29" t="s">
        <v>155</v>
      </c>
      <c r="C49" s="6">
        <v>0</v>
      </c>
      <c r="D49" s="6">
        <f aca="true" t="shared" si="12" ref="D49:M49">SUM(D48,D40,D36)</f>
        <v>0</v>
      </c>
      <c r="E49" s="6">
        <f t="shared" si="12"/>
        <v>0</v>
      </c>
      <c r="F49" s="6">
        <v>0</v>
      </c>
      <c r="G49" s="6">
        <f t="shared" si="12"/>
        <v>0</v>
      </c>
      <c r="H49" s="6">
        <f>SUM(H48,H40,H36)</f>
        <v>0</v>
      </c>
      <c r="I49" s="6">
        <v>0</v>
      </c>
      <c r="J49" s="6">
        <f t="shared" si="12"/>
        <v>0</v>
      </c>
      <c r="K49" s="6">
        <f>SUM(K48,K40,K36)</f>
        <v>0</v>
      </c>
      <c r="L49" s="6">
        <v>0</v>
      </c>
      <c r="M49" s="6">
        <f t="shared" si="12"/>
        <v>0</v>
      </c>
      <c r="N49" s="6">
        <f>SUM(N48,N40,N36)</f>
        <v>0</v>
      </c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</row>
    <row r="50" spans="1:14" ht="13.5" customHeight="1">
      <c r="A50" s="57"/>
      <c r="B50" s="58" t="s">
        <v>31</v>
      </c>
      <c r="C50" s="10"/>
      <c r="D50" s="10"/>
      <c r="E50" s="10"/>
      <c r="F50" s="10"/>
      <c r="G50" s="10"/>
      <c r="H50" s="10"/>
      <c r="I50" s="10"/>
      <c r="J50" s="10"/>
      <c r="K50" s="10"/>
      <c r="L50" s="9"/>
      <c r="M50" s="8"/>
      <c r="N50" s="9"/>
    </row>
    <row r="51" spans="1:14" ht="13.5" customHeight="1">
      <c r="A51" s="59"/>
      <c r="B51" s="58" t="s">
        <v>32</v>
      </c>
      <c r="C51" s="60"/>
      <c r="D51" s="27"/>
      <c r="E51" s="60"/>
      <c r="F51" s="27"/>
      <c r="G51" s="27"/>
      <c r="H51" s="27"/>
      <c r="I51" s="27"/>
      <c r="J51" s="27"/>
      <c r="K51" s="27"/>
      <c r="L51" s="71"/>
      <c r="M51" s="27"/>
      <c r="N51" s="71"/>
    </row>
    <row r="53" ht="12.75">
      <c r="H53" s="17"/>
    </row>
    <row r="54" ht="12.75">
      <c r="H54" s="17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N75"/>
  <sheetViews>
    <sheetView zoomScale="92" zoomScaleNormal="92" zoomScalePageLayoutView="0" workbookViewId="0" topLeftCell="A1">
      <pane ySplit="7" topLeftCell="A8" activePane="bottomLeft" state="frozen"/>
      <selection pane="topLeft" activeCell="M24" sqref="M24"/>
      <selection pane="bottomLeft" activeCell="M24" sqref="M24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10.875" style="13" customWidth="1"/>
    <col min="4" max="4" width="10.625" style="13" customWidth="1"/>
    <col min="5" max="5" width="11.00390625" style="13" customWidth="1"/>
    <col min="6" max="6" width="9.00390625" style="13" customWidth="1"/>
    <col min="7" max="8" width="9.375" style="13" customWidth="1"/>
    <col min="9" max="9" width="9.625" style="13" customWidth="1"/>
    <col min="10" max="14" width="9.375" style="13" customWidth="1"/>
    <col min="15" max="15" width="9.25390625" style="13" customWidth="1"/>
    <col min="16" max="16" width="0" style="13" hidden="1" customWidth="1"/>
    <col min="17" max="17" width="9.25390625" style="13" customWidth="1"/>
    <col min="18" max="20" width="0" style="13" hidden="1" customWidth="1"/>
    <col min="21" max="16384" width="9.125" style="13" customWidth="1"/>
  </cols>
  <sheetData>
    <row r="1" spans="2:17" ht="11.25" customHeight="1">
      <c r="B1" s="111" t="s">
        <v>181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23"/>
      <c r="P1" s="23"/>
      <c r="Q1" s="23"/>
    </row>
    <row r="2" spans="8:20" ht="8.25" customHeight="1">
      <c r="H2" s="16"/>
      <c r="M2" s="16" t="s">
        <v>0</v>
      </c>
      <c r="T2" s="16"/>
    </row>
    <row r="3" spans="1:14" ht="9" customHeight="1">
      <c r="A3" s="112" t="s">
        <v>1</v>
      </c>
      <c r="B3" s="112"/>
      <c r="C3" s="114">
        <v>1055</v>
      </c>
      <c r="D3" s="114"/>
      <c r="E3" s="114"/>
      <c r="F3" s="114">
        <v>1056</v>
      </c>
      <c r="G3" s="114"/>
      <c r="H3" s="114"/>
      <c r="I3" s="114">
        <v>1057</v>
      </c>
      <c r="J3" s="114"/>
      <c r="K3" s="114"/>
      <c r="L3" s="114">
        <v>1058</v>
      </c>
      <c r="M3" s="114"/>
      <c r="N3" s="114"/>
    </row>
    <row r="4" spans="1:14" s="86" customFormat="1" ht="20.25" customHeight="1" thickBot="1">
      <c r="A4" s="112"/>
      <c r="B4" s="112"/>
      <c r="C4" s="108" t="s">
        <v>50</v>
      </c>
      <c r="D4" s="108"/>
      <c r="E4" s="108"/>
      <c r="F4" s="108" t="s">
        <v>51</v>
      </c>
      <c r="G4" s="108"/>
      <c r="H4" s="108"/>
      <c r="I4" s="119" t="s">
        <v>52</v>
      </c>
      <c r="J4" s="119"/>
      <c r="K4" s="119"/>
      <c r="L4" s="108" t="s">
        <v>53</v>
      </c>
      <c r="M4" s="108"/>
      <c r="N4" s="108"/>
    </row>
    <row r="5" spans="1:14" ht="11.25" customHeight="1" thickBot="1">
      <c r="A5" s="112"/>
      <c r="B5" s="112"/>
      <c r="C5" s="109" t="s">
        <v>204</v>
      </c>
      <c r="D5" s="109" t="s">
        <v>198</v>
      </c>
      <c r="E5" s="109" t="s">
        <v>199</v>
      </c>
      <c r="F5" s="109" t="s">
        <v>204</v>
      </c>
      <c r="G5" s="109" t="s">
        <v>198</v>
      </c>
      <c r="H5" s="109" t="s">
        <v>199</v>
      </c>
      <c r="I5" s="109" t="s">
        <v>204</v>
      </c>
      <c r="J5" s="109" t="s">
        <v>198</v>
      </c>
      <c r="K5" s="109" t="s">
        <v>199</v>
      </c>
      <c r="L5" s="109" t="s">
        <v>204</v>
      </c>
      <c r="M5" s="109" t="s">
        <v>197</v>
      </c>
      <c r="N5" s="109" t="s">
        <v>199</v>
      </c>
    </row>
    <row r="6" spans="1:14" ht="17.25" customHeight="1" thickBot="1">
      <c r="A6" s="112"/>
      <c r="B6" s="112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9" customHeight="1" thickBot="1">
      <c r="A7" s="118">
        <v>1</v>
      </c>
      <c r="B7" s="118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6" t="s">
        <v>6</v>
      </c>
      <c r="B8" s="116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>
        <v>0</v>
      </c>
      <c r="D9" s="1"/>
      <c r="E9" s="1">
        <f>SUM(C9:D9)</f>
        <v>0</v>
      </c>
      <c r="F9" s="1">
        <v>0</v>
      </c>
      <c r="G9" s="1"/>
      <c r="H9" s="1">
        <f>SUM(F9:G9)</f>
        <v>0</v>
      </c>
      <c r="I9" s="1">
        <v>0</v>
      </c>
      <c r="J9" s="1"/>
      <c r="K9" s="1">
        <f>SUM(I9:J9)</f>
        <v>0</v>
      </c>
      <c r="L9" s="1">
        <v>0</v>
      </c>
      <c r="M9" s="1"/>
      <c r="N9" s="1">
        <f>SUM(L9:M9)</f>
        <v>0</v>
      </c>
    </row>
    <row r="10" spans="1:14" ht="10.5" customHeight="1">
      <c r="A10" s="17" t="s">
        <v>159</v>
      </c>
      <c r="B10" s="16" t="s">
        <v>129</v>
      </c>
      <c r="C10" s="1">
        <v>0</v>
      </c>
      <c r="D10" s="1"/>
      <c r="E10" s="1">
        <f>SUM(C10:D10)</f>
        <v>0</v>
      </c>
      <c r="F10" s="1">
        <v>0</v>
      </c>
      <c r="G10" s="1"/>
      <c r="H10" s="1">
        <f>SUM(F10:G10)</f>
        <v>0</v>
      </c>
      <c r="I10" s="1">
        <v>0</v>
      </c>
      <c r="J10" s="1"/>
      <c r="K10" s="1">
        <f>SUM(I10:J10)</f>
        <v>0</v>
      </c>
      <c r="L10" s="1">
        <v>0</v>
      </c>
      <c r="M10" s="1"/>
      <c r="N10" s="1">
        <f>SUM(L10:M10)</f>
        <v>0</v>
      </c>
    </row>
    <row r="11" spans="1:14" ht="10.5" customHeight="1">
      <c r="A11" s="17" t="s">
        <v>160</v>
      </c>
      <c r="B11" s="16" t="s">
        <v>9</v>
      </c>
      <c r="C11" s="1">
        <v>0</v>
      </c>
      <c r="D11" s="1"/>
      <c r="E11" s="1">
        <f>SUM(C11:D11)</f>
        <v>0</v>
      </c>
      <c r="F11" s="1">
        <v>0</v>
      </c>
      <c r="G11" s="1"/>
      <c r="H11" s="1">
        <f>SUM(F11:G11)</f>
        <v>0</v>
      </c>
      <c r="I11" s="1">
        <v>0</v>
      </c>
      <c r="J11" s="1"/>
      <c r="K11" s="1">
        <f>SUM(I11:J11)</f>
        <v>0</v>
      </c>
      <c r="L11" s="1">
        <v>0</v>
      </c>
      <c r="M11" s="1"/>
      <c r="N11" s="1">
        <f>SUM(L11:M11)</f>
        <v>0</v>
      </c>
    </row>
    <row r="12" spans="1:14" ht="10.5" customHeight="1">
      <c r="A12" s="17" t="s">
        <v>161</v>
      </c>
      <c r="B12" s="16" t="s">
        <v>10</v>
      </c>
      <c r="C12" s="1">
        <v>0</v>
      </c>
      <c r="D12" s="1"/>
      <c r="E12" s="1">
        <f>SUM(C12:D12)</f>
        <v>0</v>
      </c>
      <c r="F12" s="1">
        <v>0</v>
      </c>
      <c r="G12" s="1"/>
      <c r="H12" s="1">
        <f>SUM(F12:G12)</f>
        <v>0</v>
      </c>
      <c r="I12" s="1">
        <v>0</v>
      </c>
      <c r="J12" s="1"/>
      <c r="K12" s="1">
        <f>SUM(I12:J12)</f>
        <v>0</v>
      </c>
      <c r="L12" s="1">
        <v>0</v>
      </c>
      <c r="M12" s="1"/>
      <c r="N12" s="1">
        <f>SUM(L12:M12)</f>
        <v>0</v>
      </c>
    </row>
    <row r="13" spans="1:16" ht="10.5" customHeight="1">
      <c r="A13" s="17" t="s">
        <v>162</v>
      </c>
      <c r="B13" s="16" t="s">
        <v>11</v>
      </c>
      <c r="C13" s="1">
        <v>3400</v>
      </c>
      <c r="D13" s="3"/>
      <c r="E13" s="1">
        <f>SUM(C13:D13)</f>
        <v>3400</v>
      </c>
      <c r="F13" s="1">
        <v>0</v>
      </c>
      <c r="G13" s="1"/>
      <c r="H13" s="1">
        <f>SUM(F13:G13)</f>
        <v>0</v>
      </c>
      <c r="I13" s="1">
        <v>0</v>
      </c>
      <c r="J13" s="1">
        <v>111900</v>
      </c>
      <c r="K13" s="1">
        <f>SUM(I13:J13)</f>
        <v>111900</v>
      </c>
      <c r="L13" s="1">
        <v>26420</v>
      </c>
      <c r="M13" s="1"/>
      <c r="N13" s="1">
        <f>SUM(L13:M13)</f>
        <v>26420</v>
      </c>
      <c r="P13" s="36"/>
    </row>
    <row r="14" spans="1:14" ht="10.5" customHeight="1">
      <c r="A14" s="18" t="s">
        <v>12</v>
      </c>
      <c r="B14" s="19" t="s">
        <v>131</v>
      </c>
      <c r="C14" s="15">
        <v>3400</v>
      </c>
      <c r="D14" s="15">
        <f aca="true" t="shared" si="0" ref="D14:M14">SUM(D9:D13)</f>
        <v>0</v>
      </c>
      <c r="E14" s="15">
        <f t="shared" si="0"/>
        <v>3400</v>
      </c>
      <c r="F14" s="15">
        <v>0</v>
      </c>
      <c r="G14" s="15">
        <f t="shared" si="0"/>
        <v>0</v>
      </c>
      <c r="H14" s="15">
        <f>SUM(H9:H13)</f>
        <v>0</v>
      </c>
      <c r="I14" s="15">
        <v>0</v>
      </c>
      <c r="J14" s="15">
        <f t="shared" si="0"/>
        <v>111900</v>
      </c>
      <c r="K14" s="15">
        <f>SUM(K9:K13)</f>
        <v>111900</v>
      </c>
      <c r="L14" s="15">
        <v>26420</v>
      </c>
      <c r="M14" s="15">
        <f t="shared" si="0"/>
        <v>0</v>
      </c>
      <c r="N14" s="15">
        <f>SUM(N9:N13)</f>
        <v>26420</v>
      </c>
    </row>
    <row r="15" spans="1:14" ht="10.5" customHeight="1">
      <c r="A15" s="17" t="s">
        <v>163</v>
      </c>
      <c r="B15" s="16" t="s">
        <v>130</v>
      </c>
      <c r="C15" s="1">
        <v>0</v>
      </c>
      <c r="D15" s="49"/>
      <c r="E15" s="1">
        <f>SUM(C15:D15)</f>
        <v>0</v>
      </c>
      <c r="F15" s="1">
        <v>0</v>
      </c>
      <c r="G15" s="1"/>
      <c r="H15" s="1">
        <f>SUM(F15:G15)</f>
        <v>0</v>
      </c>
      <c r="I15" s="1">
        <v>0</v>
      </c>
      <c r="J15" s="1"/>
      <c r="K15" s="1">
        <f>SUM(I15:J15)</f>
        <v>0</v>
      </c>
      <c r="L15" s="4">
        <v>0</v>
      </c>
      <c r="M15" s="1"/>
      <c r="N15" s="1">
        <f>SUM(L15:M15)</f>
        <v>0</v>
      </c>
    </row>
    <row r="16" spans="1:14" ht="10.5" customHeight="1">
      <c r="A16" s="17" t="s">
        <v>164</v>
      </c>
      <c r="B16" s="16" t="s">
        <v>13</v>
      </c>
      <c r="C16" s="1">
        <v>0</v>
      </c>
      <c r="D16" s="1"/>
      <c r="E16" s="1">
        <f>SUM(C16:D16)</f>
        <v>0</v>
      </c>
      <c r="F16" s="1">
        <v>0</v>
      </c>
      <c r="G16" s="1"/>
      <c r="H16" s="1">
        <f>SUM(F16:G16)</f>
        <v>0</v>
      </c>
      <c r="I16" s="1">
        <v>0</v>
      </c>
      <c r="J16" s="1"/>
      <c r="K16" s="1">
        <f>SUM(I16:J16)</f>
        <v>0</v>
      </c>
      <c r="L16" s="4">
        <v>0</v>
      </c>
      <c r="M16" s="1"/>
      <c r="N16" s="1">
        <f>SUM(L16:M16)</f>
        <v>0</v>
      </c>
    </row>
    <row r="17" spans="1:14" s="29" customFormat="1" ht="10.5" customHeight="1">
      <c r="A17" s="17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0</v>
      </c>
      <c r="G17" s="1"/>
      <c r="H17" s="1">
        <f>SUM(F17:G17)</f>
        <v>0</v>
      </c>
      <c r="I17" s="1">
        <v>0</v>
      </c>
      <c r="J17" s="1"/>
      <c r="K17" s="1">
        <f>SUM(I17:J17)</f>
        <v>0</v>
      </c>
      <c r="L17" s="4">
        <v>0</v>
      </c>
      <c r="M17" s="1"/>
      <c r="N17" s="1">
        <f>SUM(L17:M17)</f>
        <v>0</v>
      </c>
    </row>
    <row r="18" spans="1:14" ht="10.5" customHeight="1">
      <c r="A18" s="18" t="s">
        <v>15</v>
      </c>
      <c r="B18" s="19" t="s">
        <v>132</v>
      </c>
      <c r="C18" s="15">
        <v>0</v>
      </c>
      <c r="D18" s="15">
        <f aca="true" t="shared" si="1" ref="D18:M18">SUM(D15:D17)</f>
        <v>0</v>
      </c>
      <c r="E18" s="15">
        <f t="shared" si="1"/>
        <v>0</v>
      </c>
      <c r="F18" s="15">
        <v>0</v>
      </c>
      <c r="G18" s="15">
        <f t="shared" si="1"/>
        <v>0</v>
      </c>
      <c r="H18" s="15">
        <f>SUM(H15:H17)</f>
        <v>0</v>
      </c>
      <c r="I18" s="15">
        <v>0</v>
      </c>
      <c r="J18" s="15">
        <f t="shared" si="1"/>
        <v>0</v>
      </c>
      <c r="K18" s="15">
        <f>SUM(K15:K17)</f>
        <v>0</v>
      </c>
      <c r="L18" s="15">
        <v>0</v>
      </c>
      <c r="M18" s="15">
        <f t="shared" si="1"/>
        <v>0</v>
      </c>
      <c r="N18" s="15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15">
        <v>0</v>
      </c>
      <c r="D19" s="15"/>
      <c r="E19" s="15">
        <f>SUM(C19:D19)</f>
        <v>0</v>
      </c>
      <c r="F19" s="15">
        <v>0</v>
      </c>
      <c r="G19" s="15"/>
      <c r="H19" s="15">
        <f>SUM(F19:G19)</f>
        <v>0</v>
      </c>
      <c r="I19" s="15">
        <v>0</v>
      </c>
      <c r="J19" s="15"/>
      <c r="K19" s="15">
        <f>SUM(I19:J19)</f>
        <v>0</v>
      </c>
      <c r="L19" s="15">
        <v>0</v>
      </c>
      <c r="M19" s="15"/>
      <c r="N19" s="15">
        <f>SUM(L19:M19)</f>
        <v>0</v>
      </c>
    </row>
    <row r="20" spans="1:14" ht="10.5" customHeight="1" thickBot="1">
      <c r="A20" s="20" t="s">
        <v>17</v>
      </c>
      <c r="B20" s="19" t="s">
        <v>134</v>
      </c>
      <c r="C20" s="15">
        <v>0</v>
      </c>
      <c r="D20" s="15">
        <f aca="true" t="shared" si="2" ref="D20:M20">SUM(D19)</f>
        <v>0</v>
      </c>
      <c r="E20" s="15">
        <f t="shared" si="2"/>
        <v>0</v>
      </c>
      <c r="F20" s="15">
        <v>0</v>
      </c>
      <c r="G20" s="15">
        <f t="shared" si="2"/>
        <v>0</v>
      </c>
      <c r="H20" s="15">
        <f>SUM(H19)</f>
        <v>0</v>
      </c>
      <c r="I20" s="15">
        <v>0</v>
      </c>
      <c r="J20" s="15">
        <f t="shared" si="2"/>
        <v>0</v>
      </c>
      <c r="K20" s="15">
        <f>SUM(K19)</f>
        <v>0</v>
      </c>
      <c r="L20" s="15">
        <v>0</v>
      </c>
      <c r="M20" s="15">
        <f t="shared" si="2"/>
        <v>0</v>
      </c>
      <c r="N20" s="15">
        <f>SUM(N19)</f>
        <v>0</v>
      </c>
    </row>
    <row r="21" spans="1:14" ht="10.5" customHeight="1">
      <c r="A21" s="21" t="s">
        <v>168</v>
      </c>
      <c r="B21" s="16" t="s">
        <v>21</v>
      </c>
      <c r="C21" s="7">
        <v>0</v>
      </c>
      <c r="D21" s="7"/>
      <c r="E21" s="7">
        <f>SUM(C21:D21)</f>
        <v>0</v>
      </c>
      <c r="F21" s="7">
        <v>0</v>
      </c>
      <c r="G21" s="7"/>
      <c r="H21" s="7">
        <f>SUM(F21:G21)</f>
        <v>0</v>
      </c>
      <c r="I21" s="7">
        <v>0</v>
      </c>
      <c r="J21" s="7"/>
      <c r="K21" s="7">
        <f>SUM(I21:J21)</f>
        <v>0</v>
      </c>
      <c r="L21" s="7">
        <v>0</v>
      </c>
      <c r="M21" s="7"/>
      <c r="N21" s="7">
        <f>SUM(L21:M21)</f>
        <v>0</v>
      </c>
    </row>
    <row r="22" spans="1:14" ht="10.5" customHeight="1">
      <c r="A22" s="50" t="s">
        <v>169</v>
      </c>
      <c r="B22" s="16" t="s">
        <v>146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7">
        <v>0</v>
      </c>
      <c r="J22" s="7"/>
      <c r="K22" s="7">
        <f>SUM(I22:J22)</f>
        <v>0</v>
      </c>
      <c r="L22" s="7">
        <v>0</v>
      </c>
      <c r="M22" s="7"/>
      <c r="N22" s="7">
        <f>SUM(L22:M22)</f>
        <v>0</v>
      </c>
    </row>
    <row r="23" spans="1:14" s="29" customFormat="1" ht="10.5" customHeight="1" thickBot="1">
      <c r="A23" s="17" t="s">
        <v>166</v>
      </c>
      <c r="B23" s="16" t="s">
        <v>22</v>
      </c>
      <c r="C23" s="1">
        <v>0</v>
      </c>
      <c r="D23" s="1"/>
      <c r="E23" s="7">
        <f>SUM(C23:D23)</f>
        <v>0</v>
      </c>
      <c r="F23" s="1">
        <v>0</v>
      </c>
      <c r="G23" s="1"/>
      <c r="H23" s="7">
        <f>SUM(F23:G23)</f>
        <v>0</v>
      </c>
      <c r="I23" s="1">
        <v>0</v>
      </c>
      <c r="J23" s="1"/>
      <c r="K23" s="7">
        <f>SUM(I23:J23)</f>
        <v>0</v>
      </c>
      <c r="L23" s="7">
        <v>0</v>
      </c>
      <c r="M23" s="6"/>
      <c r="N23" s="7">
        <f>SUM(L23:M23)</f>
        <v>0</v>
      </c>
    </row>
    <row r="24" spans="1:14" ht="10.5" customHeight="1" thickBot="1">
      <c r="A24" s="18" t="s">
        <v>20</v>
      </c>
      <c r="B24" s="22" t="s">
        <v>135</v>
      </c>
      <c r="C24" s="15">
        <v>0</v>
      </c>
      <c r="D24" s="15">
        <f aca="true" t="shared" si="3" ref="D24:M24">SUM(D21:D23)</f>
        <v>0</v>
      </c>
      <c r="E24" s="15">
        <f t="shared" si="3"/>
        <v>0</v>
      </c>
      <c r="F24" s="15">
        <v>0</v>
      </c>
      <c r="G24" s="15">
        <f t="shared" si="3"/>
        <v>0</v>
      </c>
      <c r="H24" s="15">
        <f>SUM(H21:H23)</f>
        <v>0</v>
      </c>
      <c r="I24" s="15">
        <v>0</v>
      </c>
      <c r="J24" s="15">
        <f t="shared" si="3"/>
        <v>0</v>
      </c>
      <c r="K24" s="15">
        <f>SUM(K21:K23)</f>
        <v>0</v>
      </c>
      <c r="L24" s="15">
        <v>0</v>
      </c>
      <c r="M24" s="15">
        <f t="shared" si="3"/>
        <v>0</v>
      </c>
      <c r="N24" s="15">
        <f>SUM(N21:N23)</f>
        <v>0</v>
      </c>
    </row>
    <row r="25" spans="1:14" ht="10.5" customHeight="1" thickBot="1">
      <c r="A25" s="40" t="s">
        <v>167</v>
      </c>
      <c r="B25" s="39" t="s">
        <v>153</v>
      </c>
      <c r="C25" s="7">
        <v>0</v>
      </c>
      <c r="D25" s="7"/>
      <c r="E25" s="7">
        <f>SUM(C25:D25)</f>
        <v>0</v>
      </c>
      <c r="F25" s="7">
        <v>0</v>
      </c>
      <c r="G25" s="7"/>
      <c r="H25" s="7">
        <f>SUM(F25:G25)</f>
        <v>0</v>
      </c>
      <c r="I25" s="7">
        <v>0</v>
      </c>
      <c r="J25" s="7"/>
      <c r="K25" s="7">
        <f>SUM(I25:J25)</f>
        <v>0</v>
      </c>
      <c r="L25" s="7">
        <v>0</v>
      </c>
      <c r="M25" s="7"/>
      <c r="N25" s="7">
        <f>SUM(L25:M25)</f>
        <v>0</v>
      </c>
    </row>
    <row r="26" spans="1:14" ht="10.5" customHeight="1" thickBot="1">
      <c r="A26" s="41" t="s">
        <v>149</v>
      </c>
      <c r="B26" s="42" t="s">
        <v>150</v>
      </c>
      <c r="C26" s="28">
        <v>0</v>
      </c>
      <c r="D26" s="28">
        <f aca="true" t="shared" si="4" ref="D26:M26">SUM(D20,D24,D25)</f>
        <v>0</v>
      </c>
      <c r="E26" s="28">
        <f t="shared" si="4"/>
        <v>0</v>
      </c>
      <c r="F26" s="28">
        <v>0</v>
      </c>
      <c r="G26" s="28">
        <f t="shared" si="4"/>
        <v>0</v>
      </c>
      <c r="H26" s="28">
        <f>SUM(H20,H24,H25)</f>
        <v>0</v>
      </c>
      <c r="I26" s="28">
        <v>0</v>
      </c>
      <c r="J26" s="28">
        <f t="shared" si="4"/>
        <v>0</v>
      </c>
      <c r="K26" s="28">
        <f>SUM(K20,K24,K25)</f>
        <v>0</v>
      </c>
      <c r="L26" s="28">
        <v>0</v>
      </c>
      <c r="M26" s="28">
        <f t="shared" si="4"/>
        <v>0</v>
      </c>
      <c r="N26" s="28">
        <f>SUM(N20,N24,N25)</f>
        <v>0</v>
      </c>
    </row>
    <row r="27" spans="1:14" s="29" customFormat="1" ht="10.5" customHeight="1">
      <c r="A27" s="23"/>
      <c r="B27" s="29" t="s">
        <v>154</v>
      </c>
      <c r="C27" s="6">
        <v>3400</v>
      </c>
      <c r="D27" s="6">
        <f aca="true" t="shared" si="5" ref="D27:M27">SUM(D26,D18,D14)</f>
        <v>0</v>
      </c>
      <c r="E27" s="6">
        <f t="shared" si="5"/>
        <v>3400</v>
      </c>
      <c r="F27" s="6">
        <v>0</v>
      </c>
      <c r="G27" s="6">
        <f t="shared" si="5"/>
        <v>0</v>
      </c>
      <c r="H27" s="6">
        <f>SUM(H26,H18,H14)</f>
        <v>0</v>
      </c>
      <c r="I27" s="6">
        <v>0</v>
      </c>
      <c r="J27" s="6">
        <f t="shared" si="5"/>
        <v>111900</v>
      </c>
      <c r="K27" s="6">
        <f>SUM(K26,K18,K14)</f>
        <v>111900</v>
      </c>
      <c r="L27" s="6">
        <v>26420</v>
      </c>
      <c r="M27" s="6">
        <f t="shared" si="5"/>
        <v>0</v>
      </c>
      <c r="N27" s="6">
        <f>SUM(N26,N18,N14)</f>
        <v>26420</v>
      </c>
    </row>
    <row r="28" spans="1:21" ht="10.5" customHeight="1">
      <c r="A28" s="117" t="s">
        <v>23</v>
      </c>
      <c r="B28" s="117"/>
      <c r="C28" s="1"/>
      <c r="D28" s="1"/>
      <c r="E28" s="1"/>
      <c r="F28" s="1"/>
      <c r="G28" s="1"/>
      <c r="H28" s="1"/>
      <c r="I28" s="1"/>
      <c r="J28" s="1"/>
      <c r="K28" s="1"/>
      <c r="L28" s="4"/>
      <c r="M28" s="1"/>
      <c r="N28" s="1"/>
      <c r="U28" s="67"/>
    </row>
    <row r="29" spans="1:14" ht="10.5" customHeight="1">
      <c r="A29" s="17" t="s">
        <v>170</v>
      </c>
      <c r="B29" s="16" t="s">
        <v>136</v>
      </c>
      <c r="C29" s="1">
        <v>0</v>
      </c>
      <c r="D29" s="1"/>
      <c r="E29" s="1">
        <f>SUM(C29:D29)</f>
        <v>0</v>
      </c>
      <c r="F29" s="1">
        <v>0</v>
      </c>
      <c r="G29" s="1"/>
      <c r="H29" s="1">
        <f>SUM(F29:G29)</f>
        <v>0</v>
      </c>
      <c r="I29" s="1">
        <v>0</v>
      </c>
      <c r="J29" s="1"/>
      <c r="K29" s="1">
        <f>SUM(I29:J29)</f>
        <v>0</v>
      </c>
      <c r="L29" s="4">
        <v>0</v>
      </c>
      <c r="M29" s="1"/>
      <c r="N29" s="1">
        <f>SUM(L29:M29)</f>
        <v>0</v>
      </c>
    </row>
    <row r="30" spans="1:14" ht="10.5" customHeight="1">
      <c r="A30" s="17" t="s">
        <v>171</v>
      </c>
      <c r="B30" s="16" t="s">
        <v>137</v>
      </c>
      <c r="C30" s="1">
        <v>0</v>
      </c>
      <c r="D30" s="1"/>
      <c r="E30" s="1">
        <f>SUM(C30:D30)</f>
        <v>0</v>
      </c>
      <c r="F30" s="1">
        <v>0</v>
      </c>
      <c r="G30" s="1"/>
      <c r="H30" s="1">
        <f>SUM(F30:G30)</f>
        <v>0</v>
      </c>
      <c r="I30" s="1">
        <v>0</v>
      </c>
      <c r="J30" s="1"/>
      <c r="K30" s="1">
        <f>SUM(I30:J30)</f>
        <v>0</v>
      </c>
      <c r="L30" s="4">
        <v>0</v>
      </c>
      <c r="M30" s="1"/>
      <c r="N30" s="1">
        <f>SUM(L30:M30)</f>
        <v>0</v>
      </c>
    </row>
    <row r="31" spans="1:14" ht="10.5" customHeight="1">
      <c r="A31" s="17" t="s">
        <v>173</v>
      </c>
      <c r="B31" s="16" t="s">
        <v>138</v>
      </c>
      <c r="C31" s="1">
        <v>0</v>
      </c>
      <c r="D31" s="1"/>
      <c r="E31" s="1">
        <f>SUM(C31:D31)</f>
        <v>0</v>
      </c>
      <c r="F31" s="1">
        <v>0</v>
      </c>
      <c r="G31" s="1"/>
      <c r="H31" s="1">
        <f>SUM(F31:G31)</f>
        <v>0</v>
      </c>
      <c r="I31" s="1">
        <v>0</v>
      </c>
      <c r="J31" s="1"/>
      <c r="K31" s="1">
        <f>SUM(I31:J31)</f>
        <v>0</v>
      </c>
      <c r="L31" s="4">
        <v>0</v>
      </c>
      <c r="M31" s="1"/>
      <c r="N31" s="1">
        <f>SUM(L31:M31)</f>
        <v>0</v>
      </c>
    </row>
    <row r="32" spans="1:14" ht="10.5" customHeight="1">
      <c r="A32" s="24" t="s">
        <v>7</v>
      </c>
      <c r="B32" s="25" t="s">
        <v>139</v>
      </c>
      <c r="C32" s="5">
        <v>0</v>
      </c>
      <c r="D32" s="5">
        <f aca="true" t="shared" si="6" ref="D32:M32">SUM(D29:D31)</f>
        <v>0</v>
      </c>
      <c r="E32" s="5">
        <f t="shared" si="6"/>
        <v>0</v>
      </c>
      <c r="F32" s="5">
        <v>0</v>
      </c>
      <c r="G32" s="5">
        <f t="shared" si="6"/>
        <v>0</v>
      </c>
      <c r="H32" s="5">
        <f>SUM(H29:H31)</f>
        <v>0</v>
      </c>
      <c r="I32" s="5">
        <v>0</v>
      </c>
      <c r="J32" s="5">
        <f t="shared" si="6"/>
        <v>0</v>
      </c>
      <c r="K32" s="5">
        <f>SUM(K29:K31)</f>
        <v>0</v>
      </c>
      <c r="L32" s="5">
        <v>0</v>
      </c>
      <c r="M32" s="5">
        <f t="shared" si="6"/>
        <v>0</v>
      </c>
      <c r="N32" s="5">
        <f>SUM(N29:N31)</f>
        <v>0</v>
      </c>
    </row>
    <row r="33" spans="1:14" ht="10.5" customHeight="1">
      <c r="A33" s="17" t="s">
        <v>174</v>
      </c>
      <c r="B33" s="16" t="s">
        <v>24</v>
      </c>
      <c r="C33" s="1">
        <v>0</v>
      </c>
      <c r="D33" s="1"/>
      <c r="E33" s="1">
        <f>SUM(C33:D33)</f>
        <v>0</v>
      </c>
      <c r="F33" s="1">
        <v>0</v>
      </c>
      <c r="G33" s="1"/>
      <c r="H33" s="1">
        <f>SUM(F33:G33)</f>
        <v>0</v>
      </c>
      <c r="I33" s="1">
        <v>0</v>
      </c>
      <c r="J33" s="1"/>
      <c r="K33" s="1">
        <f>SUM(I33:J33)</f>
        <v>0</v>
      </c>
      <c r="L33" s="4">
        <v>0</v>
      </c>
      <c r="M33" s="1"/>
      <c r="N33" s="1">
        <f>SUM(L33:M33)</f>
        <v>0</v>
      </c>
    </row>
    <row r="34" spans="1:14" ht="10.5" customHeight="1">
      <c r="A34" s="17" t="s">
        <v>175</v>
      </c>
      <c r="B34" s="16" t="s">
        <v>140</v>
      </c>
      <c r="C34" s="1">
        <v>0</v>
      </c>
      <c r="D34" s="1"/>
      <c r="E34" s="1">
        <f>SUM(C34:D34)</f>
        <v>0</v>
      </c>
      <c r="F34" s="1">
        <v>0</v>
      </c>
      <c r="G34" s="1"/>
      <c r="H34" s="1">
        <f>SUM(F34:G34)</f>
        <v>0</v>
      </c>
      <c r="I34" s="1">
        <v>0</v>
      </c>
      <c r="J34" s="1"/>
      <c r="K34" s="1">
        <f>SUM(I34:J34)</f>
        <v>0</v>
      </c>
      <c r="L34" s="4">
        <v>0</v>
      </c>
      <c r="M34" s="1"/>
      <c r="N34" s="1">
        <f>SUM(L34:M34)</f>
        <v>0</v>
      </c>
    </row>
    <row r="35" spans="1:14" ht="10.5" customHeight="1">
      <c r="A35" s="17" t="s">
        <v>177</v>
      </c>
      <c r="B35" s="16" t="s">
        <v>25</v>
      </c>
      <c r="C35" s="1">
        <v>0</v>
      </c>
      <c r="D35" s="1"/>
      <c r="E35" s="1">
        <f>SUM(C35:D35)</f>
        <v>0</v>
      </c>
      <c r="F35" s="1">
        <v>0</v>
      </c>
      <c r="G35" s="1"/>
      <c r="H35" s="1">
        <f>SUM(F35:G35)</f>
        <v>0</v>
      </c>
      <c r="I35" s="1">
        <v>0</v>
      </c>
      <c r="J35" s="1"/>
      <c r="K35" s="1">
        <f>SUM(I35:J35)</f>
        <v>0</v>
      </c>
      <c r="L35" s="4">
        <v>0</v>
      </c>
      <c r="M35" s="1"/>
      <c r="N35" s="1">
        <f>SUM(L35:M35)</f>
        <v>0</v>
      </c>
    </row>
    <row r="36" spans="1:40" ht="10.5" customHeight="1">
      <c r="A36" s="18" t="s">
        <v>12</v>
      </c>
      <c r="B36" s="19" t="s">
        <v>142</v>
      </c>
      <c r="C36" s="15">
        <v>0</v>
      </c>
      <c r="D36" s="15">
        <f aca="true" t="shared" si="7" ref="D36:M36">SUM(D32:D35)</f>
        <v>0</v>
      </c>
      <c r="E36" s="15">
        <f t="shared" si="7"/>
        <v>0</v>
      </c>
      <c r="F36" s="15">
        <v>0</v>
      </c>
      <c r="G36" s="15">
        <f t="shared" si="7"/>
        <v>0</v>
      </c>
      <c r="H36" s="15">
        <f>SUM(H32:H35)</f>
        <v>0</v>
      </c>
      <c r="I36" s="15">
        <v>0</v>
      </c>
      <c r="J36" s="15">
        <f t="shared" si="7"/>
        <v>0</v>
      </c>
      <c r="K36" s="15">
        <f>SUM(K32:K35)</f>
        <v>0</v>
      </c>
      <c r="L36" s="15">
        <v>0</v>
      </c>
      <c r="M36" s="15">
        <f t="shared" si="7"/>
        <v>0</v>
      </c>
      <c r="N36" s="15">
        <f>SUM(N32:N35)</f>
        <v>0</v>
      </c>
      <c r="AD36" s="1"/>
      <c r="AE36" s="1"/>
      <c r="AF36" s="1"/>
      <c r="AJ36" s="1"/>
      <c r="AK36" s="1"/>
      <c r="AL36" s="1"/>
      <c r="AM36" s="1"/>
      <c r="AN36" s="1"/>
    </row>
    <row r="37" spans="1:40" ht="10.5" customHeight="1">
      <c r="A37" s="17" t="s">
        <v>172</v>
      </c>
      <c r="B37" s="16" t="s">
        <v>27</v>
      </c>
      <c r="C37" s="1">
        <v>0</v>
      </c>
      <c r="D37" s="1"/>
      <c r="E37" s="1">
        <f>SUM(C37:D37)</f>
        <v>0</v>
      </c>
      <c r="F37" s="1">
        <v>0</v>
      </c>
      <c r="G37" s="1"/>
      <c r="H37" s="1">
        <f>SUM(F37:G37)</f>
        <v>0</v>
      </c>
      <c r="I37" s="1">
        <v>0</v>
      </c>
      <c r="J37" s="1"/>
      <c r="K37" s="1">
        <f>SUM(I37:J37)</f>
        <v>0</v>
      </c>
      <c r="L37" s="4">
        <v>0</v>
      </c>
      <c r="M37" s="1"/>
      <c r="N37" s="1">
        <f>SUM(L37:M37)</f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7" t="s">
        <v>176</v>
      </c>
      <c r="B38" s="16" t="s">
        <v>141</v>
      </c>
      <c r="C38" s="1">
        <v>0</v>
      </c>
      <c r="D38" s="1"/>
      <c r="E38" s="1">
        <f>SUM(C38:D38)</f>
        <v>0</v>
      </c>
      <c r="F38" s="1">
        <v>0</v>
      </c>
      <c r="G38" s="1"/>
      <c r="H38" s="1">
        <f>SUM(F38:G38)</f>
        <v>0</v>
      </c>
      <c r="I38" s="1">
        <v>0</v>
      </c>
      <c r="J38" s="1"/>
      <c r="K38" s="1">
        <f>SUM(I38:J38)</f>
        <v>0</v>
      </c>
      <c r="L38" s="4">
        <v>0</v>
      </c>
      <c r="M38" s="1"/>
      <c r="N38" s="1">
        <f>SUM(L38:M38)</f>
        <v>0</v>
      </c>
      <c r="Q38" s="67"/>
      <c r="AD38" s="1"/>
      <c r="AE38" s="1"/>
      <c r="AF38" s="1"/>
      <c r="AJ38" s="1"/>
      <c r="AK38" s="1"/>
      <c r="AL38" s="1"/>
      <c r="AM38" s="1"/>
      <c r="AN38" s="1"/>
    </row>
    <row r="39" spans="1:40" s="29" customFormat="1" ht="10.5" customHeight="1">
      <c r="A39" s="17" t="s">
        <v>178</v>
      </c>
      <c r="B39" s="16" t="s">
        <v>28</v>
      </c>
      <c r="C39" s="1">
        <v>0</v>
      </c>
      <c r="D39" s="1"/>
      <c r="E39" s="1">
        <f>SUM(C39:D39)</f>
        <v>0</v>
      </c>
      <c r="F39" s="1">
        <v>0</v>
      </c>
      <c r="G39" s="1"/>
      <c r="H39" s="1">
        <f>SUM(F39:G39)</f>
        <v>0</v>
      </c>
      <c r="I39" s="1">
        <v>0</v>
      </c>
      <c r="J39" s="1"/>
      <c r="K39" s="1">
        <f>SUM(I39:J39)</f>
        <v>0</v>
      </c>
      <c r="L39" s="4">
        <v>0</v>
      </c>
      <c r="M39" s="1"/>
      <c r="N39" s="1">
        <f>SUM(L39:M39)</f>
        <v>0</v>
      </c>
      <c r="AD39" s="6"/>
      <c r="AE39" s="6"/>
      <c r="AF39" s="6"/>
      <c r="AJ39" s="6"/>
      <c r="AK39" s="6"/>
      <c r="AL39" s="6"/>
      <c r="AM39" s="6"/>
      <c r="AN39" s="6"/>
    </row>
    <row r="40" spans="1:31" ht="10.5" customHeight="1">
      <c r="A40" s="18" t="s">
        <v>15</v>
      </c>
      <c r="B40" s="19" t="s">
        <v>143</v>
      </c>
      <c r="C40" s="15">
        <v>0</v>
      </c>
      <c r="D40" s="15">
        <f aca="true" t="shared" si="8" ref="D40:M40">SUM(D37:D39)</f>
        <v>0</v>
      </c>
      <c r="E40" s="15">
        <f t="shared" si="8"/>
        <v>0</v>
      </c>
      <c r="F40" s="15">
        <v>0</v>
      </c>
      <c r="G40" s="15">
        <f t="shared" si="8"/>
        <v>0</v>
      </c>
      <c r="H40" s="15">
        <f>SUM(H37:H39)</f>
        <v>0</v>
      </c>
      <c r="I40" s="15">
        <v>0</v>
      </c>
      <c r="J40" s="15">
        <f t="shared" si="8"/>
        <v>0</v>
      </c>
      <c r="K40" s="15">
        <f>SUM(K37:K39)</f>
        <v>0</v>
      </c>
      <c r="L40" s="15">
        <v>0</v>
      </c>
      <c r="M40" s="15">
        <f t="shared" si="8"/>
        <v>0</v>
      </c>
      <c r="N40" s="15">
        <f>SUM(N37:N39)</f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D40" s="1"/>
      <c r="AE40" s="1"/>
    </row>
    <row r="41" spans="1:31" ht="10.5" customHeight="1">
      <c r="A41" s="53" t="s">
        <v>191</v>
      </c>
      <c r="B41" s="19" t="s">
        <v>19</v>
      </c>
      <c r="C41" s="15">
        <v>0</v>
      </c>
      <c r="D41" s="15"/>
      <c r="E41" s="15">
        <f>SUM(C41:D41)</f>
        <v>0</v>
      </c>
      <c r="F41" s="15">
        <v>0</v>
      </c>
      <c r="G41" s="15"/>
      <c r="H41" s="15">
        <f>SUM(F41:G41)</f>
        <v>0</v>
      </c>
      <c r="I41" s="15">
        <v>0</v>
      </c>
      <c r="J41" s="15"/>
      <c r="K41" s="15">
        <f>SUM(I41:J41)</f>
        <v>0</v>
      </c>
      <c r="L41" s="15">
        <v>0</v>
      </c>
      <c r="M41" s="15"/>
      <c r="N41" s="15">
        <f>SUM(L41:M41)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53" t="s">
        <v>192</v>
      </c>
      <c r="B42" s="19" t="s">
        <v>144</v>
      </c>
      <c r="C42" s="15">
        <v>0</v>
      </c>
      <c r="D42" s="15"/>
      <c r="E42" s="15">
        <f>SUM(C42:D42)</f>
        <v>0</v>
      </c>
      <c r="F42" s="15">
        <v>0</v>
      </c>
      <c r="G42" s="15"/>
      <c r="H42" s="15">
        <f>SUM(F42:G42)</f>
        <v>0</v>
      </c>
      <c r="I42" s="15">
        <v>0</v>
      </c>
      <c r="J42" s="15"/>
      <c r="K42" s="15">
        <f>SUM(I42:J42)</f>
        <v>0</v>
      </c>
      <c r="L42" s="15">
        <v>0</v>
      </c>
      <c r="M42" s="15"/>
      <c r="N42" s="15">
        <f>SUM(L42:M42)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14" ht="12.75">
      <c r="A43" s="18" t="s">
        <v>17</v>
      </c>
      <c r="B43" s="19" t="s">
        <v>29</v>
      </c>
      <c r="C43" s="15">
        <v>0</v>
      </c>
      <c r="D43" s="15">
        <f aca="true" t="shared" si="9" ref="D43:M43">SUM(D41:D42)</f>
        <v>0</v>
      </c>
      <c r="E43" s="15">
        <f t="shared" si="9"/>
        <v>0</v>
      </c>
      <c r="F43" s="15">
        <v>0</v>
      </c>
      <c r="G43" s="15">
        <f t="shared" si="9"/>
        <v>0</v>
      </c>
      <c r="H43" s="15">
        <f>SUM(H41:H42)</f>
        <v>0</v>
      </c>
      <c r="I43" s="15">
        <v>0</v>
      </c>
      <c r="J43" s="15">
        <f t="shared" si="9"/>
        <v>0</v>
      </c>
      <c r="K43" s="15">
        <f>SUM(K41:K42)</f>
        <v>0</v>
      </c>
      <c r="L43" s="15">
        <v>0</v>
      </c>
      <c r="M43" s="15">
        <f t="shared" si="9"/>
        <v>0</v>
      </c>
      <c r="N43" s="15">
        <f>SUM(N41:N42)</f>
        <v>0</v>
      </c>
    </row>
    <row r="44" spans="1:14" ht="12.75">
      <c r="A44" s="40" t="s">
        <v>191</v>
      </c>
      <c r="B44" s="54" t="s">
        <v>22</v>
      </c>
      <c r="C44" s="7">
        <v>0</v>
      </c>
      <c r="D44" s="7"/>
      <c r="E44" s="7">
        <f>SUM(C44:D44)</f>
        <v>0</v>
      </c>
      <c r="F44" s="7">
        <v>0</v>
      </c>
      <c r="G44" s="7"/>
      <c r="H44" s="7">
        <f>SUM(F44:G44)</f>
        <v>0</v>
      </c>
      <c r="I44" s="7">
        <v>0</v>
      </c>
      <c r="J44" s="7"/>
      <c r="K44" s="7">
        <f>SUM(I44:J44)</f>
        <v>0</v>
      </c>
      <c r="L44" s="7">
        <v>0</v>
      </c>
      <c r="M44" s="7"/>
      <c r="N44" s="7">
        <f>SUM(L44:M44)</f>
        <v>0</v>
      </c>
    </row>
    <row r="45" spans="1:14" ht="13.5" thickBot="1">
      <c r="A45" s="40" t="s">
        <v>192</v>
      </c>
      <c r="B45" s="54" t="s">
        <v>145</v>
      </c>
      <c r="C45" s="7">
        <v>0</v>
      </c>
      <c r="D45" s="7"/>
      <c r="E45" s="7">
        <f>SUM(C45:D45)</f>
        <v>0</v>
      </c>
      <c r="F45" s="7">
        <v>0</v>
      </c>
      <c r="G45" s="7"/>
      <c r="H45" s="7">
        <f>SUM(F45:G45)</f>
        <v>0</v>
      </c>
      <c r="I45" s="7">
        <v>0</v>
      </c>
      <c r="J45" s="7"/>
      <c r="K45" s="7">
        <f>SUM(I45:J45)</f>
        <v>0</v>
      </c>
      <c r="L45" s="7">
        <v>0</v>
      </c>
      <c r="M45" s="7"/>
      <c r="N45" s="7">
        <f>SUM(L45:M45)</f>
        <v>0</v>
      </c>
    </row>
    <row r="46" spans="1:14" ht="13.5" thickBot="1">
      <c r="A46" s="41" t="s">
        <v>20</v>
      </c>
      <c r="B46" s="55" t="s">
        <v>30</v>
      </c>
      <c r="C46" s="28">
        <v>0</v>
      </c>
      <c r="D46" s="28">
        <f aca="true" t="shared" si="10" ref="D46:M46">SUM(D44:D45)</f>
        <v>0</v>
      </c>
      <c r="E46" s="28">
        <f t="shared" si="10"/>
        <v>0</v>
      </c>
      <c r="F46" s="28">
        <v>0</v>
      </c>
      <c r="G46" s="28">
        <f t="shared" si="10"/>
        <v>0</v>
      </c>
      <c r="H46" s="28">
        <f>SUM(H44:H45)</f>
        <v>0</v>
      </c>
      <c r="I46" s="28">
        <v>0</v>
      </c>
      <c r="J46" s="28">
        <f t="shared" si="10"/>
        <v>0</v>
      </c>
      <c r="K46" s="28">
        <f>SUM(K44:K45)</f>
        <v>0</v>
      </c>
      <c r="L46" s="28">
        <v>0</v>
      </c>
      <c r="M46" s="28">
        <f t="shared" si="10"/>
        <v>0</v>
      </c>
      <c r="N46" s="28">
        <f>SUM(N44:N45)</f>
        <v>0</v>
      </c>
    </row>
    <row r="47" spans="1:14" ht="13.5" thickBot="1">
      <c r="A47" s="40" t="s">
        <v>179</v>
      </c>
      <c r="B47" s="54" t="s">
        <v>152</v>
      </c>
      <c r="C47" s="7">
        <v>0</v>
      </c>
      <c r="D47" s="7"/>
      <c r="E47" s="7">
        <f>SUM(C47:D47)</f>
        <v>0</v>
      </c>
      <c r="F47" s="7">
        <v>0</v>
      </c>
      <c r="G47" s="7"/>
      <c r="H47" s="7">
        <f>SUM(F47:G47)</f>
        <v>0</v>
      </c>
      <c r="I47" s="7">
        <v>0</v>
      </c>
      <c r="J47" s="7"/>
      <c r="K47" s="7">
        <f>SUM(I47:J47)</f>
        <v>0</v>
      </c>
      <c r="L47" s="7">
        <v>0</v>
      </c>
      <c r="M47" s="7"/>
      <c r="N47" s="7">
        <f>SUM(L47:M47)</f>
        <v>0</v>
      </c>
    </row>
    <row r="48" spans="1:14" ht="13.5" thickBot="1">
      <c r="A48" s="41" t="s">
        <v>149</v>
      </c>
      <c r="B48" s="55" t="s">
        <v>151</v>
      </c>
      <c r="C48" s="28">
        <v>0</v>
      </c>
      <c r="D48" s="28">
        <f aca="true" t="shared" si="11" ref="D48:M48">SUM(D46,D43,D47)</f>
        <v>0</v>
      </c>
      <c r="E48" s="28">
        <f t="shared" si="11"/>
        <v>0</v>
      </c>
      <c r="F48" s="28">
        <v>0</v>
      </c>
      <c r="G48" s="28">
        <f t="shared" si="11"/>
        <v>0</v>
      </c>
      <c r="H48" s="28">
        <f>SUM(H46,H43,H47)</f>
        <v>0</v>
      </c>
      <c r="I48" s="28">
        <v>0</v>
      </c>
      <c r="J48" s="28">
        <f t="shared" si="11"/>
        <v>0</v>
      </c>
      <c r="K48" s="28">
        <f>SUM(K46,K43,K47)</f>
        <v>0</v>
      </c>
      <c r="L48" s="28">
        <v>0</v>
      </c>
      <c r="M48" s="28">
        <f t="shared" si="11"/>
        <v>0</v>
      </c>
      <c r="N48" s="28">
        <f>SUM(N46,N43,N47)</f>
        <v>0</v>
      </c>
    </row>
    <row r="49" spans="1:29" s="51" customFormat="1" ht="13.5" thickBot="1">
      <c r="A49" s="23"/>
      <c r="B49" s="29" t="s">
        <v>155</v>
      </c>
      <c r="C49" s="6">
        <v>0</v>
      </c>
      <c r="D49" s="6">
        <f aca="true" t="shared" si="12" ref="D49:M49">SUM(D48,D40,D36)</f>
        <v>0</v>
      </c>
      <c r="E49" s="6">
        <f t="shared" si="12"/>
        <v>0</v>
      </c>
      <c r="F49" s="6">
        <v>0</v>
      </c>
      <c r="G49" s="6">
        <f t="shared" si="12"/>
        <v>0</v>
      </c>
      <c r="H49" s="6">
        <f>SUM(H48,H40,H36)</f>
        <v>0</v>
      </c>
      <c r="I49" s="6">
        <v>0</v>
      </c>
      <c r="J49" s="6">
        <f t="shared" si="12"/>
        <v>0</v>
      </c>
      <c r="K49" s="6">
        <f>SUM(K48,K40,K36)</f>
        <v>0</v>
      </c>
      <c r="L49" s="6">
        <v>0</v>
      </c>
      <c r="M49" s="6">
        <f t="shared" si="12"/>
        <v>0</v>
      </c>
      <c r="N49" s="6">
        <f>SUM(N48,N40,N36)</f>
        <v>0</v>
      </c>
      <c r="AA49" s="29"/>
      <c r="AB49" s="29"/>
      <c r="AC49" s="29"/>
    </row>
    <row r="50" spans="1:14" ht="12.75">
      <c r="A50" s="57"/>
      <c r="B50" s="58" t="s">
        <v>31</v>
      </c>
      <c r="C50" s="10"/>
      <c r="D50" s="10"/>
      <c r="E50" s="10"/>
      <c r="F50" s="10"/>
      <c r="G50" s="10"/>
      <c r="H50" s="10"/>
      <c r="I50" s="10"/>
      <c r="J50" s="10"/>
      <c r="K50" s="10"/>
      <c r="L50" s="9"/>
      <c r="M50" s="8"/>
      <c r="N50" s="9"/>
    </row>
    <row r="51" spans="1:14" ht="12.75">
      <c r="A51" s="59"/>
      <c r="B51" s="58" t="s">
        <v>32</v>
      </c>
      <c r="C51" s="27"/>
      <c r="D51" s="27"/>
      <c r="E51" s="27"/>
      <c r="F51" s="60"/>
      <c r="G51" s="27"/>
      <c r="H51" s="60"/>
      <c r="I51" s="60"/>
      <c r="J51" s="27"/>
      <c r="K51" s="60"/>
      <c r="L51" s="71"/>
      <c r="M51" s="27"/>
      <c r="N51" s="71"/>
    </row>
    <row r="52" spans="8:11" ht="12.75">
      <c r="H52" s="30"/>
      <c r="K52" s="30"/>
    </row>
    <row r="53" spans="8:11" ht="12.75">
      <c r="H53" s="30"/>
      <c r="K53" s="30"/>
    </row>
    <row r="54" spans="8:11" ht="12.75">
      <c r="H54" s="30"/>
      <c r="K54" s="30"/>
    </row>
    <row r="55" ht="12.75">
      <c r="K55" s="30"/>
    </row>
    <row r="56" ht="12.75">
      <c r="K56" s="30"/>
    </row>
    <row r="57" ht="12.75">
      <c r="K57" s="30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6"/>
      <c r="AB62" s="6"/>
      <c r="AC62" s="6"/>
    </row>
    <row r="63" spans="27:29" ht="12.75">
      <c r="AA63" s="6"/>
      <c r="AB63" s="6"/>
      <c r="AC63" s="6"/>
    </row>
    <row r="64" spans="27:29" ht="12.75">
      <c r="AA64" s="1"/>
      <c r="AB64" s="1"/>
      <c r="AC64" s="1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75"/>
  <sheetViews>
    <sheetView zoomScale="92" zoomScaleNormal="92" zoomScalePageLayoutView="0" workbookViewId="0" topLeftCell="A1">
      <pane ySplit="7" topLeftCell="A8" activePane="bottomLeft" state="frozen"/>
      <selection pane="topLeft" activeCell="M24" sqref="M24"/>
      <selection pane="bottomLeft" activeCell="M24" sqref="M24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10.875" style="13" customWidth="1"/>
    <col min="4" max="4" width="10.625" style="13" customWidth="1"/>
    <col min="5" max="5" width="11.00390625" style="13" customWidth="1"/>
    <col min="6" max="6" width="9.00390625" style="13" customWidth="1"/>
    <col min="7" max="8" width="9.375" style="13" customWidth="1"/>
    <col min="9" max="9" width="9.625" style="13" customWidth="1"/>
    <col min="10" max="14" width="9.375" style="13" customWidth="1"/>
    <col min="15" max="15" width="9.25390625" style="13" customWidth="1"/>
    <col min="16" max="16" width="0" style="13" hidden="1" customWidth="1"/>
    <col min="17" max="17" width="9.25390625" style="13" customWidth="1"/>
    <col min="18" max="20" width="0" style="13" hidden="1" customWidth="1"/>
    <col min="21" max="16384" width="9.125" style="13" customWidth="1"/>
  </cols>
  <sheetData>
    <row r="1" spans="2:17" ht="11.25" customHeight="1">
      <c r="B1" s="111" t="s">
        <v>181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23"/>
      <c r="P1" s="23"/>
      <c r="Q1" s="23"/>
    </row>
    <row r="2" spans="8:20" ht="8.25" customHeight="1">
      <c r="H2" s="16"/>
      <c r="M2" s="16" t="s">
        <v>0</v>
      </c>
      <c r="T2" s="16"/>
    </row>
    <row r="3" spans="1:14" ht="9" customHeight="1">
      <c r="A3" s="112" t="s">
        <v>1</v>
      </c>
      <c r="B3" s="112"/>
      <c r="C3" s="114">
        <v>1059</v>
      </c>
      <c r="D3" s="114"/>
      <c r="E3" s="114"/>
      <c r="F3" s="114">
        <v>1060</v>
      </c>
      <c r="G3" s="114"/>
      <c r="H3" s="114"/>
      <c r="I3" s="114">
        <v>1061</v>
      </c>
      <c r="J3" s="114"/>
      <c r="K3" s="114"/>
      <c r="L3" s="114">
        <v>1062</v>
      </c>
      <c r="M3" s="114"/>
      <c r="N3" s="114"/>
    </row>
    <row r="4" spans="1:14" s="86" customFormat="1" ht="20.25" customHeight="1" thickBot="1">
      <c r="A4" s="112"/>
      <c r="B4" s="112"/>
      <c r="C4" s="119" t="s">
        <v>54</v>
      </c>
      <c r="D4" s="119"/>
      <c r="E4" s="119"/>
      <c r="F4" s="108" t="s">
        <v>55</v>
      </c>
      <c r="G4" s="108"/>
      <c r="H4" s="108"/>
      <c r="I4" s="108" t="s">
        <v>56</v>
      </c>
      <c r="J4" s="108"/>
      <c r="K4" s="108"/>
      <c r="L4" s="108" t="s">
        <v>57</v>
      </c>
      <c r="M4" s="108"/>
      <c r="N4" s="108"/>
    </row>
    <row r="5" spans="1:14" ht="11.25" customHeight="1" thickBot="1">
      <c r="A5" s="112"/>
      <c r="B5" s="112"/>
      <c r="C5" s="109" t="s">
        <v>204</v>
      </c>
      <c r="D5" s="109" t="s">
        <v>198</v>
      </c>
      <c r="E5" s="109" t="s">
        <v>199</v>
      </c>
      <c r="F5" s="109" t="s">
        <v>204</v>
      </c>
      <c r="G5" s="109" t="s">
        <v>198</v>
      </c>
      <c r="H5" s="109" t="s">
        <v>199</v>
      </c>
      <c r="I5" s="109" t="s">
        <v>204</v>
      </c>
      <c r="J5" s="109" t="s">
        <v>198</v>
      </c>
      <c r="K5" s="109" t="s">
        <v>199</v>
      </c>
      <c r="L5" s="109" t="s">
        <v>204</v>
      </c>
      <c r="M5" s="109" t="s">
        <v>197</v>
      </c>
      <c r="N5" s="109" t="s">
        <v>199</v>
      </c>
    </row>
    <row r="6" spans="1:14" ht="17.25" customHeight="1" thickBot="1">
      <c r="A6" s="112"/>
      <c r="B6" s="112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9" customHeight="1" thickBot="1">
      <c r="A7" s="118">
        <v>1</v>
      </c>
      <c r="B7" s="118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6" t="s">
        <v>6</v>
      </c>
      <c r="B8" s="116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>
        <v>0</v>
      </c>
      <c r="D9" s="1"/>
      <c r="E9" s="1">
        <f>SUM(C9:D9)</f>
        <v>0</v>
      </c>
      <c r="F9" s="1">
        <v>0</v>
      </c>
      <c r="G9" s="1"/>
      <c r="H9" s="1">
        <f>SUM(F9:G9)</f>
        <v>0</v>
      </c>
      <c r="I9" s="1">
        <v>0</v>
      </c>
      <c r="J9" s="1"/>
      <c r="K9" s="1">
        <f>SUM(I9:J9)</f>
        <v>0</v>
      </c>
      <c r="L9" s="1">
        <v>0</v>
      </c>
      <c r="M9" s="1"/>
      <c r="N9" s="1">
        <f>SUM(L9:M9)</f>
        <v>0</v>
      </c>
    </row>
    <row r="10" spans="1:14" ht="10.5" customHeight="1">
      <c r="A10" s="17" t="s">
        <v>159</v>
      </c>
      <c r="B10" s="16" t="s">
        <v>129</v>
      </c>
      <c r="C10" s="1">
        <v>0</v>
      </c>
      <c r="D10" s="1"/>
      <c r="E10" s="1">
        <f>SUM(C10:D10)</f>
        <v>0</v>
      </c>
      <c r="F10" s="1">
        <v>0</v>
      </c>
      <c r="G10" s="1"/>
      <c r="H10" s="1">
        <f>SUM(F10:G10)</f>
        <v>0</v>
      </c>
      <c r="I10" s="1">
        <v>0</v>
      </c>
      <c r="J10" s="1"/>
      <c r="K10" s="1">
        <f>SUM(I10:J10)</f>
        <v>0</v>
      </c>
      <c r="L10" s="1">
        <v>0</v>
      </c>
      <c r="M10" s="1"/>
      <c r="N10" s="1">
        <f>SUM(L10:M10)</f>
        <v>0</v>
      </c>
    </row>
    <row r="11" spans="1:14" ht="10.5" customHeight="1">
      <c r="A11" s="17" t="s">
        <v>160</v>
      </c>
      <c r="B11" s="16" t="s">
        <v>9</v>
      </c>
      <c r="C11" s="1">
        <v>0</v>
      </c>
      <c r="D11" s="1"/>
      <c r="E11" s="1">
        <f>SUM(C11:D11)</f>
        <v>0</v>
      </c>
      <c r="F11" s="1">
        <v>0</v>
      </c>
      <c r="G11" s="1"/>
      <c r="H11" s="1">
        <f>SUM(F11:G11)</f>
        <v>0</v>
      </c>
      <c r="I11" s="1">
        <v>0</v>
      </c>
      <c r="J11" s="1"/>
      <c r="K11" s="1">
        <f>SUM(I11:J11)</f>
        <v>0</v>
      </c>
      <c r="L11" s="1">
        <v>0</v>
      </c>
      <c r="M11" s="1"/>
      <c r="N11" s="1">
        <f>SUM(L11:M11)</f>
        <v>0</v>
      </c>
    </row>
    <row r="12" spans="1:14" ht="10.5" customHeight="1">
      <c r="A12" s="17" t="s">
        <v>161</v>
      </c>
      <c r="B12" s="16" t="s">
        <v>10</v>
      </c>
      <c r="C12" s="1">
        <v>0</v>
      </c>
      <c r="D12" s="1"/>
      <c r="E12" s="1">
        <f>SUM(C12:D12)</f>
        <v>0</v>
      </c>
      <c r="F12" s="1">
        <v>0</v>
      </c>
      <c r="G12" s="1"/>
      <c r="H12" s="1">
        <f>SUM(F12:G12)</f>
        <v>0</v>
      </c>
      <c r="I12" s="1">
        <v>0</v>
      </c>
      <c r="J12" s="1"/>
      <c r="K12" s="1">
        <f>SUM(I12:J12)</f>
        <v>0</v>
      </c>
      <c r="L12" s="1">
        <v>0</v>
      </c>
      <c r="M12" s="1"/>
      <c r="N12" s="1">
        <f>SUM(L12:M12)</f>
        <v>0</v>
      </c>
    </row>
    <row r="13" spans="1:16" ht="10.5" customHeight="1">
      <c r="A13" s="17" t="s">
        <v>162</v>
      </c>
      <c r="B13" s="16" t="s">
        <v>11</v>
      </c>
      <c r="C13" s="1">
        <v>0</v>
      </c>
      <c r="D13" s="3">
        <f>45000+100</f>
        <v>45100</v>
      </c>
      <c r="E13" s="1">
        <f>SUM(C13:D13)</f>
        <v>45100</v>
      </c>
      <c r="F13" s="1">
        <v>720</v>
      </c>
      <c r="G13" s="1">
        <v>1501</v>
      </c>
      <c r="H13" s="1">
        <f>SUM(F13:G13)</f>
        <v>2221</v>
      </c>
      <c r="I13" s="1">
        <v>590</v>
      </c>
      <c r="J13" s="1">
        <v>1350</v>
      </c>
      <c r="K13" s="1">
        <f>SUM(I13:J13)</f>
        <v>1940</v>
      </c>
      <c r="L13" s="1">
        <v>1705</v>
      </c>
      <c r="M13" s="1">
        <v>1470</v>
      </c>
      <c r="N13" s="1">
        <f>SUM(L13:M13)</f>
        <v>3175</v>
      </c>
      <c r="P13" s="36"/>
    </row>
    <row r="14" spans="1:14" ht="10.5" customHeight="1">
      <c r="A14" s="18" t="s">
        <v>12</v>
      </c>
      <c r="B14" s="19" t="s">
        <v>131</v>
      </c>
      <c r="C14" s="15">
        <v>0</v>
      </c>
      <c r="D14" s="15">
        <f aca="true" t="shared" si="0" ref="D14:M14">SUM(D9:D13)</f>
        <v>45100</v>
      </c>
      <c r="E14" s="15">
        <f t="shared" si="0"/>
        <v>45100</v>
      </c>
      <c r="F14" s="15">
        <v>720</v>
      </c>
      <c r="G14" s="15">
        <f t="shared" si="0"/>
        <v>1501</v>
      </c>
      <c r="H14" s="15">
        <f>SUM(H9:H13)</f>
        <v>2221</v>
      </c>
      <c r="I14" s="15">
        <v>590</v>
      </c>
      <c r="J14" s="15">
        <f t="shared" si="0"/>
        <v>1350</v>
      </c>
      <c r="K14" s="15">
        <f>SUM(K9:K13)</f>
        <v>1940</v>
      </c>
      <c r="L14" s="15">
        <v>1705</v>
      </c>
      <c r="M14" s="15">
        <f t="shared" si="0"/>
        <v>1470</v>
      </c>
      <c r="N14" s="15">
        <f>SUM(N9:N13)</f>
        <v>3175</v>
      </c>
    </row>
    <row r="15" spans="1:14" ht="10.5" customHeight="1">
      <c r="A15" s="17" t="s">
        <v>163</v>
      </c>
      <c r="B15" s="16" t="s">
        <v>130</v>
      </c>
      <c r="C15" s="1">
        <v>0</v>
      </c>
      <c r="D15" s="49"/>
      <c r="E15" s="1">
        <f>SUM(C15:D15)</f>
        <v>0</v>
      </c>
      <c r="F15" s="1">
        <v>0</v>
      </c>
      <c r="G15" s="1"/>
      <c r="H15" s="1">
        <f>SUM(F15:G15)</f>
        <v>0</v>
      </c>
      <c r="I15" s="1">
        <v>0</v>
      </c>
      <c r="J15" s="1"/>
      <c r="K15" s="1">
        <f>SUM(I15:J15)</f>
        <v>0</v>
      </c>
      <c r="L15" s="7">
        <v>0</v>
      </c>
      <c r="M15" s="6"/>
      <c r="N15" s="1">
        <f>SUM(L15:M15)</f>
        <v>0</v>
      </c>
    </row>
    <row r="16" spans="1:14" ht="10.5" customHeight="1">
      <c r="A16" s="17" t="s">
        <v>164</v>
      </c>
      <c r="B16" s="16" t="s">
        <v>13</v>
      </c>
      <c r="C16" s="1">
        <v>0</v>
      </c>
      <c r="D16" s="1"/>
      <c r="E16" s="1">
        <f>SUM(C16:D16)</f>
        <v>0</v>
      </c>
      <c r="F16" s="1">
        <v>0</v>
      </c>
      <c r="G16" s="1"/>
      <c r="H16" s="1">
        <f>SUM(F16:G16)</f>
        <v>0</v>
      </c>
      <c r="I16" s="1">
        <v>0</v>
      </c>
      <c r="J16" s="1"/>
      <c r="K16" s="1">
        <f>SUM(I16:J16)</f>
        <v>0</v>
      </c>
      <c r="L16" s="7">
        <v>0</v>
      </c>
      <c r="M16" s="6"/>
      <c r="N16" s="1">
        <f>SUM(L16:M16)</f>
        <v>0</v>
      </c>
    </row>
    <row r="17" spans="1:14" s="29" customFormat="1" ht="10.5" customHeight="1">
      <c r="A17" s="17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0</v>
      </c>
      <c r="G17" s="1"/>
      <c r="H17" s="1">
        <f>SUM(F17:G17)</f>
        <v>0</v>
      </c>
      <c r="I17" s="1">
        <v>0</v>
      </c>
      <c r="J17" s="1"/>
      <c r="K17" s="1">
        <f>SUM(I17:J17)</f>
        <v>0</v>
      </c>
      <c r="L17" s="4">
        <v>0</v>
      </c>
      <c r="M17" s="1"/>
      <c r="N17" s="1">
        <f>SUM(L17:M17)</f>
        <v>0</v>
      </c>
    </row>
    <row r="18" spans="1:14" ht="10.5" customHeight="1">
      <c r="A18" s="18" t="s">
        <v>15</v>
      </c>
      <c r="B18" s="19" t="s">
        <v>132</v>
      </c>
      <c r="C18" s="15">
        <v>0</v>
      </c>
      <c r="D18" s="15">
        <f aca="true" t="shared" si="1" ref="D18:M18">SUM(D15:D17)</f>
        <v>0</v>
      </c>
      <c r="E18" s="15">
        <f t="shared" si="1"/>
        <v>0</v>
      </c>
      <c r="F18" s="15">
        <v>0</v>
      </c>
      <c r="G18" s="15">
        <f t="shared" si="1"/>
        <v>0</v>
      </c>
      <c r="H18" s="15">
        <f>SUM(H15:H17)</f>
        <v>0</v>
      </c>
      <c r="I18" s="15">
        <v>0</v>
      </c>
      <c r="J18" s="15">
        <f t="shared" si="1"/>
        <v>0</v>
      </c>
      <c r="K18" s="15">
        <f>SUM(K15:K17)</f>
        <v>0</v>
      </c>
      <c r="L18" s="15">
        <v>0</v>
      </c>
      <c r="M18" s="15">
        <f t="shared" si="1"/>
        <v>0</v>
      </c>
      <c r="N18" s="15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15">
        <v>0</v>
      </c>
      <c r="D19" s="15"/>
      <c r="E19" s="15">
        <f>SUM(C19:D19)</f>
        <v>0</v>
      </c>
      <c r="F19" s="15">
        <v>0</v>
      </c>
      <c r="G19" s="15"/>
      <c r="H19" s="15">
        <f>SUM(F19:G19)</f>
        <v>0</v>
      </c>
      <c r="I19" s="15">
        <v>0</v>
      </c>
      <c r="J19" s="15"/>
      <c r="K19" s="15">
        <f>SUM(I19:J19)</f>
        <v>0</v>
      </c>
      <c r="L19" s="15">
        <v>0</v>
      </c>
      <c r="M19" s="15"/>
      <c r="N19" s="15">
        <f>SUM(L19:M19)</f>
        <v>0</v>
      </c>
    </row>
    <row r="20" spans="1:14" ht="10.5" customHeight="1" thickBot="1">
      <c r="A20" s="20" t="s">
        <v>17</v>
      </c>
      <c r="B20" s="19" t="s">
        <v>134</v>
      </c>
      <c r="C20" s="15">
        <v>0</v>
      </c>
      <c r="D20" s="15">
        <f aca="true" t="shared" si="2" ref="D20:M20">SUM(D19)</f>
        <v>0</v>
      </c>
      <c r="E20" s="15">
        <f t="shared" si="2"/>
        <v>0</v>
      </c>
      <c r="F20" s="15">
        <v>0</v>
      </c>
      <c r="G20" s="15">
        <f t="shared" si="2"/>
        <v>0</v>
      </c>
      <c r="H20" s="15">
        <f>SUM(H19)</f>
        <v>0</v>
      </c>
      <c r="I20" s="15">
        <v>0</v>
      </c>
      <c r="J20" s="15">
        <f t="shared" si="2"/>
        <v>0</v>
      </c>
      <c r="K20" s="15">
        <f>SUM(K19)</f>
        <v>0</v>
      </c>
      <c r="L20" s="15">
        <v>0</v>
      </c>
      <c r="M20" s="15">
        <f t="shared" si="2"/>
        <v>0</v>
      </c>
      <c r="N20" s="15">
        <f>SUM(N19)</f>
        <v>0</v>
      </c>
    </row>
    <row r="21" spans="1:14" ht="10.5" customHeight="1">
      <c r="A21" s="21" t="s">
        <v>168</v>
      </c>
      <c r="B21" s="16" t="s">
        <v>21</v>
      </c>
      <c r="C21" s="7">
        <v>0</v>
      </c>
      <c r="D21" s="7"/>
      <c r="E21" s="7">
        <f>SUM(C21:D21)</f>
        <v>0</v>
      </c>
      <c r="F21" s="7">
        <v>0</v>
      </c>
      <c r="G21" s="7"/>
      <c r="H21" s="7">
        <f>SUM(F21:G21)</f>
        <v>0</v>
      </c>
      <c r="I21" s="7">
        <v>0</v>
      </c>
      <c r="J21" s="7"/>
      <c r="K21" s="7">
        <f>SUM(I21:J21)</f>
        <v>0</v>
      </c>
      <c r="L21" s="7">
        <v>0</v>
      </c>
      <c r="M21" s="7"/>
      <c r="N21" s="7">
        <f>SUM(L21:M21)</f>
        <v>0</v>
      </c>
    </row>
    <row r="22" spans="1:14" ht="10.5" customHeight="1">
      <c r="A22" s="50" t="s">
        <v>169</v>
      </c>
      <c r="B22" s="16" t="s">
        <v>146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7">
        <v>0</v>
      </c>
      <c r="J22" s="7"/>
      <c r="K22" s="7">
        <f>SUM(I22:J22)</f>
        <v>0</v>
      </c>
      <c r="L22" s="7">
        <v>0</v>
      </c>
      <c r="M22" s="7"/>
      <c r="N22" s="7">
        <f>SUM(L22:M22)</f>
        <v>0</v>
      </c>
    </row>
    <row r="23" spans="1:14" s="29" customFormat="1" ht="10.5" customHeight="1" thickBot="1">
      <c r="A23" s="17" t="s">
        <v>166</v>
      </c>
      <c r="B23" s="16" t="s">
        <v>22</v>
      </c>
      <c r="C23" s="1">
        <v>0</v>
      </c>
      <c r="D23" s="1"/>
      <c r="E23" s="7">
        <f>SUM(C23:D23)</f>
        <v>0</v>
      </c>
      <c r="F23" s="1">
        <v>0</v>
      </c>
      <c r="G23" s="1"/>
      <c r="H23" s="7">
        <f>SUM(F23:G23)</f>
        <v>0</v>
      </c>
      <c r="I23" s="1">
        <v>0</v>
      </c>
      <c r="J23" s="1"/>
      <c r="K23" s="7">
        <f>SUM(I23:J23)</f>
        <v>0</v>
      </c>
      <c r="L23" s="7">
        <v>0</v>
      </c>
      <c r="M23" s="6"/>
      <c r="N23" s="7">
        <f>SUM(L23:M23)</f>
        <v>0</v>
      </c>
    </row>
    <row r="24" spans="1:14" ht="10.5" customHeight="1" thickBot="1">
      <c r="A24" s="18" t="s">
        <v>20</v>
      </c>
      <c r="B24" s="22" t="s">
        <v>135</v>
      </c>
      <c r="C24" s="15">
        <v>0</v>
      </c>
      <c r="D24" s="15">
        <f aca="true" t="shared" si="3" ref="D24:M24">SUM(D21:D23)</f>
        <v>0</v>
      </c>
      <c r="E24" s="15">
        <f t="shared" si="3"/>
        <v>0</v>
      </c>
      <c r="F24" s="15">
        <v>0</v>
      </c>
      <c r="G24" s="15">
        <f t="shared" si="3"/>
        <v>0</v>
      </c>
      <c r="H24" s="15">
        <f>SUM(H21:H23)</f>
        <v>0</v>
      </c>
      <c r="I24" s="15">
        <v>0</v>
      </c>
      <c r="J24" s="15">
        <f t="shared" si="3"/>
        <v>0</v>
      </c>
      <c r="K24" s="15">
        <f>SUM(K21:K23)</f>
        <v>0</v>
      </c>
      <c r="L24" s="15">
        <v>0</v>
      </c>
      <c r="M24" s="15">
        <f t="shared" si="3"/>
        <v>0</v>
      </c>
      <c r="N24" s="15">
        <f>SUM(N21:N23)</f>
        <v>0</v>
      </c>
    </row>
    <row r="25" spans="1:14" ht="10.5" customHeight="1" thickBot="1">
      <c r="A25" s="40" t="s">
        <v>167</v>
      </c>
      <c r="B25" s="39" t="s">
        <v>153</v>
      </c>
      <c r="C25" s="7">
        <v>0</v>
      </c>
      <c r="D25" s="7"/>
      <c r="E25" s="7">
        <f>SUM(C25:D25)</f>
        <v>0</v>
      </c>
      <c r="F25" s="7">
        <v>0</v>
      </c>
      <c r="G25" s="7"/>
      <c r="H25" s="7">
        <f>SUM(F25:G25)</f>
        <v>0</v>
      </c>
      <c r="I25" s="7">
        <v>0</v>
      </c>
      <c r="J25" s="7"/>
      <c r="K25" s="7">
        <f>SUM(I25:J25)</f>
        <v>0</v>
      </c>
      <c r="L25" s="7">
        <v>0</v>
      </c>
      <c r="M25" s="7"/>
      <c r="N25" s="7">
        <f>SUM(L25:M25)</f>
        <v>0</v>
      </c>
    </row>
    <row r="26" spans="1:14" ht="10.5" customHeight="1" thickBot="1">
      <c r="A26" s="41" t="s">
        <v>149</v>
      </c>
      <c r="B26" s="42" t="s">
        <v>150</v>
      </c>
      <c r="C26" s="28">
        <v>0</v>
      </c>
      <c r="D26" s="28">
        <f aca="true" t="shared" si="4" ref="D26:M26">SUM(D20,D24,D25)</f>
        <v>0</v>
      </c>
      <c r="E26" s="28">
        <f t="shared" si="4"/>
        <v>0</v>
      </c>
      <c r="F26" s="28">
        <v>0</v>
      </c>
      <c r="G26" s="28">
        <f t="shared" si="4"/>
        <v>0</v>
      </c>
      <c r="H26" s="28">
        <f>SUM(H20,H24,H25)</f>
        <v>0</v>
      </c>
      <c r="I26" s="28">
        <v>0</v>
      </c>
      <c r="J26" s="28">
        <f t="shared" si="4"/>
        <v>0</v>
      </c>
      <c r="K26" s="28">
        <f>SUM(K20,K24,K25)</f>
        <v>0</v>
      </c>
      <c r="L26" s="28">
        <v>0</v>
      </c>
      <c r="M26" s="28">
        <f t="shared" si="4"/>
        <v>0</v>
      </c>
      <c r="N26" s="28">
        <f>SUM(N20,N24,N25)</f>
        <v>0</v>
      </c>
    </row>
    <row r="27" spans="1:14" s="29" customFormat="1" ht="10.5" customHeight="1">
      <c r="A27" s="23"/>
      <c r="B27" s="29" t="s">
        <v>154</v>
      </c>
      <c r="C27" s="6">
        <v>0</v>
      </c>
      <c r="D27" s="6">
        <f aca="true" t="shared" si="5" ref="D27:M27">SUM(D26,D18,D14)</f>
        <v>45100</v>
      </c>
      <c r="E27" s="6">
        <f t="shared" si="5"/>
        <v>45100</v>
      </c>
      <c r="F27" s="6">
        <v>720</v>
      </c>
      <c r="G27" s="6">
        <f t="shared" si="5"/>
        <v>1501</v>
      </c>
      <c r="H27" s="6">
        <f>SUM(H26,H18,H14)</f>
        <v>2221</v>
      </c>
      <c r="I27" s="6">
        <v>590</v>
      </c>
      <c r="J27" s="6">
        <f t="shared" si="5"/>
        <v>1350</v>
      </c>
      <c r="K27" s="6">
        <f>SUM(K26,K18,K14)</f>
        <v>1940</v>
      </c>
      <c r="L27" s="6">
        <v>1705</v>
      </c>
      <c r="M27" s="6">
        <f t="shared" si="5"/>
        <v>1470</v>
      </c>
      <c r="N27" s="6">
        <f>SUM(N26,N18,N14)</f>
        <v>3175</v>
      </c>
    </row>
    <row r="28" spans="1:21" ht="10.5" customHeight="1">
      <c r="A28" s="117" t="s">
        <v>23</v>
      </c>
      <c r="B28" s="117"/>
      <c r="C28" s="1"/>
      <c r="D28" s="1"/>
      <c r="E28" s="1"/>
      <c r="F28" s="1"/>
      <c r="G28" s="1"/>
      <c r="H28" s="1"/>
      <c r="I28" s="1"/>
      <c r="J28" s="1"/>
      <c r="K28" s="1"/>
      <c r="L28" s="7"/>
      <c r="M28" s="6"/>
      <c r="N28" s="1"/>
      <c r="U28" s="67"/>
    </row>
    <row r="29" spans="1:14" ht="10.5" customHeight="1">
      <c r="A29" s="17" t="s">
        <v>170</v>
      </c>
      <c r="B29" s="16" t="s">
        <v>136</v>
      </c>
      <c r="C29" s="1">
        <v>0</v>
      </c>
      <c r="D29" s="1"/>
      <c r="E29" s="1">
        <f>SUM(C29:D29)</f>
        <v>0</v>
      </c>
      <c r="F29" s="1">
        <v>0</v>
      </c>
      <c r="G29" s="1"/>
      <c r="H29" s="1">
        <f>SUM(F29:G29)</f>
        <v>0</v>
      </c>
      <c r="I29" s="1">
        <v>0</v>
      </c>
      <c r="J29" s="1"/>
      <c r="K29" s="1">
        <f>SUM(I29:J29)</f>
        <v>0</v>
      </c>
      <c r="L29" s="7">
        <v>0</v>
      </c>
      <c r="M29" s="6"/>
      <c r="N29" s="1">
        <f>SUM(L29:M29)</f>
        <v>0</v>
      </c>
    </row>
    <row r="30" spans="1:14" ht="10.5" customHeight="1">
      <c r="A30" s="17" t="s">
        <v>171</v>
      </c>
      <c r="B30" s="16" t="s">
        <v>137</v>
      </c>
      <c r="C30" s="1">
        <v>0</v>
      </c>
      <c r="D30" s="1"/>
      <c r="E30" s="1">
        <f>SUM(C30:D30)</f>
        <v>0</v>
      </c>
      <c r="F30" s="1">
        <v>0</v>
      </c>
      <c r="G30" s="1"/>
      <c r="H30" s="1">
        <f>SUM(F30:G30)</f>
        <v>0</v>
      </c>
      <c r="I30" s="1">
        <v>0</v>
      </c>
      <c r="J30" s="1"/>
      <c r="K30" s="1">
        <f>SUM(I30:J30)</f>
        <v>0</v>
      </c>
      <c r="L30" s="7">
        <v>0</v>
      </c>
      <c r="M30" s="6"/>
      <c r="N30" s="1">
        <f>SUM(L30:M30)</f>
        <v>0</v>
      </c>
    </row>
    <row r="31" spans="1:14" ht="10.5" customHeight="1">
      <c r="A31" s="17" t="s">
        <v>173</v>
      </c>
      <c r="B31" s="16" t="s">
        <v>138</v>
      </c>
      <c r="C31" s="1">
        <v>0</v>
      </c>
      <c r="D31" s="1"/>
      <c r="E31" s="1">
        <f>SUM(C31:D31)</f>
        <v>0</v>
      </c>
      <c r="F31" s="1">
        <v>0</v>
      </c>
      <c r="G31" s="1"/>
      <c r="H31" s="1">
        <f>SUM(F31:G31)</f>
        <v>0</v>
      </c>
      <c r="I31" s="1">
        <v>0</v>
      </c>
      <c r="J31" s="1"/>
      <c r="K31" s="1">
        <f>SUM(I31:J31)</f>
        <v>0</v>
      </c>
      <c r="L31" s="7">
        <v>0</v>
      </c>
      <c r="M31" s="6"/>
      <c r="N31" s="1">
        <f>SUM(L31:M31)</f>
        <v>0</v>
      </c>
    </row>
    <row r="32" spans="1:14" ht="10.5" customHeight="1">
      <c r="A32" s="24" t="s">
        <v>7</v>
      </c>
      <c r="B32" s="25" t="s">
        <v>139</v>
      </c>
      <c r="C32" s="5">
        <v>0</v>
      </c>
      <c r="D32" s="5">
        <f aca="true" t="shared" si="6" ref="D32:M32">SUM(D29:D31)</f>
        <v>0</v>
      </c>
      <c r="E32" s="5">
        <f t="shared" si="6"/>
        <v>0</v>
      </c>
      <c r="F32" s="5">
        <v>0</v>
      </c>
      <c r="G32" s="5">
        <f t="shared" si="6"/>
        <v>0</v>
      </c>
      <c r="H32" s="5">
        <f>SUM(H29:H31)</f>
        <v>0</v>
      </c>
      <c r="I32" s="5">
        <v>0</v>
      </c>
      <c r="J32" s="5">
        <f t="shared" si="6"/>
        <v>0</v>
      </c>
      <c r="K32" s="5">
        <f>SUM(K29:K31)</f>
        <v>0</v>
      </c>
      <c r="L32" s="5">
        <v>0</v>
      </c>
      <c r="M32" s="5">
        <f t="shared" si="6"/>
        <v>0</v>
      </c>
      <c r="N32" s="5">
        <f>SUM(N29:N31)</f>
        <v>0</v>
      </c>
    </row>
    <row r="33" spans="1:14" ht="10.5" customHeight="1">
      <c r="A33" s="17" t="s">
        <v>174</v>
      </c>
      <c r="B33" s="16" t="s">
        <v>24</v>
      </c>
      <c r="C33" s="1">
        <v>0</v>
      </c>
      <c r="D33" s="1"/>
      <c r="E33" s="1">
        <f>SUM(C33:D33)</f>
        <v>0</v>
      </c>
      <c r="F33" s="1">
        <v>0</v>
      </c>
      <c r="G33" s="1"/>
      <c r="H33" s="1">
        <f>SUM(F33:G33)</f>
        <v>0</v>
      </c>
      <c r="I33" s="1">
        <v>0</v>
      </c>
      <c r="J33" s="1"/>
      <c r="K33" s="1">
        <f>SUM(I33:J33)</f>
        <v>0</v>
      </c>
      <c r="L33" s="7">
        <v>0</v>
      </c>
      <c r="M33" s="6"/>
      <c r="N33" s="1">
        <f>SUM(L33:M33)</f>
        <v>0</v>
      </c>
    </row>
    <row r="34" spans="1:14" ht="10.5" customHeight="1">
      <c r="A34" s="17" t="s">
        <v>175</v>
      </c>
      <c r="B34" s="16" t="s">
        <v>140</v>
      </c>
      <c r="C34" s="1">
        <v>0</v>
      </c>
      <c r="D34" s="1"/>
      <c r="E34" s="1">
        <f>SUM(C34:D34)</f>
        <v>0</v>
      </c>
      <c r="F34" s="1">
        <v>0</v>
      </c>
      <c r="G34" s="1"/>
      <c r="H34" s="1">
        <f>SUM(F34:G34)</f>
        <v>0</v>
      </c>
      <c r="I34" s="1">
        <v>0</v>
      </c>
      <c r="J34" s="1"/>
      <c r="K34" s="1">
        <f>SUM(I34:J34)</f>
        <v>0</v>
      </c>
      <c r="L34" s="7">
        <v>0</v>
      </c>
      <c r="M34" s="6"/>
      <c r="N34" s="1">
        <f>SUM(L34:M34)</f>
        <v>0</v>
      </c>
    </row>
    <row r="35" spans="1:14" ht="10.5" customHeight="1">
      <c r="A35" s="17" t="s">
        <v>177</v>
      </c>
      <c r="B35" s="16" t="s">
        <v>25</v>
      </c>
      <c r="C35" s="1">
        <v>0</v>
      </c>
      <c r="D35" s="1"/>
      <c r="E35" s="1">
        <f>SUM(C35:D35)</f>
        <v>0</v>
      </c>
      <c r="F35" s="1">
        <v>0</v>
      </c>
      <c r="G35" s="1"/>
      <c r="H35" s="1">
        <f>SUM(F35:G35)</f>
        <v>0</v>
      </c>
      <c r="I35" s="1">
        <v>0</v>
      </c>
      <c r="J35" s="1"/>
      <c r="K35" s="1">
        <f>SUM(I35:J35)</f>
        <v>0</v>
      </c>
      <c r="L35" s="7">
        <v>0</v>
      </c>
      <c r="M35" s="6"/>
      <c r="N35" s="1">
        <f>SUM(L35:M35)</f>
        <v>0</v>
      </c>
    </row>
    <row r="36" spans="1:40" ht="10.5" customHeight="1">
      <c r="A36" s="18" t="s">
        <v>12</v>
      </c>
      <c r="B36" s="19" t="s">
        <v>142</v>
      </c>
      <c r="C36" s="15">
        <v>0</v>
      </c>
      <c r="D36" s="15">
        <f aca="true" t="shared" si="7" ref="D36:M36">SUM(D32:D35)</f>
        <v>0</v>
      </c>
      <c r="E36" s="15">
        <f t="shared" si="7"/>
        <v>0</v>
      </c>
      <c r="F36" s="15">
        <v>0</v>
      </c>
      <c r="G36" s="15">
        <f t="shared" si="7"/>
        <v>0</v>
      </c>
      <c r="H36" s="15">
        <f>SUM(H32:H35)</f>
        <v>0</v>
      </c>
      <c r="I36" s="15">
        <v>0</v>
      </c>
      <c r="J36" s="15">
        <f t="shared" si="7"/>
        <v>0</v>
      </c>
      <c r="K36" s="15">
        <f>SUM(K32:K35)</f>
        <v>0</v>
      </c>
      <c r="L36" s="15">
        <v>0</v>
      </c>
      <c r="M36" s="15">
        <f t="shared" si="7"/>
        <v>0</v>
      </c>
      <c r="N36" s="15">
        <f>SUM(N32:N35)</f>
        <v>0</v>
      </c>
      <c r="AD36" s="1"/>
      <c r="AE36" s="1"/>
      <c r="AF36" s="1"/>
      <c r="AJ36" s="1"/>
      <c r="AK36" s="1"/>
      <c r="AL36" s="1"/>
      <c r="AM36" s="1"/>
      <c r="AN36" s="1"/>
    </row>
    <row r="37" spans="1:40" ht="10.5" customHeight="1">
      <c r="A37" s="17" t="s">
        <v>172</v>
      </c>
      <c r="B37" s="16" t="s">
        <v>27</v>
      </c>
      <c r="C37" s="1">
        <v>0</v>
      </c>
      <c r="D37" s="1"/>
      <c r="E37" s="1">
        <f>SUM(C37:D37)</f>
        <v>0</v>
      </c>
      <c r="F37" s="1">
        <v>0</v>
      </c>
      <c r="G37" s="1"/>
      <c r="H37" s="1">
        <f>SUM(F37:G37)</f>
        <v>0</v>
      </c>
      <c r="I37" s="1">
        <v>0</v>
      </c>
      <c r="J37" s="1"/>
      <c r="K37" s="1">
        <f>SUM(I37:J37)</f>
        <v>0</v>
      </c>
      <c r="L37" s="7">
        <v>0</v>
      </c>
      <c r="M37" s="6"/>
      <c r="N37" s="1">
        <f>SUM(L37:M37)</f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7" t="s">
        <v>176</v>
      </c>
      <c r="B38" s="16" t="s">
        <v>141</v>
      </c>
      <c r="C38" s="1">
        <v>0</v>
      </c>
      <c r="D38" s="1"/>
      <c r="E38" s="1">
        <f>SUM(C38:D38)</f>
        <v>0</v>
      </c>
      <c r="F38" s="1">
        <v>0</v>
      </c>
      <c r="G38" s="1"/>
      <c r="H38" s="1">
        <f>SUM(F38:G38)</f>
        <v>0</v>
      </c>
      <c r="I38" s="1">
        <v>0</v>
      </c>
      <c r="J38" s="1"/>
      <c r="K38" s="1">
        <f>SUM(I38:J38)</f>
        <v>0</v>
      </c>
      <c r="L38" s="7">
        <v>0</v>
      </c>
      <c r="M38" s="6"/>
      <c r="N38" s="1">
        <f>SUM(L38:M38)</f>
        <v>0</v>
      </c>
      <c r="Q38" s="67"/>
      <c r="AD38" s="1"/>
      <c r="AE38" s="1"/>
      <c r="AF38" s="1"/>
      <c r="AJ38" s="1"/>
      <c r="AK38" s="1"/>
      <c r="AL38" s="1"/>
      <c r="AM38" s="1"/>
      <c r="AN38" s="1"/>
    </row>
    <row r="39" spans="1:40" s="29" customFormat="1" ht="10.5" customHeight="1">
      <c r="A39" s="17" t="s">
        <v>178</v>
      </c>
      <c r="B39" s="16" t="s">
        <v>28</v>
      </c>
      <c r="C39" s="1">
        <v>0</v>
      </c>
      <c r="D39" s="1"/>
      <c r="E39" s="1">
        <f>SUM(C39:D39)</f>
        <v>0</v>
      </c>
      <c r="F39" s="1">
        <v>0</v>
      </c>
      <c r="G39" s="1"/>
      <c r="H39" s="1">
        <f>SUM(F39:G39)</f>
        <v>0</v>
      </c>
      <c r="I39" s="1">
        <v>0</v>
      </c>
      <c r="J39" s="1"/>
      <c r="K39" s="1">
        <f>SUM(I39:J39)</f>
        <v>0</v>
      </c>
      <c r="L39" s="7">
        <v>0</v>
      </c>
      <c r="M39" s="6"/>
      <c r="N39" s="1">
        <f>SUM(L39:M39)</f>
        <v>0</v>
      </c>
      <c r="AD39" s="6"/>
      <c r="AE39" s="6"/>
      <c r="AF39" s="6"/>
      <c r="AJ39" s="6"/>
      <c r="AK39" s="6"/>
      <c r="AL39" s="6"/>
      <c r="AM39" s="6"/>
      <c r="AN39" s="6"/>
    </row>
    <row r="40" spans="1:31" ht="10.5" customHeight="1">
      <c r="A40" s="18" t="s">
        <v>15</v>
      </c>
      <c r="B40" s="19" t="s">
        <v>143</v>
      </c>
      <c r="C40" s="15">
        <v>0</v>
      </c>
      <c r="D40" s="15">
        <f aca="true" t="shared" si="8" ref="D40:M40">SUM(D37:D39)</f>
        <v>0</v>
      </c>
      <c r="E40" s="15">
        <f t="shared" si="8"/>
        <v>0</v>
      </c>
      <c r="F40" s="15">
        <v>0</v>
      </c>
      <c r="G40" s="15">
        <f t="shared" si="8"/>
        <v>0</v>
      </c>
      <c r="H40" s="15">
        <f>SUM(H37:H39)</f>
        <v>0</v>
      </c>
      <c r="I40" s="15">
        <v>0</v>
      </c>
      <c r="J40" s="15">
        <f t="shared" si="8"/>
        <v>0</v>
      </c>
      <c r="K40" s="15">
        <f>SUM(K37:K39)</f>
        <v>0</v>
      </c>
      <c r="L40" s="15">
        <v>0</v>
      </c>
      <c r="M40" s="15">
        <f t="shared" si="8"/>
        <v>0</v>
      </c>
      <c r="N40" s="15">
        <f>SUM(N37:N39)</f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D40" s="1"/>
      <c r="AE40" s="1"/>
    </row>
    <row r="41" spans="1:31" ht="10.5" customHeight="1">
      <c r="A41" s="53" t="s">
        <v>191</v>
      </c>
      <c r="B41" s="19" t="s">
        <v>19</v>
      </c>
      <c r="C41" s="15">
        <v>0</v>
      </c>
      <c r="D41" s="15"/>
      <c r="E41" s="15">
        <f>SUM(C41:D41)</f>
        <v>0</v>
      </c>
      <c r="F41" s="15">
        <v>0</v>
      </c>
      <c r="G41" s="15"/>
      <c r="H41" s="15">
        <f>SUM(F41:G41)</f>
        <v>0</v>
      </c>
      <c r="I41" s="15">
        <v>0</v>
      </c>
      <c r="J41" s="15"/>
      <c r="K41" s="15">
        <f>SUM(I41:J41)</f>
        <v>0</v>
      </c>
      <c r="L41" s="15">
        <v>0</v>
      </c>
      <c r="M41" s="15"/>
      <c r="N41" s="15">
        <f>SUM(L41:M41)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53" t="s">
        <v>192</v>
      </c>
      <c r="B42" s="19" t="s">
        <v>144</v>
      </c>
      <c r="C42" s="15">
        <v>0</v>
      </c>
      <c r="D42" s="15"/>
      <c r="E42" s="15">
        <f>SUM(C42:D42)</f>
        <v>0</v>
      </c>
      <c r="F42" s="15">
        <v>0</v>
      </c>
      <c r="G42" s="15"/>
      <c r="H42" s="15">
        <f>SUM(F42:G42)</f>
        <v>0</v>
      </c>
      <c r="I42" s="15">
        <v>0</v>
      </c>
      <c r="J42" s="15"/>
      <c r="K42" s="15">
        <f>SUM(I42:J42)</f>
        <v>0</v>
      </c>
      <c r="L42" s="15">
        <v>0</v>
      </c>
      <c r="M42" s="15"/>
      <c r="N42" s="15">
        <f>SUM(L42:M42)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14" ht="12.75">
      <c r="A43" s="18" t="s">
        <v>17</v>
      </c>
      <c r="B43" s="19" t="s">
        <v>29</v>
      </c>
      <c r="C43" s="15">
        <v>0</v>
      </c>
      <c r="D43" s="15">
        <f aca="true" t="shared" si="9" ref="D43:M43">SUM(D41:D42)</f>
        <v>0</v>
      </c>
      <c r="E43" s="15">
        <f t="shared" si="9"/>
        <v>0</v>
      </c>
      <c r="F43" s="15">
        <v>0</v>
      </c>
      <c r="G43" s="15">
        <f t="shared" si="9"/>
        <v>0</v>
      </c>
      <c r="H43" s="15">
        <f>SUM(H41:H42)</f>
        <v>0</v>
      </c>
      <c r="I43" s="15">
        <v>0</v>
      </c>
      <c r="J43" s="15">
        <f t="shared" si="9"/>
        <v>0</v>
      </c>
      <c r="K43" s="15">
        <f>SUM(K41:K42)</f>
        <v>0</v>
      </c>
      <c r="L43" s="15">
        <v>0</v>
      </c>
      <c r="M43" s="15">
        <f t="shared" si="9"/>
        <v>0</v>
      </c>
      <c r="N43" s="15">
        <f>SUM(N41:N42)</f>
        <v>0</v>
      </c>
    </row>
    <row r="44" spans="1:14" ht="12.75">
      <c r="A44" s="40" t="s">
        <v>191</v>
      </c>
      <c r="B44" s="54" t="s">
        <v>22</v>
      </c>
      <c r="C44" s="7">
        <v>0</v>
      </c>
      <c r="D44" s="7"/>
      <c r="E44" s="7">
        <f>SUM(C44:D44)</f>
        <v>0</v>
      </c>
      <c r="F44" s="7">
        <v>0</v>
      </c>
      <c r="G44" s="7"/>
      <c r="H44" s="7">
        <f>SUM(F44:G44)</f>
        <v>0</v>
      </c>
      <c r="I44" s="7">
        <v>0</v>
      </c>
      <c r="J44" s="7"/>
      <c r="K44" s="7">
        <f>SUM(I44:J44)</f>
        <v>0</v>
      </c>
      <c r="L44" s="7">
        <v>0</v>
      </c>
      <c r="M44" s="7"/>
      <c r="N44" s="7">
        <f>SUM(L44:M44)</f>
        <v>0</v>
      </c>
    </row>
    <row r="45" spans="1:14" ht="13.5" thickBot="1">
      <c r="A45" s="40" t="s">
        <v>192</v>
      </c>
      <c r="B45" s="54" t="s">
        <v>145</v>
      </c>
      <c r="C45" s="7">
        <v>0</v>
      </c>
      <c r="D45" s="7"/>
      <c r="E45" s="7">
        <f>SUM(C45:D45)</f>
        <v>0</v>
      </c>
      <c r="F45" s="7">
        <v>0</v>
      </c>
      <c r="G45" s="7"/>
      <c r="H45" s="7">
        <f>SUM(F45:G45)</f>
        <v>0</v>
      </c>
      <c r="I45" s="7">
        <v>0</v>
      </c>
      <c r="J45" s="7"/>
      <c r="K45" s="7">
        <f>SUM(I45:J45)</f>
        <v>0</v>
      </c>
      <c r="L45" s="7">
        <v>0</v>
      </c>
      <c r="M45" s="7"/>
      <c r="N45" s="7">
        <f>SUM(L45:M45)</f>
        <v>0</v>
      </c>
    </row>
    <row r="46" spans="1:14" ht="13.5" thickBot="1">
      <c r="A46" s="41" t="s">
        <v>20</v>
      </c>
      <c r="B46" s="55" t="s">
        <v>30</v>
      </c>
      <c r="C46" s="28">
        <v>0</v>
      </c>
      <c r="D46" s="28">
        <f aca="true" t="shared" si="10" ref="D46:M46">SUM(D44:D45)</f>
        <v>0</v>
      </c>
      <c r="E46" s="28">
        <f t="shared" si="10"/>
        <v>0</v>
      </c>
      <c r="F46" s="28">
        <v>0</v>
      </c>
      <c r="G46" s="28">
        <f t="shared" si="10"/>
        <v>0</v>
      </c>
      <c r="H46" s="28">
        <f>SUM(H44:H45)</f>
        <v>0</v>
      </c>
      <c r="I46" s="28">
        <v>0</v>
      </c>
      <c r="J46" s="28">
        <f t="shared" si="10"/>
        <v>0</v>
      </c>
      <c r="K46" s="28">
        <f>SUM(K44:K45)</f>
        <v>0</v>
      </c>
      <c r="L46" s="28">
        <v>0</v>
      </c>
      <c r="M46" s="28">
        <f t="shared" si="10"/>
        <v>0</v>
      </c>
      <c r="N46" s="28">
        <f>SUM(N44:N45)</f>
        <v>0</v>
      </c>
    </row>
    <row r="47" spans="1:14" ht="13.5" thickBot="1">
      <c r="A47" s="40" t="s">
        <v>179</v>
      </c>
      <c r="B47" s="54" t="s">
        <v>152</v>
      </c>
      <c r="C47" s="7">
        <v>0</v>
      </c>
      <c r="D47" s="7"/>
      <c r="E47" s="7">
        <f>SUM(C47:D47)</f>
        <v>0</v>
      </c>
      <c r="F47" s="7">
        <v>0</v>
      </c>
      <c r="G47" s="7"/>
      <c r="H47" s="7">
        <f>SUM(F47:G47)</f>
        <v>0</v>
      </c>
      <c r="I47" s="7">
        <v>0</v>
      </c>
      <c r="J47" s="7"/>
      <c r="K47" s="7">
        <f>SUM(I47:J47)</f>
        <v>0</v>
      </c>
      <c r="L47" s="7">
        <v>0</v>
      </c>
      <c r="M47" s="7"/>
      <c r="N47" s="7">
        <f>SUM(L47:M47)</f>
        <v>0</v>
      </c>
    </row>
    <row r="48" spans="1:14" ht="13.5" thickBot="1">
      <c r="A48" s="41" t="s">
        <v>149</v>
      </c>
      <c r="B48" s="55" t="s">
        <v>151</v>
      </c>
      <c r="C48" s="28">
        <v>0</v>
      </c>
      <c r="D48" s="28">
        <f aca="true" t="shared" si="11" ref="D48:M48">SUM(D46,D43,D47)</f>
        <v>0</v>
      </c>
      <c r="E48" s="28">
        <f t="shared" si="11"/>
        <v>0</v>
      </c>
      <c r="F48" s="28">
        <v>0</v>
      </c>
      <c r="G48" s="28">
        <f t="shared" si="11"/>
        <v>0</v>
      </c>
      <c r="H48" s="28">
        <f>SUM(H46,H43,H47)</f>
        <v>0</v>
      </c>
      <c r="I48" s="28">
        <v>0</v>
      </c>
      <c r="J48" s="28">
        <f t="shared" si="11"/>
        <v>0</v>
      </c>
      <c r="K48" s="28">
        <f>SUM(K46,K43,K47)</f>
        <v>0</v>
      </c>
      <c r="L48" s="28">
        <v>0</v>
      </c>
      <c r="M48" s="28">
        <f t="shared" si="11"/>
        <v>0</v>
      </c>
      <c r="N48" s="28">
        <f>SUM(N46,N43,N47)</f>
        <v>0</v>
      </c>
    </row>
    <row r="49" spans="1:29" s="51" customFormat="1" ht="13.5" thickBot="1">
      <c r="A49" s="23"/>
      <c r="B49" s="29" t="s">
        <v>155</v>
      </c>
      <c r="C49" s="6">
        <v>0</v>
      </c>
      <c r="D49" s="6">
        <f aca="true" t="shared" si="12" ref="D49:M49">SUM(D48,D40,D36)</f>
        <v>0</v>
      </c>
      <c r="E49" s="6">
        <f t="shared" si="12"/>
        <v>0</v>
      </c>
      <c r="F49" s="6">
        <v>0</v>
      </c>
      <c r="G49" s="6">
        <f t="shared" si="12"/>
        <v>0</v>
      </c>
      <c r="H49" s="6">
        <f>SUM(H48,H40,H36)</f>
        <v>0</v>
      </c>
      <c r="I49" s="6">
        <v>0</v>
      </c>
      <c r="J49" s="6">
        <f t="shared" si="12"/>
        <v>0</v>
      </c>
      <c r="K49" s="6">
        <f>SUM(K48,K40,K36)</f>
        <v>0</v>
      </c>
      <c r="L49" s="6">
        <v>0</v>
      </c>
      <c r="M49" s="6">
        <f t="shared" si="12"/>
        <v>0</v>
      </c>
      <c r="N49" s="6">
        <f>SUM(N48,N40,N36)</f>
        <v>0</v>
      </c>
      <c r="AA49" s="29"/>
      <c r="AB49" s="29"/>
      <c r="AC49" s="29"/>
    </row>
    <row r="50" spans="1:14" ht="12.75">
      <c r="A50" s="57"/>
      <c r="B50" s="58" t="s">
        <v>31</v>
      </c>
      <c r="C50" s="10"/>
      <c r="D50" s="10"/>
      <c r="E50" s="10"/>
      <c r="F50" s="10"/>
      <c r="G50" s="10"/>
      <c r="H50" s="10"/>
      <c r="I50" s="10"/>
      <c r="J50" s="10"/>
      <c r="K50" s="10"/>
      <c r="L50" s="9"/>
      <c r="M50" s="8"/>
      <c r="N50" s="9"/>
    </row>
    <row r="51" spans="1:14" ht="12.75">
      <c r="A51" s="59"/>
      <c r="B51" s="58" t="s">
        <v>32</v>
      </c>
      <c r="C51" s="27"/>
      <c r="D51" s="27"/>
      <c r="E51" s="27"/>
      <c r="F51" s="60"/>
      <c r="G51" s="27"/>
      <c r="H51" s="60"/>
      <c r="I51" s="60"/>
      <c r="J51" s="27"/>
      <c r="K51" s="60"/>
      <c r="L51" s="71"/>
      <c r="M51" s="27"/>
      <c r="N51" s="71"/>
    </row>
    <row r="52" spans="8:11" ht="12.75">
      <c r="H52" s="30"/>
      <c r="K52" s="30"/>
    </row>
    <row r="53" spans="8:11" ht="12.75">
      <c r="H53" s="30"/>
      <c r="K53" s="30"/>
    </row>
    <row r="54" spans="8:11" ht="12.75">
      <c r="H54" s="30"/>
      <c r="K54" s="30"/>
    </row>
    <row r="55" ht="12.75">
      <c r="K55" s="30"/>
    </row>
    <row r="56" ht="12.75">
      <c r="K56" s="30"/>
    </row>
    <row r="57" ht="12.75">
      <c r="K57" s="30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6"/>
      <c r="AB62" s="6"/>
      <c r="AC62" s="6"/>
    </row>
    <row r="63" spans="27:29" ht="12.75">
      <c r="AA63" s="6"/>
      <c r="AB63" s="6"/>
      <c r="AC63" s="6"/>
    </row>
    <row r="64" spans="27:29" ht="12.75">
      <c r="AA64" s="1"/>
      <c r="AB64" s="1"/>
      <c r="AC64" s="1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garancsi.eva</cp:lastModifiedBy>
  <cp:lastPrinted>2015-09-02T14:06:29Z</cp:lastPrinted>
  <dcterms:created xsi:type="dcterms:W3CDTF">2013-01-10T09:41:02Z</dcterms:created>
  <dcterms:modified xsi:type="dcterms:W3CDTF">2015-09-28T11:55:26Z</dcterms:modified>
  <cp:category/>
  <cp:version/>
  <cp:contentType/>
  <cp:contentStatus/>
</cp:coreProperties>
</file>