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.m.össz.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4" i="1"/>
  <c r="D4"/>
  <c r="C8"/>
  <c r="D8"/>
  <c r="C11"/>
  <c r="D11"/>
  <c r="C13"/>
  <c r="D13"/>
  <c r="C15"/>
  <c r="D15"/>
  <c r="C17"/>
  <c r="D17"/>
  <c r="C18"/>
  <c r="D18"/>
  <c r="C20"/>
  <c r="D20"/>
  <c r="C23"/>
  <c r="D23"/>
  <c r="C24"/>
  <c r="D24"/>
  <c r="C25"/>
  <c r="D25"/>
  <c r="C29"/>
  <c r="D29"/>
  <c r="C36"/>
  <c r="D36"/>
  <c r="C37"/>
  <c r="D37"/>
  <c r="C41"/>
  <c r="D41"/>
  <c r="C46"/>
  <c r="D46"/>
  <c r="C47"/>
  <c r="D47"/>
  <c r="C51"/>
  <c r="D51"/>
  <c r="C53"/>
  <c r="D53"/>
  <c r="C54"/>
  <c r="D54"/>
  <c r="C60"/>
  <c r="D60"/>
  <c r="C63"/>
  <c r="D63"/>
  <c r="C66"/>
  <c r="D66"/>
  <c r="C68"/>
  <c r="D68"/>
  <c r="C76"/>
  <c r="D76"/>
  <c r="C77"/>
  <c r="D77"/>
  <c r="C81"/>
  <c r="D81"/>
  <c r="C82"/>
  <c r="D82"/>
</calcChain>
</file>

<file path=xl/sharedStrings.xml><?xml version="1.0" encoding="utf-8"?>
<sst xmlns="http://schemas.openxmlformats.org/spreadsheetml/2006/main" count="142" uniqueCount="142">
  <si>
    <t>FORRÁSOK ÖSSZESEN (=G+H+I+J)</t>
  </si>
  <si>
    <t>243</t>
  </si>
  <si>
    <t>J) PASSZÍV IDŐBELI ELHATÁROLÁSOK (=J/1+J/2+J/3)</t>
  </si>
  <si>
    <t>242</t>
  </si>
  <si>
    <t>J/2 Halasztott eredményszemléletű bevételek</t>
  </si>
  <si>
    <t>J/2 Költségek, ráfordítások passzív időbeli elhatárolása</t>
  </si>
  <si>
    <t>240</t>
  </si>
  <si>
    <t>J/1 Eredményszemléletű bevételek passzív időbeli elhatárolása</t>
  </si>
  <si>
    <t>239</t>
  </si>
  <si>
    <t>H) KÖTELEZETTSÉGEK (=H/I+H/II+H/III)</t>
  </si>
  <si>
    <t>237</t>
  </si>
  <si>
    <t>H/III Kötelezettség jellegű sajátos elszámolások (=H/III/1+…+H/III/10)</t>
  </si>
  <si>
    <t>236</t>
  </si>
  <si>
    <t>H/III/4 Forgótőke elszámolása (Kincstár)</t>
  </si>
  <si>
    <t>229</t>
  </si>
  <si>
    <t>H/III/3 Más szervezetet megillető bevételek elszámolása</t>
  </si>
  <si>
    <t>228</t>
  </si>
  <si>
    <t>H/III/2 Továbbadási célból folyósított támogatások, ellátások elszámolása</t>
  </si>
  <si>
    <t>227</t>
  </si>
  <si>
    <t>H/III/1c - ebből: egyéb túlfizetések, téves és visszajáró befizetések, egyéb kapott előlegek</t>
  </si>
  <si>
    <t>226</t>
  </si>
  <si>
    <t>H/III/1b - ebből: túlfizetés az általános forgalmi adóban</t>
  </si>
  <si>
    <t>225</t>
  </si>
  <si>
    <t>H/III/1a - ebből: túlfizetés a jövedelemadókban</t>
  </si>
  <si>
    <t>224</t>
  </si>
  <si>
    <t>H/III/1 Kapott előlegek (=H/III/1a+H/III/1b+H/III/1c)</t>
  </si>
  <si>
    <t>223</t>
  </si>
  <si>
    <t>H/II Költségvetési évet követően esedékes kötelezettségek (=H/II/1+…+H/II/9)</t>
  </si>
  <si>
    <t>222</t>
  </si>
  <si>
    <t>H/II/9a - ebből: költségvetési évet követően esedékes kötelezettségek hosszú lejáratú hitelek, kölcsönök törlesztésére pénzügyi vállalkozásnak</t>
  </si>
  <si>
    <t>213</t>
  </si>
  <si>
    <t>H/II/9 Költségvetési évet követően esedékes kötelezettségek finanszírozási kiadásokra (&gt;=H/II/9a+…+H/II/9i)</t>
  </si>
  <si>
    <t>212</t>
  </si>
  <si>
    <t>H/II/4 Költségvetési évet követően esedékes kötelezettségek ellátottak pénzbeli juttatásaira</t>
  </si>
  <si>
    <t>H/II/3 Költségvetési évet követően esedékes kötelezettségek dologi kiadásokra</t>
  </si>
  <si>
    <t>202</t>
  </si>
  <si>
    <t>H/I Költségvetési évben esedékes kötelezettségek (=H/I/1+…+H/I/9)</t>
  </si>
  <si>
    <t>H/I/5 Költségvetési évben esedékes kötelezettség egyéb működési célú kiadásokra</t>
  </si>
  <si>
    <t>H/I/3 Költségvetési évben esedékes kötelezettségek dologi kiadásokra</t>
  </si>
  <si>
    <t>176</t>
  </si>
  <si>
    <t>G/ SAJÁT TŐKE  (= G/I+…+G/VI)</t>
  </si>
  <si>
    <t>173</t>
  </si>
  <si>
    <t>G/VI Mérleg szerinti eredmény</t>
  </si>
  <si>
    <t>172</t>
  </si>
  <si>
    <t>G/IV Felhalmozott eredmény</t>
  </si>
  <si>
    <t>170</t>
  </si>
  <si>
    <t>G/III Egyéb eszközök induláskori értéke és változásai</t>
  </si>
  <si>
    <t>169</t>
  </si>
  <si>
    <t>G/II Nemzeti vagyon változásai</t>
  </si>
  <si>
    <t>168</t>
  </si>
  <si>
    <t>G/I  Nemzeti vagyon induláskori értéke</t>
  </si>
  <si>
    <t>167</t>
  </si>
  <si>
    <t>ESZKÖZÖK ÖSSZESEN (=A+B+C+D+E+F)</t>
  </si>
  <si>
    <t>F) AKTÍV IDŐBELI  ELHATÁROLÁSOK  (=F/1+F/2+F/3)</t>
  </si>
  <si>
    <t>F/1  Eredményszemléletű bevételek aktív időbeli elhatárolása</t>
  </si>
  <si>
    <t>E) EGYÉB SAJÁTOS ESZKÖZOLDALI  ELSZÁMOLÁSOK (=E/I+…+E/II)</t>
  </si>
  <si>
    <t>E/III December havi illetmények, munkabérek elszámolása</t>
  </si>
  <si>
    <t>E/II Fizetendő Áfa elszámolása</t>
  </si>
  <si>
    <t>E/I Előzetesen felsz.ÁFA elszámolása</t>
  </si>
  <si>
    <t>D) KÖVETELÉSEK  (=D/I+D/II+D/III)</t>
  </si>
  <si>
    <t>158</t>
  </si>
  <si>
    <t>D/III Követelés jellegű sajátos elszámolások (=D/III/1+…+D/III/9)</t>
  </si>
  <si>
    <t>157</t>
  </si>
  <si>
    <t>D/III/4 Forgótőke elszámolása</t>
  </si>
  <si>
    <t>D/III/1f - ebből: túlfizetések, téves és visszajáró kifizetések</t>
  </si>
  <si>
    <t>D/III/1e - ebből: foglalkoztatottaknak adott előlegek</t>
  </si>
  <si>
    <t>147</t>
  </si>
  <si>
    <t>D/III/1 Adott előlegek (=D/III/1a+…+D/III/1f)</t>
  </si>
  <si>
    <t>142</t>
  </si>
  <si>
    <t>D/II Költségvetési évet követően esedékes követelések (=D/II/1+…+D/II/8)</t>
  </si>
  <si>
    <t>141</t>
  </si>
  <si>
    <t>D/II/4e - ebből: költségvetési évet követően esedékes követelések általános forgalmi adó visszatérítésére</t>
  </si>
  <si>
    <t>118</t>
  </si>
  <si>
    <t>D/II/4d - ebből: költségvetési évet követően esedékes követelések kiszámlázott általános forgalmi adóra</t>
  </si>
  <si>
    <t>117</t>
  </si>
  <si>
    <t>D/II/4a - ebből: költségvetési évet követően esedékes követelések készletértékesítés ellenértékére, szolgáltatások ellenértékére, közvetített szolgáltatások ellenértékére</t>
  </si>
  <si>
    <t>114</t>
  </si>
  <si>
    <t>D/II/4 Költségvetési évet követően esedékes követelések működési bevételre (=D/II/4a+…+D/II/4i)</t>
  </si>
  <si>
    <t>113</t>
  </si>
  <si>
    <t>D/I Költségvetési évben esedékes követelések (=D/I/1+…+D/I/8)</t>
  </si>
  <si>
    <t>101</t>
  </si>
  <si>
    <t>D/I/6 Költségvetési évben esedékes követelések működési célú átvett pénzeszközökre</t>
  </si>
  <si>
    <t>D/I/4i - ebből: költségvetési évben esedékes követelések egyéb működési bevételekre</t>
  </si>
  <si>
    <t>78</t>
  </si>
  <si>
    <t>D/I/4d - ebből: költségvetési évben esedékes követelések kiszámlázott általános forgalmi adóra</t>
  </si>
  <si>
    <t>73</t>
  </si>
  <si>
    <t>D/I/4c - ebből: költségvetési évben esedékes követelések ellátási díjakra</t>
  </si>
  <si>
    <t>72</t>
  </si>
  <si>
    <t>D/I/4b- ebből: költségvetési évben esedékes követelések tulajdonosi bevételekre</t>
  </si>
  <si>
    <t>D/I/4a - ebből: költségvetési évben esedékes követelések készletértékesítés ellenértékére, szolgáltatások ellenértékére, közvetített szolgáltatások ellenértékére</t>
  </si>
  <si>
    <t>70</t>
  </si>
  <si>
    <t>D/I/4 Költségvetési évben esedékes követelések működési bevételre (=D/I/4a+…+D/I/4i)</t>
  </si>
  <si>
    <t>69</t>
  </si>
  <si>
    <t>D/I/3f - ebből: költségvetési évben esedékes követelések egyéb közhatalmi bevételekre</t>
  </si>
  <si>
    <t>68</t>
  </si>
  <si>
    <t>D/I/3e - ebből: költségvetési évben esedékes követelések termékek és szolgáltatások adóira</t>
  </si>
  <si>
    <t>67</t>
  </si>
  <si>
    <t>D/I/3d - ebből: költségvetési évben esedékes követelések vagyoni típusú adókra</t>
  </si>
  <si>
    <t>66</t>
  </si>
  <si>
    <t>D/I/3 Költségvetési évben esedékes követelések közhatalmi bevételre (=D/I/3a+…+D/I/3f)</t>
  </si>
  <si>
    <t>62</t>
  </si>
  <si>
    <t>C) PÉNZESZKÖZÖK (=C/I+…+C/IV)</t>
  </si>
  <si>
    <t>57</t>
  </si>
  <si>
    <t>C/III Forintszámlák (=C/III/1+C/III/2)</t>
  </si>
  <si>
    <t>53</t>
  </si>
  <si>
    <t>C/III/2 Kincstárban vezetett forintszámlák</t>
  </si>
  <si>
    <t>52</t>
  </si>
  <si>
    <t>C/III/1 Kincstáron kívüli forintszámlák</t>
  </si>
  <si>
    <t>51</t>
  </si>
  <si>
    <t>C/II Pénztárak, csekkek, betétkönyvek (=C/II/1+C/II/2+C/II/3)</t>
  </si>
  <si>
    <t>50</t>
  </si>
  <si>
    <t>C/II/1 Forintpénztár</t>
  </si>
  <si>
    <t>47</t>
  </si>
  <si>
    <t>B) NEMZETI VAGYONBA TARTOZÓ FORGÓESZKÖZÖK (= B/I+B/II)</t>
  </si>
  <si>
    <t>B/II Értékpapírok</t>
  </si>
  <si>
    <t>B/II/2 Forgatási célú hitelviszonyt megtestesítő értékpapírok</t>
  </si>
  <si>
    <t>B/I Készletek (=B/I/1+…+B/I/5)</t>
  </si>
  <si>
    <t>B/I/1 Vásárolt készletek</t>
  </si>
  <si>
    <t>A) NEMZETI VAGYONBA TARTOZÓ BEFEKTETETT ESZKÖZÖK (=A/I+A/II+A/III+A/IV)</t>
  </si>
  <si>
    <t>A/IV Koncesszióba, vagyonkezelésbe adott eszközök</t>
  </si>
  <si>
    <t>A/III Befektetett pénzügyi eszközök (=A/III/1+A/III/2+A/III/3)</t>
  </si>
  <si>
    <t>21</t>
  </si>
  <si>
    <t>A/III/1b - ebből: tartós részesedések nem pénzügyi vállalkozásban</t>
  </si>
  <si>
    <t>13</t>
  </si>
  <si>
    <t>A/III/1 Tartós részesedések (=A/III/1a+…+A/III/1e)</t>
  </si>
  <si>
    <t>11</t>
  </si>
  <si>
    <t>A/II Tárgyi eszközök  (=A/II/1+...+A/II/5)</t>
  </si>
  <si>
    <t>10</t>
  </si>
  <si>
    <t>A/II/4 Beruházások, felújítások</t>
  </si>
  <si>
    <t>08</t>
  </si>
  <si>
    <t>A/II/2 Gépek, berendezések, felszerelések, járművek</t>
  </si>
  <si>
    <t>06</t>
  </si>
  <si>
    <t>A/II/1 Ingatlanok és a kapcsolódó vagyoni értékű jogok</t>
  </si>
  <si>
    <t>05</t>
  </si>
  <si>
    <t>A/I Immateriális javak (=A/I/1+A/I/2+A/I/3)</t>
  </si>
  <si>
    <t>04</t>
  </si>
  <si>
    <t>A/I/2 Szellemi termékek</t>
  </si>
  <si>
    <t>02</t>
  </si>
  <si>
    <t>Tárgy-időszak</t>
  </si>
  <si>
    <t>Előző időszak</t>
  </si>
  <si>
    <t>Összevont Mérleg 2016.dec.31.</t>
  </si>
  <si>
    <t>3.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</si>
</sst>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0" borderId="0"/>
    <xf numFmtId="0" fontId="6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6" borderId="0" applyNumberFormat="0" applyBorder="0" applyAlignment="0" applyProtection="0"/>
    <xf numFmtId="0" fontId="12" fillId="26" borderId="3" applyNumberFormat="0" applyAlignment="0" applyProtection="0"/>
    <xf numFmtId="0" fontId="13" fillId="27" borderId="4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3" applyNumberFormat="0" applyAlignment="0" applyProtection="0"/>
    <xf numFmtId="0" fontId="21" fillId="0" borderId="8" applyNumberFormat="0" applyFill="0" applyAlignment="0" applyProtection="0"/>
    <xf numFmtId="0" fontId="22" fillId="28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9" fillId="29" borderId="9" applyNumberFormat="0" applyFont="0" applyAlignment="0" applyProtection="0"/>
    <xf numFmtId="0" fontId="23" fillId="26" borderId="10" applyNumberFormat="0" applyAlignment="0" applyProtection="0"/>
    <xf numFmtId="164" fontId="14" fillId="0" borderId="0"/>
    <xf numFmtId="164" fontId="5" fillId="0" borderId="0"/>
    <xf numFmtId="44" fontId="5" fillId="0" borderId="0" applyFont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3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3" fontId="3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3" fontId="2" fillId="0" borderId="1" xfId="1" applyNumberForma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/>
    <xf numFmtId="0" fontId="2" fillId="0" borderId="0" xfId="1" applyFont="1"/>
    <xf numFmtId="3" fontId="2" fillId="0" borderId="1" xfId="1" applyNumberFormat="1" applyFont="1" applyBorder="1" applyAlignment="1">
      <alignment vertical="center"/>
    </xf>
    <xf numFmtId="0" fontId="5" fillId="0" borderId="1" xfId="1" quotePrefix="1" applyFont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0" borderId="0" xfId="2" applyFont="1" applyAlignment="1"/>
    <xf numFmtId="0" fontId="7" fillId="0" borderId="2" xfId="2" applyFont="1" applyBorder="1" applyAlignment="1">
      <alignment horizontal="left"/>
    </xf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_Esztertáblák" xfId="48"/>
    <cellStyle name="Normál 3" xfId="49"/>
    <cellStyle name="Normál 4" xfId="50"/>
    <cellStyle name="Normál_Eves koltsegvetesi beszamolo_431714_2016_05_09_14_39" xfId="1"/>
    <cellStyle name="Normál_Zirc_Zárszámadás mellékletek2014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workbookViewId="0">
      <selection activeCell="E2" sqref="E2"/>
    </sheetView>
  </sheetViews>
  <sheetFormatPr defaultRowHeight="12.75"/>
  <cols>
    <col min="1" max="1" width="6.140625" style="3" customWidth="1"/>
    <col min="2" max="2" width="56.7109375" style="3" customWidth="1"/>
    <col min="3" max="4" width="12.28515625" style="2" customWidth="1"/>
    <col min="5" max="16384" width="9.140625" style="1"/>
  </cols>
  <sheetData>
    <row r="1" spans="1:5" ht="14.45" customHeight="1">
      <c r="A1" s="18" t="s">
        <v>141</v>
      </c>
      <c r="B1" s="18"/>
      <c r="C1" s="18"/>
      <c r="D1" s="18"/>
      <c r="E1" s="17"/>
    </row>
    <row r="2" spans="1:5" s="11" customFormat="1" ht="27" customHeight="1">
      <c r="A2" s="16" t="s">
        <v>140</v>
      </c>
      <c r="B2" s="15"/>
      <c r="C2" s="14" t="s">
        <v>139</v>
      </c>
      <c r="D2" s="14" t="s">
        <v>138</v>
      </c>
    </row>
    <row r="3" spans="1:5">
      <c r="A3" s="13" t="s">
        <v>137</v>
      </c>
      <c r="B3" s="8" t="s">
        <v>136</v>
      </c>
      <c r="C3" s="7">
        <v>330075</v>
      </c>
      <c r="D3" s="7">
        <v>0</v>
      </c>
    </row>
    <row r="4" spans="1:5">
      <c r="A4" s="6" t="s">
        <v>135</v>
      </c>
      <c r="B4" s="5" t="s">
        <v>134</v>
      </c>
      <c r="C4" s="4">
        <f>SUM(C3)</f>
        <v>330075</v>
      </c>
      <c r="D4" s="4">
        <f>SUM(D3)</f>
        <v>0</v>
      </c>
    </row>
    <row r="5" spans="1:5">
      <c r="A5" s="9" t="s">
        <v>133</v>
      </c>
      <c r="B5" s="8" t="s">
        <v>132</v>
      </c>
      <c r="C5" s="7">
        <v>718792935</v>
      </c>
      <c r="D5" s="7">
        <v>702202751</v>
      </c>
    </row>
    <row r="6" spans="1:5">
      <c r="A6" s="9" t="s">
        <v>131</v>
      </c>
      <c r="B6" s="8" t="s">
        <v>130</v>
      </c>
      <c r="C6" s="7">
        <v>6839564</v>
      </c>
      <c r="D6" s="7">
        <v>8928818</v>
      </c>
    </row>
    <row r="7" spans="1:5">
      <c r="A7" s="13" t="s">
        <v>129</v>
      </c>
      <c r="B7" s="8" t="s">
        <v>128</v>
      </c>
      <c r="C7" s="7">
        <v>11241772</v>
      </c>
      <c r="D7" s="7">
        <v>9359545</v>
      </c>
    </row>
    <row r="8" spans="1:5">
      <c r="A8" s="6" t="s">
        <v>127</v>
      </c>
      <c r="B8" s="5" t="s">
        <v>126</v>
      </c>
      <c r="C8" s="4">
        <f>SUM(C5:C7)</f>
        <v>736874271</v>
      </c>
      <c r="D8" s="4">
        <f>SUM(D5:D7)</f>
        <v>720491114</v>
      </c>
    </row>
    <row r="9" spans="1:5">
      <c r="A9" s="9" t="s">
        <v>125</v>
      </c>
      <c r="B9" s="8" t="s">
        <v>124</v>
      </c>
      <c r="C9" s="7">
        <v>4455000</v>
      </c>
      <c r="D9" s="7">
        <v>4455000</v>
      </c>
    </row>
    <row r="10" spans="1:5" ht="25.5">
      <c r="A10" s="9" t="s">
        <v>123</v>
      </c>
      <c r="B10" s="8" t="s">
        <v>122</v>
      </c>
      <c r="C10" s="7">
        <v>4455000</v>
      </c>
      <c r="D10" s="7">
        <v>4455000</v>
      </c>
    </row>
    <row r="11" spans="1:5">
      <c r="A11" s="6" t="s">
        <v>121</v>
      </c>
      <c r="B11" s="5" t="s">
        <v>120</v>
      </c>
      <c r="C11" s="4">
        <f>SUM(C10)</f>
        <v>4455000</v>
      </c>
      <c r="D11" s="4">
        <f>SUM(D10)</f>
        <v>4455000</v>
      </c>
    </row>
    <row r="12" spans="1:5">
      <c r="A12" s="6">
        <v>27</v>
      </c>
      <c r="B12" s="5" t="s">
        <v>119</v>
      </c>
      <c r="C12" s="4">
        <v>23679774</v>
      </c>
      <c r="D12" s="4">
        <v>22555100</v>
      </c>
    </row>
    <row r="13" spans="1:5" ht="25.5">
      <c r="A13" s="6">
        <v>28</v>
      </c>
      <c r="B13" s="5" t="s">
        <v>118</v>
      </c>
      <c r="C13" s="4">
        <f>C4+C8+C11+C12</f>
        <v>765339120</v>
      </c>
      <c r="D13" s="4">
        <f>D4+D8+D11+D12</f>
        <v>747501214</v>
      </c>
    </row>
    <row r="14" spans="1:5">
      <c r="A14" s="9">
        <v>29</v>
      </c>
      <c r="B14" s="8" t="s">
        <v>117</v>
      </c>
      <c r="C14" s="7">
        <v>253283</v>
      </c>
      <c r="D14" s="7">
        <v>133661</v>
      </c>
    </row>
    <row r="15" spans="1:5">
      <c r="A15" s="6">
        <v>34</v>
      </c>
      <c r="B15" s="5" t="s">
        <v>116</v>
      </c>
      <c r="C15" s="4">
        <f>SUM(C14)</f>
        <v>253283</v>
      </c>
      <c r="D15" s="4">
        <f>SUM(D14)</f>
        <v>133661</v>
      </c>
    </row>
    <row r="16" spans="1:5" s="11" customFormat="1">
      <c r="A16" s="9">
        <v>36</v>
      </c>
      <c r="B16" s="8" t="s">
        <v>115</v>
      </c>
      <c r="C16" s="12">
        <v>32813860</v>
      </c>
      <c r="D16" s="12">
        <v>20222180</v>
      </c>
    </row>
    <row r="17" spans="1:4" s="10" customFormat="1">
      <c r="A17" s="6">
        <v>41</v>
      </c>
      <c r="B17" s="5" t="s">
        <v>114</v>
      </c>
      <c r="C17" s="4">
        <f>SUM(C16)</f>
        <v>32813860</v>
      </c>
      <c r="D17" s="4">
        <f>SUM(D16)</f>
        <v>20222180</v>
      </c>
    </row>
    <row r="18" spans="1:4" ht="25.5">
      <c r="A18" s="6">
        <v>42</v>
      </c>
      <c r="B18" s="5" t="s">
        <v>113</v>
      </c>
      <c r="C18" s="4">
        <f>C15+C17</f>
        <v>33067143</v>
      </c>
      <c r="D18" s="4">
        <f>D15+D17</f>
        <v>20355841</v>
      </c>
    </row>
    <row r="19" spans="1:4">
      <c r="A19" s="9" t="s">
        <v>112</v>
      </c>
      <c r="B19" s="8" t="s">
        <v>111</v>
      </c>
      <c r="C19" s="7">
        <v>82150</v>
      </c>
      <c r="D19" s="7">
        <v>441000</v>
      </c>
    </row>
    <row r="20" spans="1:4">
      <c r="A20" s="6" t="s">
        <v>110</v>
      </c>
      <c r="B20" s="5" t="s">
        <v>109</v>
      </c>
      <c r="C20" s="4">
        <f>SUM(C19)</f>
        <v>82150</v>
      </c>
      <c r="D20" s="4">
        <f>SUM(D19)</f>
        <v>441000</v>
      </c>
    </row>
    <row r="21" spans="1:4">
      <c r="A21" s="9" t="s">
        <v>108</v>
      </c>
      <c r="B21" s="8" t="s">
        <v>107</v>
      </c>
      <c r="C21" s="7">
        <v>22236700</v>
      </c>
      <c r="D21" s="7">
        <v>68425773</v>
      </c>
    </row>
    <row r="22" spans="1:4">
      <c r="A22" s="9" t="s">
        <v>106</v>
      </c>
      <c r="B22" s="8" t="s">
        <v>105</v>
      </c>
      <c r="C22" s="7">
        <v>0</v>
      </c>
      <c r="D22" s="7">
        <v>0</v>
      </c>
    </row>
    <row r="23" spans="1:4">
      <c r="A23" s="6" t="s">
        <v>104</v>
      </c>
      <c r="B23" s="5" t="s">
        <v>103</v>
      </c>
      <c r="C23" s="4">
        <f>SUM(C21:C22)</f>
        <v>22236700</v>
      </c>
      <c r="D23" s="4">
        <f>SUM(D21:D22)</f>
        <v>68425773</v>
      </c>
    </row>
    <row r="24" spans="1:4">
      <c r="A24" s="6" t="s">
        <v>102</v>
      </c>
      <c r="B24" s="5" t="s">
        <v>101</v>
      </c>
      <c r="C24" s="4">
        <f>C20+C23</f>
        <v>22318850</v>
      </c>
      <c r="D24" s="4">
        <f>D20+D23</f>
        <v>68866773</v>
      </c>
    </row>
    <row r="25" spans="1:4" ht="25.5">
      <c r="A25" s="9" t="s">
        <v>100</v>
      </c>
      <c r="B25" s="8" t="s">
        <v>99</v>
      </c>
      <c r="C25" s="7">
        <f>SUM(C26:C28)</f>
        <v>3824123</v>
      </c>
      <c r="D25" s="7">
        <f>SUM(D26:D28)</f>
        <v>2318296</v>
      </c>
    </row>
    <row r="26" spans="1:4" ht="25.5">
      <c r="A26" s="9" t="s">
        <v>98</v>
      </c>
      <c r="B26" s="8" t="s">
        <v>97</v>
      </c>
      <c r="C26" s="7">
        <v>506050</v>
      </c>
      <c r="D26" s="7">
        <v>358710</v>
      </c>
    </row>
    <row r="27" spans="1:4" ht="25.5">
      <c r="A27" s="9" t="s">
        <v>96</v>
      </c>
      <c r="B27" s="8" t="s">
        <v>95</v>
      </c>
      <c r="C27" s="7">
        <v>2373885</v>
      </c>
      <c r="D27" s="7">
        <v>1719586</v>
      </c>
    </row>
    <row r="28" spans="1:4" ht="25.5">
      <c r="A28" s="9" t="s">
        <v>94</v>
      </c>
      <c r="B28" s="8" t="s">
        <v>93</v>
      </c>
      <c r="C28" s="7">
        <v>944188</v>
      </c>
      <c r="D28" s="7">
        <v>240000</v>
      </c>
    </row>
    <row r="29" spans="1:4" ht="25.5">
      <c r="A29" s="9" t="s">
        <v>92</v>
      </c>
      <c r="B29" s="8" t="s">
        <v>91</v>
      </c>
      <c r="C29" s="7">
        <f>SUM(C30:C34)</f>
        <v>1942112</v>
      </c>
      <c r="D29" s="7">
        <f>SUM(D30:D34)</f>
        <v>3160469</v>
      </c>
    </row>
    <row r="30" spans="1:4" ht="38.25">
      <c r="A30" s="9" t="s">
        <v>90</v>
      </c>
      <c r="B30" s="8" t="s">
        <v>89</v>
      </c>
      <c r="C30" s="7">
        <v>516187</v>
      </c>
      <c r="D30" s="7">
        <v>1314012</v>
      </c>
    </row>
    <row r="31" spans="1:4" ht="25.5">
      <c r="A31" s="9">
        <v>71</v>
      </c>
      <c r="B31" s="8" t="s">
        <v>88</v>
      </c>
      <c r="C31" s="7">
        <v>1228401</v>
      </c>
      <c r="D31" s="7">
        <v>1450590</v>
      </c>
    </row>
    <row r="32" spans="1:4" ht="25.5">
      <c r="A32" s="9" t="s">
        <v>87</v>
      </c>
      <c r="B32" s="8" t="s">
        <v>86</v>
      </c>
      <c r="C32" s="7">
        <v>33425</v>
      </c>
      <c r="D32" s="7">
        <v>175341</v>
      </c>
    </row>
    <row r="33" spans="1:4" ht="25.5">
      <c r="A33" s="9" t="s">
        <v>85</v>
      </c>
      <c r="B33" s="8" t="s">
        <v>84</v>
      </c>
      <c r="C33" s="7">
        <v>109199</v>
      </c>
      <c r="D33" s="7">
        <v>220526</v>
      </c>
    </row>
    <row r="34" spans="1:4" ht="25.5">
      <c r="A34" s="9" t="s">
        <v>83</v>
      </c>
      <c r="B34" s="8" t="s">
        <v>82</v>
      </c>
      <c r="C34" s="7">
        <v>54900</v>
      </c>
      <c r="D34" s="7">
        <v>0</v>
      </c>
    </row>
    <row r="35" spans="1:4" ht="25.5">
      <c r="A35" s="9">
        <v>85</v>
      </c>
      <c r="B35" s="8" t="s">
        <v>81</v>
      </c>
      <c r="C35" s="7">
        <v>224900</v>
      </c>
      <c r="D35" s="7">
        <v>175400</v>
      </c>
    </row>
    <row r="36" spans="1:4" ht="25.5">
      <c r="A36" s="6" t="s">
        <v>80</v>
      </c>
      <c r="B36" s="5" t="s">
        <v>79</v>
      </c>
      <c r="C36" s="4">
        <f>C25+C29+C35</f>
        <v>5991135</v>
      </c>
      <c r="D36" s="4">
        <f>D25+D29+D35</f>
        <v>5654165</v>
      </c>
    </row>
    <row r="37" spans="1:4" ht="25.5">
      <c r="A37" s="9" t="s">
        <v>78</v>
      </c>
      <c r="B37" s="8" t="s">
        <v>77</v>
      </c>
      <c r="C37" s="7">
        <f>SUM(C38:C40)</f>
        <v>2805276</v>
      </c>
      <c r="D37" s="7">
        <f>SUM(D38:D40)</f>
        <v>0</v>
      </c>
    </row>
    <row r="38" spans="1:4" ht="38.25">
      <c r="A38" s="9" t="s">
        <v>76</v>
      </c>
      <c r="B38" s="8" t="s">
        <v>75</v>
      </c>
      <c r="C38" s="7">
        <v>0</v>
      </c>
      <c r="D38" s="7">
        <v>0</v>
      </c>
    </row>
    <row r="39" spans="1:4" ht="25.5">
      <c r="A39" s="9" t="s">
        <v>74</v>
      </c>
      <c r="B39" s="8" t="s">
        <v>73</v>
      </c>
      <c r="C39" s="7">
        <v>0</v>
      </c>
      <c r="D39" s="7">
        <v>0</v>
      </c>
    </row>
    <row r="40" spans="1:4" ht="25.5">
      <c r="A40" s="9" t="s">
        <v>72</v>
      </c>
      <c r="B40" s="8" t="s">
        <v>71</v>
      </c>
      <c r="C40" s="7">
        <v>2805276</v>
      </c>
      <c r="D40" s="7">
        <v>0</v>
      </c>
    </row>
    <row r="41" spans="1:4" ht="25.5">
      <c r="A41" s="6" t="s">
        <v>70</v>
      </c>
      <c r="B41" s="5" t="s">
        <v>69</v>
      </c>
      <c r="C41" s="4">
        <f>C37</f>
        <v>2805276</v>
      </c>
      <c r="D41" s="4">
        <f>D37</f>
        <v>0</v>
      </c>
    </row>
    <row r="42" spans="1:4">
      <c r="A42" s="9" t="s">
        <v>68</v>
      </c>
      <c r="B42" s="8" t="s">
        <v>67</v>
      </c>
      <c r="C42" s="7">
        <v>1458182</v>
      </c>
      <c r="D42" s="7">
        <v>406071</v>
      </c>
    </row>
    <row r="43" spans="1:4">
      <c r="A43" s="9" t="s">
        <v>66</v>
      </c>
      <c r="B43" s="8" t="s">
        <v>65</v>
      </c>
      <c r="C43" s="7">
        <v>30000</v>
      </c>
      <c r="D43" s="7">
        <v>0</v>
      </c>
    </row>
    <row r="44" spans="1:4">
      <c r="A44" s="9">
        <v>148</v>
      </c>
      <c r="B44" s="8" t="s">
        <v>64</v>
      </c>
      <c r="C44" s="7">
        <v>1427204</v>
      </c>
      <c r="D44" s="7">
        <v>381636</v>
      </c>
    </row>
    <row r="45" spans="1:4">
      <c r="A45" s="9">
        <v>151</v>
      </c>
      <c r="B45" s="8" t="s">
        <v>63</v>
      </c>
      <c r="C45" s="7">
        <v>110000</v>
      </c>
      <c r="D45" s="7">
        <v>170000</v>
      </c>
    </row>
    <row r="46" spans="1:4" ht="25.5">
      <c r="A46" s="6" t="s">
        <v>62</v>
      </c>
      <c r="B46" s="5" t="s">
        <v>61</v>
      </c>
      <c r="C46" s="4">
        <f>C42+C45</f>
        <v>1568182</v>
      </c>
      <c r="D46" s="4">
        <f>D42+D45</f>
        <v>576071</v>
      </c>
    </row>
    <row r="47" spans="1:4">
      <c r="A47" s="6" t="s">
        <v>60</v>
      </c>
      <c r="B47" s="5" t="s">
        <v>59</v>
      </c>
      <c r="C47" s="4">
        <f>C36+C41+C46</f>
        <v>10364593</v>
      </c>
      <c r="D47" s="4">
        <f>D36+D41+D46</f>
        <v>6230236</v>
      </c>
    </row>
    <row r="48" spans="1:4">
      <c r="A48" s="6">
        <v>166</v>
      </c>
      <c r="B48" s="5" t="s">
        <v>58</v>
      </c>
      <c r="C48" s="4">
        <v>0</v>
      </c>
      <c r="D48" s="4">
        <v>971570</v>
      </c>
    </row>
    <row r="49" spans="1:4">
      <c r="A49" s="6">
        <v>169</v>
      </c>
      <c r="B49" s="5" t="s">
        <v>57</v>
      </c>
      <c r="C49" s="4">
        <v>0</v>
      </c>
      <c r="D49" s="4">
        <v>-1234078</v>
      </c>
    </row>
    <row r="50" spans="1:4">
      <c r="A50" s="9">
        <v>170</v>
      </c>
      <c r="B50" s="8" t="s">
        <v>56</v>
      </c>
      <c r="C50" s="7">
        <v>6137176</v>
      </c>
      <c r="D50" s="7">
        <v>612328</v>
      </c>
    </row>
    <row r="51" spans="1:4" ht="25.5">
      <c r="A51" s="6">
        <v>174</v>
      </c>
      <c r="B51" s="5" t="s">
        <v>55</v>
      </c>
      <c r="C51" s="4">
        <f>C48+C49+C50</f>
        <v>6137176</v>
      </c>
      <c r="D51" s="4">
        <f>D48+D49+D50</f>
        <v>349820</v>
      </c>
    </row>
    <row r="52" spans="1:4">
      <c r="A52" s="9">
        <v>176</v>
      </c>
      <c r="B52" s="8" t="s">
        <v>54</v>
      </c>
      <c r="C52" s="7">
        <v>269387</v>
      </c>
      <c r="D52" s="7">
        <v>0</v>
      </c>
    </row>
    <row r="53" spans="1:4">
      <c r="A53" s="6">
        <v>179</v>
      </c>
      <c r="B53" s="5" t="s">
        <v>53</v>
      </c>
      <c r="C53" s="4">
        <f>C52</f>
        <v>269387</v>
      </c>
      <c r="D53" s="4">
        <f>D52</f>
        <v>0</v>
      </c>
    </row>
    <row r="54" spans="1:4">
      <c r="A54" s="6">
        <v>180</v>
      </c>
      <c r="B54" s="5" t="s">
        <v>52</v>
      </c>
      <c r="C54" s="4">
        <f>C13+C18+C24+C47+C51+C53</f>
        <v>837496269</v>
      </c>
      <c r="D54" s="4">
        <f>D13+D18+D24+D47+D51+D53</f>
        <v>843303884</v>
      </c>
    </row>
    <row r="55" spans="1:4">
      <c r="A55" s="9" t="s">
        <v>51</v>
      </c>
      <c r="B55" s="8" t="s">
        <v>50</v>
      </c>
      <c r="C55" s="7">
        <v>837127911</v>
      </c>
      <c r="D55" s="7">
        <v>837127911</v>
      </c>
    </row>
    <row r="56" spans="1:4">
      <c r="A56" s="9" t="s">
        <v>49</v>
      </c>
      <c r="B56" s="8" t="s">
        <v>48</v>
      </c>
      <c r="C56" s="7">
        <v>0</v>
      </c>
      <c r="D56" s="7">
        <v>0</v>
      </c>
    </row>
    <row r="57" spans="1:4">
      <c r="A57" s="9" t="s">
        <v>47</v>
      </c>
      <c r="B57" s="8" t="s">
        <v>46</v>
      </c>
      <c r="C57" s="7">
        <v>26429299</v>
      </c>
      <c r="D57" s="7">
        <v>26429299</v>
      </c>
    </row>
    <row r="58" spans="1:4">
      <c r="A58" s="9" t="s">
        <v>45</v>
      </c>
      <c r="B58" s="8" t="s">
        <v>44</v>
      </c>
      <c r="C58" s="7">
        <v>46348717</v>
      </c>
      <c r="D58" s="7">
        <v>-55082795</v>
      </c>
    </row>
    <row r="59" spans="1:4">
      <c r="A59" s="9" t="s">
        <v>43</v>
      </c>
      <c r="B59" s="8" t="s">
        <v>42</v>
      </c>
      <c r="C59" s="7">
        <v>-101431512</v>
      </c>
      <c r="D59" s="7">
        <v>-34993486</v>
      </c>
    </row>
    <row r="60" spans="1:4">
      <c r="A60" s="6" t="s">
        <v>41</v>
      </c>
      <c r="B60" s="5" t="s">
        <v>40</v>
      </c>
      <c r="C60" s="4">
        <f>SUM(C55:C59)</f>
        <v>808474415</v>
      </c>
      <c r="D60" s="4">
        <f>SUM(D55:D59)</f>
        <v>773480929</v>
      </c>
    </row>
    <row r="61" spans="1:4" ht="21.6" customHeight="1">
      <c r="A61" s="9" t="s">
        <v>39</v>
      </c>
      <c r="B61" s="8" t="s">
        <v>38</v>
      </c>
      <c r="C61" s="7">
        <v>0</v>
      </c>
      <c r="D61" s="7">
        <v>0</v>
      </c>
    </row>
    <row r="62" spans="1:4" ht="21.6" customHeight="1">
      <c r="A62" s="9">
        <v>177</v>
      </c>
      <c r="B62" s="8" t="s">
        <v>37</v>
      </c>
      <c r="C62" s="7">
        <v>26666</v>
      </c>
      <c r="D62" s="7">
        <v>0</v>
      </c>
    </row>
    <row r="63" spans="1:4" ht="21.95" customHeight="1">
      <c r="A63" s="6">
        <v>199</v>
      </c>
      <c r="B63" s="5" t="s">
        <v>36</v>
      </c>
      <c r="C63" s="4">
        <f>SUM(C61:C62)</f>
        <v>26666</v>
      </c>
      <c r="D63" s="4">
        <f>SUM(D61:D62)</f>
        <v>0</v>
      </c>
    </row>
    <row r="64" spans="1:4" ht="21.6" customHeight="1">
      <c r="A64" s="9" t="s">
        <v>35</v>
      </c>
      <c r="B64" s="8" t="s">
        <v>34</v>
      </c>
      <c r="C64" s="7">
        <v>2999073</v>
      </c>
      <c r="D64" s="7">
        <v>3591041</v>
      </c>
    </row>
    <row r="65" spans="1:4" ht="21.6" customHeight="1">
      <c r="A65" s="9">
        <v>203</v>
      </c>
      <c r="B65" s="8" t="s">
        <v>33</v>
      </c>
      <c r="C65" s="7">
        <v>28280</v>
      </c>
      <c r="D65" s="7">
        <v>0</v>
      </c>
    </row>
    <row r="66" spans="1:4" ht="24.6" customHeight="1">
      <c r="A66" s="9" t="s">
        <v>32</v>
      </c>
      <c r="B66" s="8" t="s">
        <v>31</v>
      </c>
      <c r="C66" s="7">
        <f>SUM(C67)</f>
        <v>5465911</v>
      </c>
      <c r="D66" s="7">
        <f>SUM(D67)</f>
        <v>6617872</v>
      </c>
    </row>
    <row r="67" spans="1:4" ht="38.25">
      <c r="A67" s="9" t="s">
        <v>30</v>
      </c>
      <c r="B67" s="8" t="s">
        <v>29</v>
      </c>
      <c r="C67" s="7">
        <v>5465911</v>
      </c>
      <c r="D67" s="7">
        <v>6617872</v>
      </c>
    </row>
    <row r="68" spans="1:4" ht="25.5">
      <c r="A68" s="6" t="s">
        <v>28</v>
      </c>
      <c r="B68" s="5" t="s">
        <v>27</v>
      </c>
      <c r="C68" s="4">
        <f>C64+C65+C66</f>
        <v>8493264</v>
      </c>
      <c r="D68" s="4">
        <f>D64+D65+D66</f>
        <v>10208913</v>
      </c>
    </row>
    <row r="69" spans="1:4">
      <c r="A69" s="9" t="s">
        <v>26</v>
      </c>
      <c r="B69" s="8" t="s">
        <v>25</v>
      </c>
      <c r="C69" s="7">
        <v>7986284</v>
      </c>
      <c r="D69" s="7">
        <v>4870978</v>
      </c>
    </row>
    <row r="70" spans="1:4">
      <c r="A70" s="9" t="s">
        <v>24</v>
      </c>
      <c r="B70" s="8" t="s">
        <v>23</v>
      </c>
      <c r="C70" s="7">
        <v>0</v>
      </c>
      <c r="D70" s="7"/>
    </row>
    <row r="71" spans="1:4">
      <c r="A71" s="9" t="s">
        <v>22</v>
      </c>
      <c r="B71" s="8" t="s">
        <v>21</v>
      </c>
      <c r="C71" s="7">
        <v>0</v>
      </c>
      <c r="D71" s="7">
        <v>0</v>
      </c>
    </row>
    <row r="72" spans="1:4" ht="25.5">
      <c r="A72" s="9" t="s">
        <v>20</v>
      </c>
      <c r="B72" s="8" t="s">
        <v>19</v>
      </c>
      <c r="C72" s="7">
        <v>0</v>
      </c>
      <c r="D72" s="7"/>
    </row>
    <row r="73" spans="1:4" ht="19.5" customHeight="1">
      <c r="A73" s="9" t="s">
        <v>18</v>
      </c>
      <c r="B73" s="8" t="s">
        <v>17</v>
      </c>
      <c r="C73" s="7">
        <v>0</v>
      </c>
      <c r="D73" s="7">
        <v>0</v>
      </c>
    </row>
    <row r="74" spans="1:4">
      <c r="A74" s="9" t="s">
        <v>16</v>
      </c>
      <c r="B74" s="8" t="s">
        <v>15</v>
      </c>
      <c r="C74" s="7">
        <v>474513</v>
      </c>
      <c r="D74" s="7">
        <v>198505</v>
      </c>
    </row>
    <row r="75" spans="1:4">
      <c r="A75" s="9" t="s">
        <v>14</v>
      </c>
      <c r="B75" s="8" t="s">
        <v>13</v>
      </c>
      <c r="C75" s="7">
        <v>0</v>
      </c>
      <c r="D75" s="7">
        <v>0</v>
      </c>
    </row>
    <row r="76" spans="1:4" ht="20.45" customHeight="1">
      <c r="A76" s="6" t="s">
        <v>12</v>
      </c>
      <c r="B76" s="5" t="s">
        <v>11</v>
      </c>
      <c r="C76" s="4">
        <f>SUM(C69:C75)</f>
        <v>8460797</v>
      </c>
      <c r="D76" s="4">
        <f>SUM(D69:D75)</f>
        <v>5069483</v>
      </c>
    </row>
    <row r="77" spans="1:4">
      <c r="A77" s="6" t="s">
        <v>10</v>
      </c>
      <c r="B77" s="5" t="s">
        <v>9</v>
      </c>
      <c r="C77" s="4">
        <f>C63+C68+C76</f>
        <v>16980727</v>
      </c>
      <c r="D77" s="4">
        <f>D63+D68+D76</f>
        <v>15278396</v>
      </c>
    </row>
    <row r="78" spans="1:4">
      <c r="A78" s="9" t="s">
        <v>8</v>
      </c>
      <c r="B78" s="8" t="s">
        <v>7</v>
      </c>
      <c r="C78" s="7">
        <v>0</v>
      </c>
      <c r="D78" s="7">
        <v>0</v>
      </c>
    </row>
    <row r="79" spans="1:4">
      <c r="A79" s="9" t="s">
        <v>6</v>
      </c>
      <c r="B79" s="8" t="s">
        <v>5</v>
      </c>
      <c r="C79" s="7">
        <v>12041127</v>
      </c>
      <c r="D79" s="7">
        <v>12022695</v>
      </c>
    </row>
    <row r="80" spans="1:4">
      <c r="A80" s="9"/>
      <c r="B80" s="8" t="s">
        <v>4</v>
      </c>
      <c r="C80" s="7">
        <v>0</v>
      </c>
      <c r="D80" s="7">
        <v>42521864</v>
      </c>
    </row>
    <row r="81" spans="1:4" ht="13.5" customHeight="1">
      <c r="A81" s="6" t="s">
        <v>3</v>
      </c>
      <c r="B81" s="5" t="s">
        <v>2</v>
      </c>
      <c r="C81" s="4">
        <f>SUM(C78:C80)</f>
        <v>12041127</v>
      </c>
      <c r="D81" s="4">
        <f>SUM(D78:D80)</f>
        <v>54544559</v>
      </c>
    </row>
    <row r="82" spans="1:4">
      <c r="A82" s="6" t="s">
        <v>1</v>
      </c>
      <c r="B82" s="5" t="s">
        <v>0</v>
      </c>
      <c r="C82" s="4">
        <f>C60+C77+C81</f>
        <v>837496269</v>
      </c>
      <c r="D82" s="4">
        <f>D60+D77+D81</f>
        <v>843303884</v>
      </c>
    </row>
  </sheetData>
  <mergeCells count="2">
    <mergeCell ref="A2:B2"/>
    <mergeCell ref="A1:D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3.m.össz.mérleg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2017-06-01T10:28:01Z</dcterms:created>
  <dcterms:modified xsi:type="dcterms:W3CDTF">2017-06-01T10:28:25Z</dcterms:modified>
</cp:coreProperties>
</file>