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UNKA\A PM HAT\Mell\"/>
    </mc:Choice>
  </mc:AlternateContent>
  <bookViews>
    <workbookView xWindow="0" yWindow="0" windowWidth="23040" windowHeight="9192" tabRatio="500" activeTab="1"/>
  </bookViews>
  <sheets>
    <sheet name="7.1. mell" sheetId="1" r:id="rId1"/>
    <sheet name="7.2. mel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32" i="1" s="1"/>
  <c r="D18" i="1"/>
  <c r="D31" i="1" s="1"/>
  <c r="E18" i="1"/>
  <c r="G18" i="1"/>
  <c r="C31" i="1"/>
  <c r="H18" i="1"/>
  <c r="I18" i="1"/>
  <c r="E31" i="1"/>
  <c r="C19" i="1"/>
  <c r="D19" i="1"/>
  <c r="C24" i="1"/>
  <c r="C27" i="1"/>
  <c r="C28" i="1" s="1"/>
  <c r="C30" i="1" s="1"/>
  <c r="D24" i="1"/>
  <c r="D27" i="1"/>
  <c r="D28" i="1" s="1"/>
  <c r="D30" i="1" s="1"/>
  <c r="E27" i="1"/>
  <c r="E28" i="1"/>
  <c r="E30" i="1" s="1"/>
  <c r="G27" i="1"/>
  <c r="H27" i="1"/>
  <c r="I27" i="1"/>
  <c r="I28" i="1" s="1"/>
  <c r="G28" i="1"/>
  <c r="G30" i="1" s="1"/>
  <c r="H28" i="1"/>
  <c r="H32" i="1" s="1"/>
  <c r="G31" i="1"/>
  <c r="I31" i="1"/>
  <c r="C18" i="2"/>
  <c r="C36" i="2" s="1"/>
  <c r="D18" i="2"/>
  <c r="H35" i="2" s="1"/>
  <c r="E18" i="2"/>
  <c r="G18" i="2"/>
  <c r="C35" i="2"/>
  <c r="H18" i="2"/>
  <c r="I18" i="2"/>
  <c r="E35" i="2"/>
  <c r="C19" i="2"/>
  <c r="C31" i="2" s="1"/>
  <c r="C32" i="2" s="1"/>
  <c r="C34" i="2" s="1"/>
  <c r="E19" i="2"/>
  <c r="E31" i="2" s="1"/>
  <c r="E32" i="2" s="1"/>
  <c r="E34" i="2" s="1"/>
  <c r="C25" i="2"/>
  <c r="E25" i="2"/>
  <c r="D31" i="2"/>
  <c r="D32" i="2"/>
  <c r="D34" i="2" s="1"/>
  <c r="G31" i="2"/>
  <c r="H31" i="2"/>
  <c r="I31" i="2"/>
  <c r="I32" i="2" s="1"/>
  <c r="I34" i="2" s="1"/>
  <c r="G32" i="2"/>
  <c r="G34" i="2" s="1"/>
  <c r="H32" i="2"/>
  <c r="H34" i="2" s="1"/>
  <c r="G35" i="2"/>
  <c r="I35" i="2"/>
  <c r="G36" i="2"/>
  <c r="G32" i="1"/>
  <c r="I32" i="1" l="1"/>
  <c r="E32" i="1"/>
  <c r="I30" i="1"/>
  <c r="I36" i="2"/>
  <c r="D35" i="2"/>
  <c r="D36" i="2"/>
  <c r="H36" i="2"/>
  <c r="D32" i="1"/>
  <c r="H30" i="1"/>
  <c r="E36" i="2"/>
  <c r="H31" i="1"/>
</calcChain>
</file>

<file path=xl/sharedStrings.xml><?xml version="1.0" encoding="utf-8"?>
<sst xmlns="http://schemas.openxmlformats.org/spreadsheetml/2006/main" count="206" uniqueCount="141">
  <si>
    <t>I. Működési célú bevételek és kiadások mérlege
(Önkormányzati szinten)</t>
  </si>
  <si>
    <t xml:space="preserve"> forintban </t>
  </si>
  <si>
    <t>Sor-
szám</t>
  </si>
  <si>
    <t>Bevételek</t>
  </si>
  <si>
    <t>Kiadások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</si>
  <si>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</si>
  <si>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</si>
  <si>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</si>
  <si>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</si>
  <si>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</si>
  <si>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</si>
  <si>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</si>
  <si>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</si>
  <si>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</si>
  <si>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</si>
  <si>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</si>
  <si>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I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</si>
  <si>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</si>
  <si>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</si>
  <si>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</si>
  <si>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</si>
  <si>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</si>
  <si>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hozzájárulási adó</t>
  </si>
  <si>
    <t>3.</t>
  </si>
  <si>
    <t>Átengedett központi adók</t>
  </si>
  <si>
    <t xml:space="preserve">Dologi kiadások </t>
  </si>
  <si>
    <t>4.</t>
  </si>
  <si>
    <t>Támogatások, kiegészítések (működési célú)</t>
  </si>
  <si>
    <t>Ellátottak pénzbeli juttatásai</t>
  </si>
  <si>
    <t>5.</t>
  </si>
  <si>
    <t>Támogatásértékű átvett pénzeszközök bevétele</t>
  </si>
  <si>
    <t>Egyéb működési célú kiadások</t>
  </si>
  <si>
    <t>6.</t>
  </si>
  <si>
    <t xml:space="preserve">    - 5.-ből: EU támogatás</t>
  </si>
  <si>
    <t>- Támogatásértékű működési kiadás</t>
  </si>
  <si>
    <t>7.</t>
  </si>
  <si>
    <t>Átvett pénzeszközök államháztartáson  kívülről</t>
  </si>
  <si>
    <t>- Működési célú pénzeszközök átadása államháztartáson kívülre-</t>
  </si>
  <si>
    <t>8.</t>
  </si>
  <si>
    <t>Kölcsön visszatérülés  (működési célú)</t>
  </si>
  <si>
    <t>- Előző évi normatív támogatások összege</t>
  </si>
  <si>
    <t>9.</t>
  </si>
  <si>
    <t>Egyéb bevételek</t>
  </si>
  <si>
    <t>Tartalékok</t>
  </si>
  <si>
    <t>10.</t>
  </si>
  <si>
    <t>Kölcsön nyújtása</t>
  </si>
  <si>
    <t>11.</t>
  </si>
  <si>
    <t>12.</t>
  </si>
  <si>
    <t>13.</t>
  </si>
  <si>
    <t>Költségvetési bevételek összesen (1+...+12)</t>
  </si>
  <si>
    <t>Költségvetési kiadások összesen (1+...+12)</t>
  </si>
  <si>
    <t>14.</t>
  </si>
  <si>
    <t>Hiány belső finanszírozásának bevételei (15+…+18 )</t>
  </si>
  <si>
    <t>Értékpapír vásárlása, visszavásárlása</t>
  </si>
  <si>
    <t>15.</t>
  </si>
  <si>
    <t xml:space="preserve">   Költségvetési maradvány igénybevétele </t>
  </si>
  <si>
    <t>Likviditási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</si>
  <si>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</si>
  <si>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</si>
  <si>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</si>
  <si>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</si>
  <si>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</si>
  <si>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</si>
  <si>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</si>
  <si>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</si>
  <si>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</si>
  <si>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</si>
  <si>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</si>
  <si>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</si>
  <si>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</si>
  <si>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</si>
  <si>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Államháztartáson belüli megelőlegezések visszafizetése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</si>
  <si>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</si>
  <si>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</si>
  <si>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</si>
  <si>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</si>
  <si>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</si>
  <si>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</si>
  <si>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</si>
  <si>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</si>
  <si>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</si>
  <si>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</si>
  <si>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</si>
  <si>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</si>
  <si>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</si>
  <si>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</si>
  <si>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</si>
  <si>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</si>
  <si>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</si>
  <si>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</si>
  <si>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</si>
  <si>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</si>
  <si>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</si>
  <si>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Egyéb felhalmozási kiadások</t>
  </si>
  <si>
    <t>Tárgyi eszközök és immateriális  javak értékesítése</t>
  </si>
  <si>
    <t>Beruházások</t>
  </si>
  <si>
    <t>Önkormányzatot megillető vagyoni ért. jog  értékesítése, hasznosítása</t>
  </si>
  <si>
    <t>Felújítások</t>
  </si>
  <si>
    <t>Pénzügyi befektetésekből származó bevétel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</si>
  <si>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</si>
  <si>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</si>
  <si>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</si>
  <si>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</si>
  <si>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</si>
  <si>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Egyéb központi támogatások</t>
  </si>
  <si>
    <t>- Lakástámogatás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</si>
  <si>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</si>
  <si>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</si>
  <si>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</si>
  <si>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</si>
  <si>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</si>
  <si>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</si>
  <si>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Kölcsön nyújtása, törlesztése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</si>
  <si>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</si>
  <si>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</si>
  <si>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</si>
  <si>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</si>
  <si>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</si>
  <si>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</si>
  <si>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</si>
  <si>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</si>
  <si>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 xml:space="preserve"> 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</si>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</sst>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4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7" xfId="1" applyNumberFormat="1" applyFont="1" applyFill="1" applyBorder="1" applyAlignment="1" applyProtection="1">
      <alignment horizontal="center" vertical="center" wrapText="1"/>
    </xf>
    <xf numFmtId="164" fontId="5" fillId="0" borderId="8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7" fillId="0" borderId="10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1" fillId="0" borderId="12" xfId="1" applyNumberFormat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6" xfId="1" applyNumberFormat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1" applyNumberFormat="1" applyFont="1" applyFill="1" applyBorder="1" applyAlignment="1" applyProtection="1">
      <alignment horizontal="left" vertical="center" wrapText="1" indent="1"/>
    </xf>
    <xf numFmtId="3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Fill="1" applyBorder="1" applyAlignment="1" applyProtection="1">
      <alignment horizontal="left" vertical="center" wrapText="1" indent="1"/>
    </xf>
    <xf numFmtId="164" fontId="10" fillId="0" borderId="18" xfId="1" applyNumberFormat="1" applyFont="1" applyFill="1" applyBorder="1" applyAlignment="1" applyProtection="1">
      <alignment vertical="center" wrapText="1"/>
    </xf>
    <xf numFmtId="3" fontId="9" fillId="0" borderId="18" xfId="1" applyNumberFormat="1" applyFont="1" applyFill="1" applyBorder="1" applyAlignment="1" applyProtection="1">
      <alignment horizontal="center"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1" applyNumberFormat="1" applyFont="1" applyFill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1" applyNumberFormat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30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1" fillId="0" borderId="31" xfId="1" applyNumberFormat="1" applyFont="1" applyFill="1" applyBorder="1" applyAlignment="1" applyProtection="1">
      <alignment horizontal="left" vertical="center" wrapText="1" indent="1"/>
    </xf>
    <xf numFmtId="164" fontId="8" fillId="0" borderId="32" xfId="1" applyNumberFormat="1" applyFont="1" applyFill="1" applyBorder="1" applyAlignment="1" applyProtection="1">
      <alignment horizontal="left" vertical="center" wrapText="1" indent="1"/>
    </xf>
    <xf numFmtId="164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center" vertical="center" wrapTex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1" applyNumberFormat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0" xfId="1" applyNumberFormat="1" applyFont="1" applyFill="1" applyAlignment="1" applyProtection="1">
      <alignment horizontal="right" vertical="center"/>
    </xf>
    <xf numFmtId="164" fontId="5" fillId="0" borderId="35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left" vertical="center" wrapText="1" indent="6"/>
    </xf>
    <xf numFmtId="164" fontId="8" fillId="0" borderId="17" xfId="1" applyNumberFormat="1" applyFont="1" applyFill="1" applyBorder="1" applyAlignment="1" applyProtection="1">
      <alignment horizontal="left" vertical="center" wrapText="1" indent="3"/>
    </xf>
    <xf numFmtId="164" fontId="12" fillId="0" borderId="32" xfId="1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left" vertical="center" wrapText="1" indent="2"/>
    </xf>
    <xf numFmtId="164" fontId="8" fillId="0" borderId="18" xfId="1" applyNumberFormat="1" applyFont="1" applyFill="1" applyBorder="1" applyAlignment="1" applyProtection="1">
      <alignment horizontal="left" vertical="center" wrapText="1" indent="2"/>
    </xf>
    <xf numFmtId="164" fontId="12" fillId="0" borderId="18" xfId="1" applyNumberFormat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left" vertical="center" wrapText="1" indent="2"/>
    </xf>
    <xf numFmtId="164" fontId="8" fillId="0" borderId="23" xfId="1" applyNumberFormat="1" applyFont="1" applyFill="1" applyBorder="1" applyAlignment="1" applyProtection="1">
      <alignment horizontal="left" vertical="center" wrapText="1" indent="2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textRotation="180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topLeftCell="D1" zoomScaleNormal="150" workbookViewId="0">
      <selection activeCell="L1" sqref="L1"/>
    </sheetView>
  </sheetViews>
  <sheetFormatPr defaultColWidth="8" defaultRowHeight="12.75" customHeight="1" x14ac:dyDescent="0.25"/>
  <cols>
    <col min="1" max="1" width="5.88671875" style="1" customWidth="1"/>
    <col min="2" max="2" width="45" style="2" customWidth="1"/>
    <col min="3" max="3" width="11" style="1" customWidth="1"/>
    <col min="4" max="4" width="11.44140625" style="1" customWidth="1"/>
    <col min="5" max="5" width="8" hidden="1" customWidth="1"/>
    <col min="6" max="6" width="45" style="1" customWidth="1"/>
    <col min="7" max="7" width="10.33203125" style="1" customWidth="1"/>
    <col min="8" max="8" width="11.33203125" style="1" customWidth="1"/>
    <col min="9" max="9" width="8" style="1" hidden="1" customWidth="1"/>
    <col min="10" max="10" width="10.33203125" style="1" customWidth="1"/>
    <col min="11" max="11" width="4.109375" style="1" customWidth="1"/>
    <col min="12" max="16384" width="8" style="1"/>
  </cols>
  <sheetData>
    <row r="1" spans="1:11" ht="39.75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3"/>
    </row>
    <row r="2" spans="1:11" ht="13.5" customHeight="1" x14ac:dyDescent="0.25">
      <c r="E2" s="1"/>
      <c r="G2" s="3" t="s">
        <v>1</v>
      </c>
      <c r="H2" s="3"/>
      <c r="I2" s="3"/>
      <c r="J2"/>
      <c r="K2" s="93"/>
    </row>
    <row r="3" spans="1:11" ht="18" customHeight="1" x14ac:dyDescent="0.25">
      <c r="A3" s="94" t="s">
        <v>2</v>
      </c>
      <c r="B3" s="95" t="s">
        <v>3</v>
      </c>
      <c r="C3" s="95"/>
      <c r="D3" s="95"/>
      <c r="E3" s="5"/>
      <c r="F3" s="94" t="s">
        <v>4</v>
      </c>
      <c r="G3" s="94"/>
      <c r="H3" s="94"/>
      <c r="I3" s="6"/>
      <c r="J3"/>
      <c r="K3" s="93"/>
    </row>
    <row r="4" spans="1:11" s="13" customFormat="1" ht="35.25" customHeight="1" x14ac:dyDescent="0.25">
      <c r="A4" s="94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1" t="s">
        <v>7</v>
      </c>
      <c r="I4" s="12" t="s">
        <v>8</v>
      </c>
      <c r="J4"/>
      <c r="K4" s="93"/>
    </row>
    <row r="5" spans="1:11" s="19" customFormat="1" ht="12" customHeight="1" x14ac:dyDescent="0.25">
      <c r="A5" s="14" t="s">
        <v>9</v>
      </c>
      <c r="B5" s="15" t="s">
        <v>10</v>
      </c>
      <c r="C5" s="16" t="s">
        <v>11</v>
      </c>
      <c r="D5" s="17" t="s">
        <v>12</v>
      </c>
      <c r="E5" s="17" t="s">
        <v>13</v>
      </c>
      <c r="F5" s="15" t="s">
        <v>13</v>
      </c>
      <c r="G5" s="16" t="s">
        <v>14</v>
      </c>
      <c r="H5" s="16" t="s">
        <v>15</v>
      </c>
      <c r="I5" s="18" t="s">
        <v>16</v>
      </c>
      <c r="J5"/>
      <c r="K5" s="93"/>
    </row>
    <row r="6" spans="1:11" ht="12.9" customHeight="1" x14ac:dyDescent="0.25">
      <c r="A6" s="20" t="s">
        <v>17</v>
      </c>
      <c r="B6" s="21" t="s">
        <v>18</v>
      </c>
      <c r="C6" s="22">
        <v>52000000</v>
      </c>
      <c r="D6" s="22">
        <v>104899909</v>
      </c>
      <c r="E6" s="23"/>
      <c r="F6" s="21" t="s">
        <v>19</v>
      </c>
      <c r="G6" s="22">
        <v>157703500</v>
      </c>
      <c r="H6" s="24">
        <v>164348925</v>
      </c>
      <c r="I6" s="25"/>
      <c r="J6"/>
      <c r="K6" s="93"/>
    </row>
    <row r="7" spans="1:11" ht="12.9" customHeight="1" x14ac:dyDescent="0.25">
      <c r="A7" s="26" t="s">
        <v>20</v>
      </c>
      <c r="B7" s="27" t="s">
        <v>21</v>
      </c>
      <c r="C7" s="28">
        <v>33808000</v>
      </c>
      <c r="D7" s="29">
        <v>33875379</v>
      </c>
      <c r="E7" s="30"/>
      <c r="F7" s="27" t="s">
        <v>22</v>
      </c>
      <c r="G7" s="28">
        <v>30793000</v>
      </c>
      <c r="H7" s="31">
        <v>29138277</v>
      </c>
      <c r="I7" s="32"/>
      <c r="J7"/>
      <c r="K7" s="93"/>
    </row>
    <row r="8" spans="1:11" ht="12.9" customHeight="1" x14ac:dyDescent="0.25">
      <c r="A8" s="26" t="s">
        <v>23</v>
      </c>
      <c r="B8" s="27" t="s">
        <v>24</v>
      </c>
      <c r="C8" s="28">
        <v>4000000</v>
      </c>
      <c r="D8" s="28">
        <v>8880417</v>
      </c>
      <c r="E8" s="33"/>
      <c r="F8" s="27" t="s">
        <v>25</v>
      </c>
      <c r="G8" s="28">
        <v>91070599</v>
      </c>
      <c r="H8" s="31">
        <v>110335682</v>
      </c>
      <c r="I8" s="32"/>
      <c r="J8"/>
      <c r="K8" s="93"/>
    </row>
    <row r="9" spans="1:11" ht="12.9" customHeight="1" x14ac:dyDescent="0.25">
      <c r="A9" s="26" t="s">
        <v>26</v>
      </c>
      <c r="B9" s="34" t="s">
        <v>27</v>
      </c>
      <c r="C9" s="28">
        <v>151663369</v>
      </c>
      <c r="D9" s="28">
        <v>159613306</v>
      </c>
      <c r="E9" s="33"/>
      <c r="F9" s="27" t="s">
        <v>28</v>
      </c>
      <c r="G9" s="28">
        <v>2170000</v>
      </c>
      <c r="H9" s="31">
        <v>2170000</v>
      </c>
      <c r="I9" s="32"/>
      <c r="J9"/>
      <c r="K9" s="93"/>
    </row>
    <row r="10" spans="1:11" ht="12.9" customHeight="1" x14ac:dyDescent="0.25">
      <c r="A10" s="26" t="s">
        <v>29</v>
      </c>
      <c r="B10" s="27" t="s">
        <v>30</v>
      </c>
      <c r="C10" s="28">
        <v>40817000</v>
      </c>
      <c r="D10" s="35">
        <v>52003287</v>
      </c>
      <c r="E10" s="33"/>
      <c r="F10" s="36" t="s">
        <v>31</v>
      </c>
      <c r="G10" s="35">
        <v>13612200</v>
      </c>
      <c r="H10" s="37">
        <v>16435000</v>
      </c>
      <c r="I10" s="32"/>
      <c r="J10"/>
      <c r="K10" s="93"/>
    </row>
    <row r="11" spans="1:11" ht="12.9" customHeight="1" x14ac:dyDescent="0.25">
      <c r="A11" s="26" t="s">
        <v>32</v>
      </c>
      <c r="B11" s="27" t="s">
        <v>33</v>
      </c>
      <c r="C11" s="38"/>
      <c r="D11" s="28"/>
      <c r="E11" s="39"/>
      <c r="F11" s="40" t="s">
        <v>34</v>
      </c>
      <c r="G11" s="41"/>
      <c r="H11" s="42">
        <v>5465430</v>
      </c>
      <c r="I11" s="43"/>
      <c r="J11"/>
      <c r="K11" s="93"/>
    </row>
    <row r="12" spans="1:11" ht="12.9" customHeight="1" x14ac:dyDescent="0.25">
      <c r="A12" s="26" t="s">
        <v>35</v>
      </c>
      <c r="B12" s="27" t="s">
        <v>36</v>
      </c>
      <c r="C12" s="28"/>
      <c r="D12" s="44">
        <v>2819281</v>
      </c>
      <c r="E12" s="39"/>
      <c r="F12" s="40" t="s">
        <v>37</v>
      </c>
      <c r="G12" s="41"/>
      <c r="H12" s="42">
        <v>10619284</v>
      </c>
      <c r="I12" s="43"/>
      <c r="J12"/>
      <c r="K12" s="93"/>
    </row>
    <row r="13" spans="1:11" ht="12.9" customHeight="1" x14ac:dyDescent="0.25">
      <c r="A13" s="26" t="s">
        <v>38</v>
      </c>
      <c r="B13" s="27" t="s">
        <v>39</v>
      </c>
      <c r="C13" s="28"/>
      <c r="D13" s="45"/>
      <c r="E13" s="39"/>
      <c r="F13" s="40" t="s">
        <v>40</v>
      </c>
      <c r="G13" s="46"/>
      <c r="H13" s="47">
        <v>350286</v>
      </c>
      <c r="I13" s="43"/>
      <c r="J13"/>
      <c r="K13" s="93"/>
    </row>
    <row r="14" spans="1:11" ht="12.9" customHeight="1" x14ac:dyDescent="0.25">
      <c r="A14" s="26" t="s">
        <v>41</v>
      </c>
      <c r="B14" s="48" t="s">
        <v>42</v>
      </c>
      <c r="C14" s="38"/>
      <c r="D14" s="28"/>
      <c r="E14" s="39"/>
      <c r="F14" s="49" t="s">
        <v>43</v>
      </c>
      <c r="G14" s="22">
        <v>5850000</v>
      </c>
      <c r="H14" s="24">
        <v>23482757</v>
      </c>
      <c r="I14" s="32"/>
      <c r="J14"/>
      <c r="K14" s="93"/>
    </row>
    <row r="15" spans="1:11" ht="12.9" customHeight="1" x14ac:dyDescent="0.25">
      <c r="A15" s="26" t="s">
        <v>44</v>
      </c>
      <c r="B15" s="50"/>
      <c r="C15" s="28"/>
      <c r="D15" s="44"/>
      <c r="E15" s="30"/>
      <c r="F15" s="27" t="s">
        <v>45</v>
      </c>
      <c r="G15" s="28"/>
      <c r="H15" s="31"/>
      <c r="I15" s="32"/>
      <c r="J15"/>
      <c r="K15" s="93"/>
    </row>
    <row r="16" spans="1:11" ht="12.9" customHeight="1" x14ac:dyDescent="0.25">
      <c r="A16" s="26" t="s">
        <v>46</v>
      </c>
      <c r="B16" s="50"/>
      <c r="C16" s="28"/>
      <c r="D16" s="29"/>
      <c r="E16" s="30"/>
      <c r="F16" s="50"/>
      <c r="G16" s="28"/>
      <c r="H16" s="28"/>
      <c r="I16" s="32"/>
      <c r="J16"/>
      <c r="K16" s="93"/>
    </row>
    <row r="17" spans="1:11" ht="12.9" customHeight="1" x14ac:dyDescent="0.25">
      <c r="A17" s="26" t="s">
        <v>47</v>
      </c>
      <c r="B17" s="51"/>
      <c r="C17" s="35"/>
      <c r="D17" s="45"/>
      <c r="E17" s="52"/>
      <c r="F17" s="50"/>
      <c r="G17" s="35"/>
      <c r="H17" s="35"/>
      <c r="I17" s="53"/>
      <c r="J17"/>
      <c r="K17" s="93"/>
    </row>
    <row r="18" spans="1:11" ht="15.9" customHeight="1" x14ac:dyDescent="0.25">
      <c r="A18" s="54" t="s">
        <v>48</v>
      </c>
      <c r="B18" s="55" t="s">
        <v>49</v>
      </c>
      <c r="C18" s="16">
        <f>+C6+C7+C8+C9+C10+C12+C13+C14+C15+C16+C17</f>
        <v>282288369</v>
      </c>
      <c r="D18" s="16">
        <f>SUM(D6:D17)</f>
        <v>362091579</v>
      </c>
      <c r="E18" s="56">
        <f>SUM(E6:E17)</f>
        <v>0</v>
      </c>
      <c r="F18" s="55" t="s">
        <v>50</v>
      </c>
      <c r="G18" s="57">
        <f>SUM(G6:G17)</f>
        <v>301199299</v>
      </c>
      <c r="H18" s="14">
        <f>SUM(H6+H7+H8+H9+H10+H14)</f>
        <v>345910641</v>
      </c>
      <c r="I18" s="58">
        <f>SUM(I6:I17)</f>
        <v>0</v>
      </c>
      <c r="J18"/>
      <c r="K18" s="93"/>
    </row>
    <row r="19" spans="1:11" ht="12.9" customHeight="1" x14ac:dyDescent="0.25">
      <c r="A19" s="59" t="s">
        <v>51</v>
      </c>
      <c r="B19" s="60" t="s">
        <v>52</v>
      </c>
      <c r="C19" s="61">
        <f>+C20+C21+C22+C23</f>
        <v>40872631</v>
      </c>
      <c r="D19" s="61">
        <f>+D20+D21+D22+D23</f>
        <v>46649588</v>
      </c>
      <c r="E19" s="62"/>
      <c r="F19" s="27" t="s">
        <v>53</v>
      </c>
      <c r="G19" s="63"/>
      <c r="H19" s="63"/>
      <c r="I19" s="64"/>
      <c r="J19"/>
      <c r="K19" s="93"/>
    </row>
    <row r="20" spans="1:11" ht="12.9" customHeight="1" x14ac:dyDescent="0.25">
      <c r="A20" s="26" t="s">
        <v>54</v>
      </c>
      <c r="B20" s="27" t="s">
        <v>55</v>
      </c>
      <c r="C20" s="28">
        <v>40872631</v>
      </c>
      <c r="D20" s="28">
        <v>40363294</v>
      </c>
      <c r="E20" s="33"/>
      <c r="F20" s="27" t="s">
        <v>56</v>
      </c>
      <c r="G20" s="28"/>
      <c r="H20" s="28"/>
      <c r="I20" s="32"/>
      <c r="J20"/>
      <c r="K20" s="93"/>
    </row>
    <row r="21" spans="1:11" ht="12.9" customHeight="1" x14ac:dyDescent="0.25">
      <c r="A21" s="26" t="s">
        <v>57</v>
      </c>
      <c r="B21" s="27" t="s">
        <v>58</v>
      </c>
      <c r="C21" s="28"/>
      <c r="D21" s="28"/>
      <c r="E21" s="33"/>
      <c r="F21" s="27" t="s">
        <v>59</v>
      </c>
      <c r="G21" s="28"/>
      <c r="H21" s="28"/>
      <c r="I21" s="32"/>
      <c r="J21"/>
      <c r="K21" s="93"/>
    </row>
    <row r="22" spans="1:11" ht="12.9" customHeight="1" x14ac:dyDescent="0.25">
      <c r="A22" s="26" t="s">
        <v>60</v>
      </c>
      <c r="B22" s="27" t="s">
        <v>61</v>
      </c>
      <c r="C22" s="28"/>
      <c r="D22" s="28"/>
      <c r="E22" s="33"/>
      <c r="F22" s="27" t="s">
        <v>62</v>
      </c>
      <c r="G22" s="28"/>
      <c r="H22" s="28"/>
      <c r="I22" s="32"/>
      <c r="J22"/>
      <c r="K22" s="93"/>
    </row>
    <row r="23" spans="1:11" ht="12.9" customHeight="1" x14ac:dyDescent="0.25">
      <c r="A23" s="26" t="s">
        <v>63</v>
      </c>
      <c r="B23" s="27" t="s">
        <v>64</v>
      </c>
      <c r="C23" s="28"/>
      <c r="D23" s="28">
        <v>6286294</v>
      </c>
      <c r="E23" s="33"/>
      <c r="F23" s="60" t="s">
        <v>65</v>
      </c>
      <c r="G23" s="28"/>
      <c r="H23" s="28"/>
      <c r="I23" s="32"/>
      <c r="J23"/>
      <c r="K23" s="93"/>
    </row>
    <row r="24" spans="1:11" ht="12.9" customHeight="1" x14ac:dyDescent="0.25">
      <c r="A24" s="26" t="s">
        <v>66</v>
      </c>
      <c r="B24" s="27" t="s">
        <v>67</v>
      </c>
      <c r="C24" s="65">
        <f>+C25+C26</f>
        <v>0</v>
      </c>
      <c r="D24" s="65">
        <f>+D25+D26</f>
        <v>0</v>
      </c>
      <c r="E24" s="66"/>
      <c r="F24" s="27" t="s">
        <v>68</v>
      </c>
      <c r="G24" s="28"/>
      <c r="H24" s="28"/>
      <c r="I24" s="32"/>
      <c r="J24"/>
      <c r="K24" s="93"/>
    </row>
    <row r="25" spans="1:11" ht="12.9" customHeight="1" x14ac:dyDescent="0.25">
      <c r="A25" s="59" t="s">
        <v>69</v>
      </c>
      <c r="B25" s="60" t="s">
        <v>70</v>
      </c>
      <c r="C25" s="63"/>
      <c r="D25" s="63"/>
      <c r="E25" s="67"/>
      <c r="F25" s="21" t="s">
        <v>71</v>
      </c>
      <c r="G25" s="63">
        <v>5477901</v>
      </c>
      <c r="H25" s="63">
        <v>5477901</v>
      </c>
      <c r="I25" s="64"/>
      <c r="J25"/>
      <c r="K25" s="93"/>
    </row>
    <row r="26" spans="1:11" ht="12.9" customHeight="1" x14ac:dyDescent="0.25">
      <c r="A26" s="26" t="s">
        <v>72</v>
      </c>
      <c r="B26" s="27" t="s">
        <v>73</v>
      </c>
      <c r="C26" s="28"/>
      <c r="D26" s="28"/>
      <c r="E26" s="33"/>
      <c r="F26" s="50"/>
      <c r="G26" s="28"/>
      <c r="H26" s="28"/>
      <c r="I26" s="32"/>
      <c r="J26"/>
      <c r="K26" s="93"/>
    </row>
    <row r="27" spans="1:11" ht="15.9" customHeight="1" x14ac:dyDescent="0.25">
      <c r="A27" s="54" t="s">
        <v>74</v>
      </c>
      <c r="B27" s="55" t="s">
        <v>75</v>
      </c>
      <c r="C27" s="16">
        <f>+C19+C24</f>
        <v>40872631</v>
      </c>
      <c r="D27" s="16">
        <f>+D19+D24</f>
        <v>46649588</v>
      </c>
      <c r="E27" s="56">
        <f>+E19+E24</f>
        <v>0</v>
      </c>
      <c r="F27" s="55" t="s">
        <v>76</v>
      </c>
      <c r="G27" s="16">
        <f>SUM(G19:G26)</f>
        <v>5477901</v>
      </c>
      <c r="H27" s="16">
        <f>SUM(H19:H26)</f>
        <v>5477901</v>
      </c>
      <c r="I27" s="68">
        <f>SUM(I19:I26)</f>
        <v>0</v>
      </c>
      <c r="J27"/>
      <c r="K27" s="93"/>
    </row>
    <row r="28" spans="1:11" ht="18" customHeight="1" x14ac:dyDescent="0.25">
      <c r="A28" s="54" t="s">
        <v>77</v>
      </c>
      <c r="B28" s="69" t="s">
        <v>78</v>
      </c>
      <c r="C28" s="16">
        <f>+C18+C27</f>
        <v>323161000</v>
      </c>
      <c r="D28" s="16">
        <f>+D18+D27</f>
        <v>408741167</v>
      </c>
      <c r="E28" s="56">
        <f>+E18+E27</f>
        <v>0</v>
      </c>
      <c r="F28" s="69" t="s">
        <v>79</v>
      </c>
      <c r="G28" s="16">
        <f>+G18+G27</f>
        <v>306677200</v>
      </c>
      <c r="H28" s="16">
        <f>+H18+H27</f>
        <v>351388542</v>
      </c>
      <c r="I28" s="68">
        <f>+I18+I27</f>
        <v>0</v>
      </c>
      <c r="J28"/>
      <c r="K28" s="93"/>
    </row>
    <row r="29" spans="1:11" ht="18" customHeight="1" x14ac:dyDescent="0.25">
      <c r="A29" s="54" t="s">
        <v>80</v>
      </c>
      <c r="B29" s="55" t="s">
        <v>81</v>
      </c>
      <c r="C29" s="70"/>
      <c r="D29" s="71"/>
      <c r="E29" s="70"/>
      <c r="F29" s="55" t="s">
        <v>82</v>
      </c>
      <c r="G29" s="71"/>
      <c r="H29" s="71"/>
      <c r="I29" s="72"/>
      <c r="J29"/>
      <c r="K29" s="93"/>
    </row>
    <row r="30" spans="1:11" ht="12.75" customHeight="1" x14ac:dyDescent="0.25">
      <c r="A30" s="54" t="s">
        <v>83</v>
      </c>
      <c r="B30" s="73" t="s">
        <v>84</v>
      </c>
      <c r="C30" s="74">
        <f>+C28+C29</f>
        <v>323161000</v>
      </c>
      <c r="D30" s="74">
        <f>+D28+D29</f>
        <v>408741167</v>
      </c>
      <c r="E30" s="75">
        <f>+E28+E29</f>
        <v>0</v>
      </c>
      <c r="F30" s="73" t="s">
        <v>85</v>
      </c>
      <c r="G30" s="74">
        <f>+G28+G29</f>
        <v>306677200</v>
      </c>
      <c r="H30" s="74">
        <f>+H28+H29</f>
        <v>351388542</v>
      </c>
      <c r="I30" s="76">
        <f>+I28+I29</f>
        <v>0</v>
      </c>
      <c r="J30"/>
      <c r="K30" s="93"/>
    </row>
    <row r="31" spans="1:11" ht="12.75" customHeight="1" x14ac:dyDescent="0.25">
      <c r="A31" s="54" t="s">
        <v>86</v>
      </c>
      <c r="B31" s="73" t="s">
        <v>87</v>
      </c>
      <c r="C31" s="75">
        <f>IF(C18-G18&lt;0,G18-C18,"-")</f>
        <v>18910930</v>
      </c>
      <c r="D31" s="74" t="str">
        <f>IF(D18-H18&lt;0,H18-D18,"-")</f>
        <v>-</v>
      </c>
      <c r="E31" s="75" t="str">
        <f>IF(E18-I18&lt;0,I18-E18,"-")</f>
        <v>-</v>
      </c>
      <c r="F31" s="73" t="s">
        <v>88</v>
      </c>
      <c r="G31" s="74" t="str">
        <f>IF(C18-G18&gt;0,C18-G18,"-")</f>
        <v>-</v>
      </c>
      <c r="H31" s="74">
        <f>IF(D18-H18&gt;0,D18-H18,"-")</f>
        <v>16180938</v>
      </c>
      <c r="I31" s="76" t="str">
        <f>IF(E18-I18&gt;0,E18-I18,"-")</f>
        <v>-</v>
      </c>
      <c r="J31"/>
      <c r="K31" s="93"/>
    </row>
    <row r="32" spans="1:11" ht="12.75" customHeight="1" x14ac:dyDescent="0.25">
      <c r="A32" s="54" t="s">
        <v>89</v>
      </c>
      <c r="B32" s="73" t="s">
        <v>90</v>
      </c>
      <c r="C32" s="75" t="str">
        <f>IF(C18+C19-G28&lt;0,G28-(C18+C19),"-")</f>
        <v>-</v>
      </c>
      <c r="D32" s="74" t="str">
        <f>IF(D18+D19-H28&lt;0,H28-(D18+D19),"-")</f>
        <v>-</v>
      </c>
      <c r="E32" s="75" t="str">
        <f>IF(E18+E19-I28&lt;0,I28-(E18+E19),"-")</f>
        <v>-</v>
      </c>
      <c r="F32" s="73" t="s">
        <v>91</v>
      </c>
      <c r="G32" s="74">
        <f>IF(C18+C19-G28&gt;0,C18+C19-G28,"-")</f>
        <v>16483800</v>
      </c>
      <c r="H32" s="74">
        <f>IF(D18+D19-H28&gt;0,D18+D19-H28,"-")</f>
        <v>57352625</v>
      </c>
      <c r="I32" s="76" t="str">
        <f>IF(E18+E19-I28&gt;0,E18+E19-I28,"-")</f>
        <v>-</v>
      </c>
      <c r="J32"/>
      <c r="K32" s="93"/>
    </row>
  </sheetData>
  <sheetProtection selectLockedCells="1" selectUnlockedCells="1"/>
  <mergeCells count="5">
    <mergeCell ref="B1:J1"/>
    <mergeCell ref="K1:K32"/>
    <mergeCell ref="A3:A4"/>
    <mergeCell ref="B3:D3"/>
    <mergeCell ref="F3:H3"/>
  </mergeCells>
  <printOptions horizontalCentered="1"/>
  <pageMargins left="0.31527777777777777" right="0.47222222222222221" top="0.90555555555555545" bottom="0.51180555555555551" header="0.6694444444444444" footer="0.51180555555555551"/>
  <pageSetup paperSize="9" scale="82" firstPageNumber="0" orientation="landscape" horizontalDpi="300" verticalDpi="300" r:id="rId1"/>
  <headerFooter alignWithMargins="0">
    <oddHeader>&amp;R&amp;11 7.1. melléklet a 
7/2020. (IV. 30.)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110" zoomScaleNormal="110" workbookViewId="0">
      <selection activeCell="L7" sqref="L7"/>
    </sheetView>
  </sheetViews>
  <sheetFormatPr defaultColWidth="8" defaultRowHeight="12.75" customHeight="1" x14ac:dyDescent="0.25"/>
  <cols>
    <col min="1" max="1" width="5.88671875" style="1" customWidth="1"/>
    <col min="2" max="2" width="47.33203125" style="2" customWidth="1"/>
    <col min="3" max="3" width="12.44140625" style="1" customWidth="1"/>
    <col min="4" max="4" width="12.6640625" style="1" customWidth="1"/>
    <col min="5" max="5" width="8" style="1" hidden="1" customWidth="1"/>
    <col min="6" max="6" width="47.33203125" style="1" customWidth="1"/>
    <col min="7" max="7" width="12.5546875" style="1" customWidth="1"/>
    <col min="8" max="8" width="12.109375" style="1" customWidth="1"/>
    <col min="9" max="9" width="8" style="1" hidden="1" customWidth="1"/>
    <col min="10" max="10" width="4.109375" style="1" customWidth="1"/>
    <col min="11" max="16384" width="8" style="1"/>
  </cols>
  <sheetData>
    <row r="1" spans="1:10" ht="31.5" customHeight="1" x14ac:dyDescent="0.25">
      <c r="B1" s="92" t="s">
        <v>92</v>
      </c>
      <c r="C1" s="92"/>
      <c r="D1" s="92"/>
      <c r="E1" s="92"/>
      <c r="F1" s="92"/>
      <c r="G1" s="77"/>
      <c r="H1" s="77"/>
      <c r="I1" s="77"/>
      <c r="J1" s="93"/>
    </row>
    <row r="2" spans="1:10" ht="13.5" customHeight="1" x14ac:dyDescent="0.25">
      <c r="G2" s="3" t="s">
        <v>1</v>
      </c>
      <c r="H2" s="3"/>
      <c r="I2" s="3"/>
      <c r="J2" s="93"/>
    </row>
    <row r="3" spans="1:10" ht="13.5" customHeight="1" x14ac:dyDescent="0.25">
      <c r="A3" s="94" t="s">
        <v>2</v>
      </c>
      <c r="B3" s="96" t="s">
        <v>3</v>
      </c>
      <c r="C3" s="96"/>
      <c r="D3" s="96"/>
      <c r="E3" s="96"/>
      <c r="F3" s="5" t="s">
        <v>4</v>
      </c>
      <c r="G3" s="78"/>
      <c r="H3" s="6"/>
      <c r="I3" s="6"/>
      <c r="J3" s="93"/>
    </row>
    <row r="4" spans="1:10" s="13" customFormat="1" ht="24" customHeight="1" x14ac:dyDescent="0.25">
      <c r="A4" s="94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2" t="s">
        <v>7</v>
      </c>
      <c r="I4" s="12" t="s">
        <v>8</v>
      </c>
      <c r="J4" s="93"/>
    </row>
    <row r="5" spans="1:10" s="13" customFormat="1" ht="12.75" customHeight="1" x14ac:dyDescent="0.25">
      <c r="A5" s="14" t="s">
        <v>9</v>
      </c>
      <c r="B5" s="15" t="s">
        <v>10</v>
      </c>
      <c r="C5" s="16" t="s">
        <v>11</v>
      </c>
      <c r="D5" s="16" t="s">
        <v>12</v>
      </c>
      <c r="E5" s="17" t="s">
        <v>13</v>
      </c>
      <c r="F5" s="15" t="s">
        <v>93</v>
      </c>
      <c r="G5" s="16" t="s">
        <v>14</v>
      </c>
      <c r="H5" s="16" t="s">
        <v>15</v>
      </c>
      <c r="I5" s="18" t="s">
        <v>16</v>
      </c>
      <c r="J5" s="93"/>
    </row>
    <row r="6" spans="1:10" ht="12.9" customHeight="1" x14ac:dyDescent="0.25">
      <c r="A6" s="20" t="s">
        <v>17</v>
      </c>
      <c r="B6" s="21" t="s">
        <v>94</v>
      </c>
      <c r="C6" s="22">
        <v>84060200</v>
      </c>
      <c r="D6" s="23">
        <v>84060200</v>
      </c>
      <c r="E6" s="23"/>
      <c r="F6" s="21" t="s">
        <v>95</v>
      </c>
      <c r="G6" s="22">
        <v>739207000</v>
      </c>
      <c r="H6" s="22">
        <v>468416861</v>
      </c>
      <c r="I6" s="25"/>
      <c r="J6" s="93"/>
    </row>
    <row r="7" spans="1:10" ht="22.5" customHeight="1" x14ac:dyDescent="0.25">
      <c r="A7" s="26" t="s">
        <v>20</v>
      </c>
      <c r="B7" s="27" t="s">
        <v>96</v>
      </c>
      <c r="C7" s="28"/>
      <c r="D7" s="33"/>
      <c r="E7" s="33"/>
      <c r="F7" s="27" t="s">
        <v>97</v>
      </c>
      <c r="G7" s="33"/>
      <c r="H7" s="28"/>
      <c r="I7" s="32"/>
      <c r="J7" s="93"/>
    </row>
    <row r="8" spans="1:10" ht="12.9" customHeight="1" x14ac:dyDescent="0.25">
      <c r="A8" s="26" t="s">
        <v>23</v>
      </c>
      <c r="B8" s="27" t="s">
        <v>98</v>
      </c>
      <c r="C8" s="28"/>
      <c r="D8" s="33"/>
      <c r="E8" s="33"/>
      <c r="F8" s="27" t="s">
        <v>93</v>
      </c>
      <c r="G8" s="33"/>
      <c r="H8" s="28"/>
      <c r="I8" s="32"/>
      <c r="J8" s="93"/>
    </row>
    <row r="9" spans="1:10" ht="12.9" customHeight="1" x14ac:dyDescent="0.25">
      <c r="A9" s="26" t="s">
        <v>26</v>
      </c>
      <c r="B9" s="27" t="s">
        <v>99</v>
      </c>
      <c r="C9" s="28"/>
      <c r="D9" s="33"/>
      <c r="E9" s="33"/>
      <c r="F9" s="27" t="s">
        <v>100</v>
      </c>
      <c r="G9" s="33"/>
      <c r="H9" s="28"/>
      <c r="I9" s="32"/>
      <c r="J9" s="93"/>
    </row>
    <row r="10" spans="1:10" ht="12.75" customHeight="1" x14ac:dyDescent="0.25">
      <c r="A10" s="26" t="s">
        <v>29</v>
      </c>
      <c r="B10" s="27" t="s">
        <v>101</v>
      </c>
      <c r="C10" s="28"/>
      <c r="D10" s="33"/>
      <c r="E10" s="33"/>
      <c r="F10" s="27" t="s">
        <v>102</v>
      </c>
      <c r="G10" s="33"/>
      <c r="H10" s="28"/>
      <c r="I10" s="32"/>
      <c r="J10" s="93"/>
    </row>
    <row r="11" spans="1:10" ht="12.9" customHeight="1" x14ac:dyDescent="0.25">
      <c r="A11" s="26" t="s">
        <v>32</v>
      </c>
      <c r="B11" s="27" t="s">
        <v>103</v>
      </c>
      <c r="C11" s="28"/>
      <c r="D11" s="33"/>
      <c r="E11" s="33"/>
      <c r="F11" s="79"/>
      <c r="G11" s="33"/>
      <c r="H11" s="28"/>
      <c r="I11" s="32"/>
      <c r="J11" s="93"/>
    </row>
    <row r="12" spans="1:10" ht="12.9" customHeight="1" x14ac:dyDescent="0.25">
      <c r="A12" s="26" t="s">
        <v>35</v>
      </c>
      <c r="B12" s="27" t="s">
        <v>104</v>
      </c>
      <c r="C12" s="28"/>
      <c r="D12" s="33"/>
      <c r="E12" s="33"/>
      <c r="F12" s="79" t="s">
        <v>105</v>
      </c>
      <c r="G12" s="33"/>
      <c r="H12" s="28"/>
      <c r="I12" s="32"/>
      <c r="J12" s="93"/>
    </row>
    <row r="13" spans="1:10" ht="12.9" customHeight="1" x14ac:dyDescent="0.25">
      <c r="A13" s="26" t="s">
        <v>38</v>
      </c>
      <c r="B13" s="27" t="s">
        <v>30</v>
      </c>
      <c r="C13" s="28">
        <v>636163000</v>
      </c>
      <c r="D13" s="33">
        <v>324504036</v>
      </c>
      <c r="E13" s="33"/>
      <c r="F13" s="79" t="s">
        <v>106</v>
      </c>
      <c r="G13" s="33"/>
      <c r="H13" s="28"/>
      <c r="I13" s="32"/>
      <c r="J13" s="93"/>
    </row>
    <row r="14" spans="1:10" ht="12.9" customHeight="1" x14ac:dyDescent="0.25">
      <c r="A14" s="26" t="s">
        <v>41</v>
      </c>
      <c r="B14" s="80" t="s">
        <v>107</v>
      </c>
      <c r="C14" s="28"/>
      <c r="D14" s="33"/>
      <c r="E14" s="33"/>
      <c r="F14" s="79" t="s">
        <v>108</v>
      </c>
      <c r="G14" s="33"/>
      <c r="H14" s="28"/>
      <c r="I14" s="32"/>
      <c r="J14" s="93"/>
    </row>
    <row r="15" spans="1:10" ht="22.5" customHeight="1" x14ac:dyDescent="0.25">
      <c r="A15" s="26" t="s">
        <v>44</v>
      </c>
      <c r="B15" s="27" t="s">
        <v>109</v>
      </c>
      <c r="C15" s="28">
        <v>6500000</v>
      </c>
      <c r="D15" s="33">
        <v>6500000</v>
      </c>
      <c r="E15" s="33"/>
      <c r="F15" s="79" t="s">
        <v>110</v>
      </c>
      <c r="G15" s="33"/>
      <c r="H15" s="28"/>
      <c r="I15" s="32"/>
      <c r="J15" s="93"/>
    </row>
    <row r="16" spans="1:10" ht="12.9" customHeight="1" x14ac:dyDescent="0.25">
      <c r="A16" s="26" t="s">
        <v>46</v>
      </c>
      <c r="B16" s="27" t="s">
        <v>111</v>
      </c>
      <c r="C16" s="28"/>
      <c r="D16" s="33">
        <v>127645000</v>
      </c>
      <c r="E16" s="33"/>
      <c r="F16" s="27" t="s">
        <v>43</v>
      </c>
      <c r="G16" s="33"/>
      <c r="H16" s="28"/>
      <c r="I16" s="32"/>
      <c r="J16" s="93"/>
    </row>
    <row r="17" spans="1:10" ht="12.9" customHeight="1" x14ac:dyDescent="0.25">
      <c r="A17" s="59" t="s">
        <v>47</v>
      </c>
      <c r="B17" s="60"/>
      <c r="C17" s="63"/>
      <c r="D17" s="67"/>
      <c r="E17" s="67"/>
      <c r="F17" s="60" t="s">
        <v>112</v>
      </c>
      <c r="G17" s="67">
        <v>4000000</v>
      </c>
      <c r="H17" s="63">
        <v>131645000</v>
      </c>
      <c r="I17" s="64"/>
      <c r="J17" s="93"/>
    </row>
    <row r="18" spans="1:10" ht="15.9" customHeight="1" x14ac:dyDescent="0.25">
      <c r="A18" s="54" t="s">
        <v>48</v>
      </c>
      <c r="B18" s="55" t="s">
        <v>113</v>
      </c>
      <c r="C18" s="16">
        <f>+C6+C7+C8+C9+C10+C11+C12+C13+C15+C16+C17</f>
        <v>726723200</v>
      </c>
      <c r="D18" s="56">
        <f>+D6+D7+D8+D9+D10+D11+D12+D13+D15+D16+D17</f>
        <v>542709236</v>
      </c>
      <c r="E18" s="56">
        <f>+E6+E7+E8+E9+E10+E11+E12+E13+E15+E16+E17</f>
        <v>0</v>
      </c>
      <c r="F18" s="55" t="s">
        <v>114</v>
      </c>
      <c r="G18" s="57">
        <f>+G6+G7+G8+G16+G17</f>
        <v>743207000</v>
      </c>
      <c r="H18" s="14">
        <f>+H6+H7+H8+H16+H17</f>
        <v>600061861</v>
      </c>
      <c r="I18" s="58">
        <f>+I6+I7+I8+I16+I17</f>
        <v>0</v>
      </c>
      <c r="J18" s="93"/>
    </row>
    <row r="19" spans="1:10" ht="12.9" customHeight="1" x14ac:dyDescent="0.25">
      <c r="A19" s="20" t="s">
        <v>51</v>
      </c>
      <c r="B19" s="81" t="s">
        <v>115</v>
      </c>
      <c r="C19" s="82">
        <f>+C20+C21+C22+C23+C24</f>
        <v>0</v>
      </c>
      <c r="D19" s="82"/>
      <c r="E19" s="82">
        <f>+E20+E21+E22+E23+E24</f>
        <v>0</v>
      </c>
      <c r="F19" s="27" t="s">
        <v>53</v>
      </c>
      <c r="G19" s="23"/>
      <c r="H19" s="22"/>
      <c r="I19" s="25"/>
      <c r="J19" s="93"/>
    </row>
    <row r="20" spans="1:10" ht="12.9" customHeight="1" x14ac:dyDescent="0.25">
      <c r="A20" s="26" t="s">
        <v>54</v>
      </c>
      <c r="B20" s="83" t="s">
        <v>116</v>
      </c>
      <c r="C20" s="33"/>
      <c r="D20" s="33"/>
      <c r="E20" s="33"/>
      <c r="F20" s="27" t="s">
        <v>117</v>
      </c>
      <c r="G20" s="33"/>
      <c r="H20" s="28"/>
      <c r="I20" s="32"/>
      <c r="J20" s="93"/>
    </row>
    <row r="21" spans="1:10" ht="12.9" customHeight="1" x14ac:dyDescent="0.25">
      <c r="A21" s="20" t="s">
        <v>57</v>
      </c>
      <c r="B21" s="83" t="s">
        <v>118</v>
      </c>
      <c r="C21" s="33"/>
      <c r="D21" s="33"/>
      <c r="E21" s="33"/>
      <c r="F21" s="27" t="s">
        <v>59</v>
      </c>
      <c r="G21" s="33"/>
      <c r="H21" s="28"/>
      <c r="I21" s="32"/>
      <c r="J21" s="93"/>
    </row>
    <row r="22" spans="1:10" ht="12.9" customHeight="1" x14ac:dyDescent="0.25">
      <c r="A22" s="26" t="s">
        <v>60</v>
      </c>
      <c r="B22" s="83" t="s">
        <v>119</v>
      </c>
      <c r="C22" s="33"/>
      <c r="D22" s="33"/>
      <c r="E22" s="33"/>
      <c r="F22" s="27" t="s">
        <v>62</v>
      </c>
      <c r="G22" s="33"/>
      <c r="H22" s="28"/>
      <c r="I22" s="32"/>
      <c r="J22" s="93"/>
    </row>
    <row r="23" spans="1:10" ht="12.9" customHeight="1" x14ac:dyDescent="0.25">
      <c r="A23" s="20" t="s">
        <v>63</v>
      </c>
      <c r="B23" s="83" t="s">
        <v>120</v>
      </c>
      <c r="C23" s="33"/>
      <c r="D23" s="33"/>
      <c r="E23" s="33"/>
      <c r="F23" s="60" t="s">
        <v>65</v>
      </c>
      <c r="G23" s="33"/>
      <c r="H23" s="28"/>
      <c r="I23" s="32"/>
      <c r="J23" s="93"/>
    </row>
    <row r="24" spans="1:10" ht="12.9" customHeight="1" x14ac:dyDescent="0.25">
      <c r="A24" s="26" t="s">
        <v>66</v>
      </c>
      <c r="B24" s="84" t="s">
        <v>121</v>
      </c>
      <c r="C24" s="33"/>
      <c r="D24" s="33"/>
      <c r="E24" s="33"/>
      <c r="F24" s="27" t="s">
        <v>122</v>
      </c>
      <c r="G24" s="33"/>
      <c r="H24" s="28"/>
      <c r="I24" s="32"/>
      <c r="J24" s="93"/>
    </row>
    <row r="25" spans="1:10" ht="12.9" customHeight="1" x14ac:dyDescent="0.25">
      <c r="A25" s="20" t="s">
        <v>69</v>
      </c>
      <c r="B25" s="85" t="s">
        <v>123</v>
      </c>
      <c r="C25" s="66">
        <f>+C26+C27+C28+C29+C30</f>
        <v>0</v>
      </c>
      <c r="D25" s="66"/>
      <c r="E25" s="66">
        <f>+E26+E27+E28+E29+E30</f>
        <v>0</v>
      </c>
      <c r="F25" s="21" t="s">
        <v>124</v>
      </c>
      <c r="G25" s="33"/>
      <c r="H25" s="28"/>
      <c r="I25" s="32"/>
      <c r="J25" s="93"/>
    </row>
    <row r="26" spans="1:10" ht="12.9" customHeight="1" x14ac:dyDescent="0.25">
      <c r="A26" s="26" t="s">
        <v>72</v>
      </c>
      <c r="B26" s="84" t="s">
        <v>125</v>
      </c>
      <c r="C26" s="33"/>
      <c r="D26" s="33"/>
      <c r="E26" s="33"/>
      <c r="F26" s="21" t="s">
        <v>126</v>
      </c>
      <c r="G26" s="33"/>
      <c r="H26" s="28"/>
      <c r="I26" s="32"/>
      <c r="J26" s="93"/>
    </row>
    <row r="27" spans="1:10" ht="12.9" customHeight="1" x14ac:dyDescent="0.25">
      <c r="A27" s="20" t="s">
        <v>74</v>
      </c>
      <c r="B27" s="84" t="s">
        <v>127</v>
      </c>
      <c r="C27" s="33"/>
      <c r="D27" s="33"/>
      <c r="E27" s="33"/>
      <c r="F27" s="86"/>
      <c r="G27" s="33"/>
      <c r="H27" s="28"/>
      <c r="I27" s="32"/>
      <c r="J27" s="93"/>
    </row>
    <row r="28" spans="1:10" ht="12.9" customHeight="1" x14ac:dyDescent="0.25">
      <c r="A28" s="26" t="s">
        <v>77</v>
      </c>
      <c r="B28" s="83" t="s">
        <v>128</v>
      </c>
      <c r="C28" s="33"/>
      <c r="D28" s="33"/>
      <c r="E28" s="33"/>
      <c r="F28" s="86"/>
      <c r="G28" s="33"/>
      <c r="H28" s="28"/>
      <c r="I28" s="32"/>
      <c r="J28" s="93"/>
    </row>
    <row r="29" spans="1:10" ht="12.9" customHeight="1" x14ac:dyDescent="0.25">
      <c r="A29" s="20" t="s">
        <v>80</v>
      </c>
      <c r="B29" s="87" t="s">
        <v>129</v>
      </c>
      <c r="C29" s="33"/>
      <c r="D29" s="33"/>
      <c r="E29" s="33"/>
      <c r="F29" s="50"/>
      <c r="G29" s="33"/>
      <c r="H29" s="28"/>
      <c r="I29" s="32"/>
      <c r="J29" s="93"/>
    </row>
    <row r="30" spans="1:10" ht="12.9" customHeight="1" x14ac:dyDescent="0.25">
      <c r="A30" s="26" t="s">
        <v>83</v>
      </c>
      <c r="B30" s="88" t="s">
        <v>130</v>
      </c>
      <c r="C30" s="33"/>
      <c r="D30" s="33"/>
      <c r="E30" s="33"/>
      <c r="F30" s="86"/>
      <c r="G30" s="33"/>
      <c r="H30" s="35"/>
      <c r="I30" s="53"/>
      <c r="J30" s="93"/>
    </row>
    <row r="31" spans="1:10" ht="21.75" customHeight="1" x14ac:dyDescent="0.25">
      <c r="A31" s="54" t="s">
        <v>86</v>
      </c>
      <c r="B31" s="55" t="s">
        <v>131</v>
      </c>
      <c r="C31" s="56">
        <f>+C19+C25</f>
        <v>0</v>
      </c>
      <c r="D31" s="56">
        <f>+D19+D25</f>
        <v>0</v>
      </c>
      <c r="E31" s="56">
        <f>+E19+E25</f>
        <v>0</v>
      </c>
      <c r="F31" s="55" t="s">
        <v>132</v>
      </c>
      <c r="G31" s="89">
        <f>SUM(G19:G30)</f>
        <v>0</v>
      </c>
      <c r="H31" s="14">
        <f>SUM(H19:H30)</f>
        <v>0</v>
      </c>
      <c r="I31" s="58">
        <f>SUM(I19:I30)</f>
        <v>0</v>
      </c>
      <c r="J31" s="93"/>
    </row>
    <row r="32" spans="1:10" ht="18" customHeight="1" x14ac:dyDescent="0.25">
      <c r="A32" s="54" t="s">
        <v>89</v>
      </c>
      <c r="B32" s="69" t="s">
        <v>133</v>
      </c>
      <c r="C32" s="16">
        <f>+C18+C31</f>
        <v>726723200</v>
      </c>
      <c r="D32" s="56">
        <f>+D18+D31</f>
        <v>542709236</v>
      </c>
      <c r="E32" s="56">
        <f>+E18+E31</f>
        <v>0</v>
      </c>
      <c r="F32" s="69" t="s">
        <v>134</v>
      </c>
      <c r="G32" s="16">
        <f>+G18+G31</f>
        <v>743207000</v>
      </c>
      <c r="H32" s="90">
        <f>+H18+H31</f>
        <v>600061861</v>
      </c>
      <c r="I32" s="91">
        <f>+I18+I31</f>
        <v>0</v>
      </c>
      <c r="J32" s="93"/>
    </row>
    <row r="33" spans="1:10" ht="18" customHeight="1" x14ac:dyDescent="0.25">
      <c r="A33" s="54" t="s">
        <v>135</v>
      </c>
      <c r="B33" s="55" t="s">
        <v>81</v>
      </c>
      <c r="C33" s="71"/>
      <c r="D33" s="70"/>
      <c r="E33" s="70"/>
      <c r="F33" s="55" t="s">
        <v>82</v>
      </c>
      <c r="G33" s="70"/>
      <c r="H33" s="71"/>
      <c r="I33" s="72"/>
      <c r="J33" s="93"/>
    </row>
    <row r="34" spans="1:10" ht="12.75" customHeight="1" x14ac:dyDescent="0.25">
      <c r="A34" s="54" t="s">
        <v>136</v>
      </c>
      <c r="B34" s="73" t="s">
        <v>137</v>
      </c>
      <c r="C34" s="74">
        <f>+C32+C33</f>
        <v>726723200</v>
      </c>
      <c r="D34" s="74">
        <f>+D32+D33</f>
        <v>542709236</v>
      </c>
      <c r="E34" s="75">
        <f>+E32+E33</f>
        <v>0</v>
      </c>
      <c r="F34" s="73" t="s">
        <v>138</v>
      </c>
      <c r="G34" s="74">
        <f>+G32+G33</f>
        <v>743207000</v>
      </c>
      <c r="H34" s="74">
        <f>+H32+H33</f>
        <v>600061861</v>
      </c>
      <c r="I34" s="75">
        <f>+I32+I33</f>
        <v>0</v>
      </c>
      <c r="J34" s="93"/>
    </row>
    <row r="35" spans="1:10" ht="12.75" customHeight="1" x14ac:dyDescent="0.25">
      <c r="A35" s="54" t="s">
        <v>139</v>
      </c>
      <c r="B35" s="73" t="s">
        <v>87</v>
      </c>
      <c r="C35" s="74">
        <f>IF(C18-G18&lt;0,G18-C18,"-")</f>
        <v>16483800</v>
      </c>
      <c r="D35" s="75">
        <f>IF(D18-H18&lt;0,H18-D18,"-")</f>
        <v>57352625</v>
      </c>
      <c r="E35" s="75" t="str">
        <f>IF(E18-I18&lt;0,I18-E18,"-")</f>
        <v>-</v>
      </c>
      <c r="F35" s="73" t="s">
        <v>88</v>
      </c>
      <c r="G35" s="75" t="str">
        <f>IF(C18-G18&gt;0,C18-G18,"-")</f>
        <v>-</v>
      </c>
      <c r="H35" s="74" t="str">
        <f>IF(D18-H18&gt;0,D18-H18,"-")</f>
        <v>-</v>
      </c>
      <c r="I35" s="75" t="str">
        <f>IF(E18-I18&gt;0,E18-I18,"-")</f>
        <v>-</v>
      </c>
      <c r="J35" s="93"/>
    </row>
    <row r="36" spans="1:10" ht="12.75" customHeight="1" x14ac:dyDescent="0.25">
      <c r="A36" s="54" t="s">
        <v>140</v>
      </c>
      <c r="B36" s="73" t="s">
        <v>90</v>
      </c>
      <c r="C36" s="74">
        <f>IF(C18+C19-G32&lt;0,G32-(C18+C19),"-")</f>
        <v>16483800</v>
      </c>
      <c r="D36" s="75">
        <f>IF(D18+D19-H32&lt;0,H32-(D18+D19),"-")</f>
        <v>57352625</v>
      </c>
      <c r="E36" s="75" t="str">
        <f>IF(E18+E19-I32&lt;0,I32-(E18+E19),"-")</f>
        <v>-</v>
      </c>
      <c r="F36" s="73" t="s">
        <v>91</v>
      </c>
      <c r="G36" s="75" t="str">
        <f>IF(C18+C19-G32&gt;0,C18+C19-G32,"-")</f>
        <v>-</v>
      </c>
      <c r="H36" s="74" t="str">
        <f>IF(D18+D19-H32&gt;0,D18+D19-H32,"-")</f>
        <v>-</v>
      </c>
      <c r="I36" s="75" t="str">
        <f>IF(E18+E19-I32&gt;0,E18+E19-I32,"-")</f>
        <v>-</v>
      </c>
      <c r="J36" s="93"/>
    </row>
  </sheetData>
  <sheetProtection selectLockedCells="1" selectUnlockedCells="1"/>
  <mergeCells count="4">
    <mergeCell ref="B1:F1"/>
    <mergeCell ref="J1:J36"/>
    <mergeCell ref="A3:A4"/>
    <mergeCell ref="B3:E3"/>
  </mergeCells>
  <printOptions horizontalCentered="1"/>
  <pageMargins left="0.78740157480314965" right="0.78740157480314965" top="0.51181102362204722" bottom="0.78740157480314965" header="0.51181102362204722" footer="0.51181102362204722"/>
  <pageSetup paperSize="9" scale="74" firstPageNumber="0" orientation="landscape" horizontalDpi="300" verticalDpi="300" r:id="rId1"/>
  <headerFooter alignWithMargins="0">
    <oddHeader>&amp;R7.2. melléklet a
7/2020. (IV. 30.)
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7.1. mell</vt:lpstr>
      <vt:lpstr>7.2. 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2020-05-04T12:16:21Z</cp:lastPrinted>
  <dcterms:created xsi:type="dcterms:W3CDTF">2020-05-04T12:16:36Z</dcterms:created>
  <dcterms:modified xsi:type="dcterms:W3CDTF">2020-05-08T18:46:09Z</dcterms:modified>
</cp:coreProperties>
</file>