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tabRatio="877" firstSheet="1" activeTab="3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state="hidden" r:id="rId7"/>
    <sheet name="6.sz.mell." sheetId="8" r:id="rId8"/>
    <sheet name="9.1. sz. mell" sheetId="9" r:id="rId9"/>
    <sheet name="9.1.1. sz. mell " sheetId="10" r:id="rId10"/>
    <sheet name="4.sz tájékoztató t." sheetId="11" r:id="rId11"/>
    <sheet name="5.sz tájékoztató t." sheetId="12" r:id="rId12"/>
    <sheet name="6.sz tájékoztató t." sheetId="13" r:id="rId13"/>
    <sheet name="Munka2" sheetId="14" r:id="rId14"/>
    <sheet name="Munka1" sheetId="15" state="hidden" r:id="rId15"/>
  </sheets>
  <definedNames>
    <definedName name="_xlnm.Print_Titles" localSheetId="8">'9.1. sz. mell'!$1:$6</definedName>
    <definedName name="_xlnm.Print_Titles" localSheetId="9">'9.1.1. sz. mell '!$1:$6</definedName>
    <definedName name="_xlnm.Print_Area" localSheetId="1">'1.1.sz.mell.'!$A$3:$C$161</definedName>
    <definedName name="_xlnm.Print_Area" localSheetId="2">'1.2.sz.mell.'!$A$1:$C$159</definedName>
    <definedName name="_xlnm.Print_Area" localSheetId="3">'1.3.sz.mell.'!$A$1:$C$159</definedName>
  </definedNames>
  <calcPr fullCalcOnLoad="1"/>
</workbook>
</file>

<file path=xl/sharedStrings.xml><?xml version="1.0" encoding="utf-8"?>
<sst xmlns="http://schemas.openxmlformats.org/spreadsheetml/2006/main" count="1885" uniqueCount="504">
  <si>
    <t>Költségvetési rendelet űrlapjainak összefüggései:</t>
  </si>
  <si>
    <t>2016.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</si>
  <si>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</si>
  <si>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</si>
  <si>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</si>
  <si>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</si>
  <si>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</si>
  <si>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</si>
  <si>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</si>
  <si>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</si>
  <si>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</si>
  <si>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</si>
  <si>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</si>
  <si>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</si>
  <si>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</si>
  <si>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</si>
  <si>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</si>
  <si>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</si>
  <si>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</si>
  <si>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</si>
  <si>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</si>
  <si>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</si>
  <si>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</si>
  <si>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</si>
  <si>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</si>
  <si>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</si>
  <si>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</si>
  <si>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</si>
  <si>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</si>
  <si>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</si>
  <si>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</si>
  <si>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</si>
  <si>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</si>
  <si>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</si>
  <si>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</si>
  <si>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</si>
  <si>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</si>
  <si>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</si>
  <si>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</si>
  <si>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</si>
  <si>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</si>
  <si>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</si>
  <si>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</si>
  <si>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</si>
  <si>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</si>
  <si>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</si>
  <si>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</si>
  <si>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</si>
  <si>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</si>
  <si>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</si>
  <si>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</si>
  <si>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</si>
  <si>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</si>
  <si>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</si>
  <si>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</si>
  <si>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</si>
  <si>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</si>
  <si>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</si>
  <si>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</si>
  <si>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</si>
  <si>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</si>
  <si>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</si>
  <si>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</si>
  <si>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</si>
  <si>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 xml:space="preserve">Kommunális adó 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</si>
  <si>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</si>
  <si>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</si>
  <si>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</si>
  <si>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</si>
  <si>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</si>
  <si>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</si>
  <si>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</si>
  <si>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</si>
  <si>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</si>
  <si>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</si>
  <si>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</si>
  <si>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</si>
  <si>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</si>
  <si>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</si>
  <si>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</si>
  <si>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</si>
  <si>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</si>
  <si>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</si>
  <si>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</si>
  <si>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</si>
  <si>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</si>
  <si>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</si>
  <si>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</si>
  <si>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</si>
  <si>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</si>
  <si>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</si>
  <si>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</si>
  <si>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</si>
  <si>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</si>
  <si>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</si>
  <si>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</si>
  <si>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</si>
  <si>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</si>
  <si>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</si>
  <si>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</si>
  <si>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</si>
  <si>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</si>
  <si>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</si>
  <si>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</si>
  <si>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</si>
  <si>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</si>
  <si>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</si>
  <si>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</si>
  <si>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</si>
  <si>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</si>
  <si>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</si>
  <si>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</si>
  <si>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</si>
  <si>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</si>
  <si>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</si>
  <si>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</si>
  <si>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</si>
  <si>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</si>
  <si>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</si>
  <si>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</si>
  <si>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</si>
  <si>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</si>
  <si>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</si>
  <si>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</si>
  <si>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</si>
  <si>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</si>
  <si>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</si>
  <si>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</si>
  <si>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</si>
  <si>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</si>
  <si>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</si>
  <si>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</si>
  <si>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</si>
  <si>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</si>
  <si>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</si>
  <si>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</si>
  <si>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</si>
  <si>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</si>
  <si>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</si>
  <si>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</si>
  <si>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</si>
  <si>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</si>
  <si>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</si>
  <si>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</si>
  <si>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</si>
  <si>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</si>
  <si>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</si>
  <si>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</si>
  <si>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</si>
  <si>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</si>
  <si>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</si>
  <si>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</si>
  <si>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</si>
  <si>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</si>
  <si>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</si>
  <si>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</si>
  <si>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</si>
  <si>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</si>
  <si>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</si>
  <si>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</si>
  <si>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</si>
  <si>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</si>
  <si>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</si>
  <si>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</si>
  <si>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</si>
  <si>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</si>
  <si>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</si>
  <si>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</si>
  <si>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</si>
  <si>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</si>
  <si>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</si>
  <si>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</si>
  <si>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</si>
  <si>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</si>
  <si>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</si>
  <si>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</si>
  <si>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</si>
  <si>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</si>
  <si>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</si>
  <si>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</si>
  <si>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</si>
  <si>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</si>
  <si>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</si>
  <si>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</si>
  <si>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</si>
  <si>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</si>
  <si>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</si>
  <si>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</si>
  <si>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</si>
  <si>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</si>
  <si>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</si>
  <si>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</si>
  <si>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</si>
  <si>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</si>
  <si>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</si>
  <si>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</si>
  <si>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</si>
  <si>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</si>
  <si>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</si>
  <si>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</si>
  <si>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</si>
  <si>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</si>
  <si>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</si>
  <si>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</si>
  <si>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</si>
  <si>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</si>
  <si>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</si>
  <si>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</si>
  <si>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</si>
  <si>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</si>
  <si>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</si>
  <si>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</si>
  <si>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</si>
  <si>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</si>
  <si>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</si>
  <si>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</si>
  <si>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</si>
  <si>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</si>
  <si>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</si>
  <si>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</si>
  <si>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</si>
  <si>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</si>
  <si>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</si>
  <si>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</si>
  <si>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</si>
  <si>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</si>
  <si>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</si>
  <si>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</si>
  <si>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</si>
  <si>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</si>
  <si>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</si>
  <si>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</si>
  <si>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</si>
  <si>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</si>
  <si>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</si>
  <si>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</si>
  <si>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</si>
  <si>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</si>
  <si>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</si>
  <si>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</si>
  <si>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</si>
  <si>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</si>
  <si>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</si>
  <si>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</si>
  <si>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</si>
  <si>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</si>
  <si>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</si>
  <si>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</si>
  <si>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</si>
  <si>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</si>
  <si>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</si>
  <si>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</si>
  <si>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</si>
  <si>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</si>
  <si>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</si>
  <si>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</si>
  <si>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</si>
  <si>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</si>
  <si>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</si>
  <si>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</si>
  <si>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</si>
  <si>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</si>
  <si>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</si>
  <si>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</si>
  <si>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</si>
  <si>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</si>
  <si>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</si>
  <si>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</si>
  <si>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</si>
  <si>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</si>
  <si>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</si>
  <si>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</si>
  <si>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</si>
  <si>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</si>
  <si>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</si>
  <si>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</si>
  <si>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</si>
  <si>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</si>
  <si>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Közhatalmi bevételek (4.1.+...+4.7.)</t>
  </si>
  <si>
    <t>Magánszemélyek kommunális adója</t>
  </si>
  <si>
    <t>Építményadó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</si>
  <si>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</si>
  <si>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</si>
  <si>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</si>
  <si>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</si>
  <si>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</si>
  <si>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</si>
  <si>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</si>
  <si>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</si>
  <si>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</si>
  <si>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</si>
  <si>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</si>
  <si>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</si>
  <si>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</si>
  <si>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</si>
  <si>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</si>
  <si>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</si>
  <si>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</si>
  <si>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</si>
  <si>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</si>
  <si>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</si>
  <si>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</si>
  <si>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</si>
  <si>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</si>
  <si>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</si>
  <si>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</si>
  <si>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</si>
  <si>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</si>
  <si>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</si>
  <si>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</si>
  <si>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</si>
  <si>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</si>
  <si>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</si>
  <si>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</si>
  <si>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</si>
  <si>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</si>
  <si>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</si>
  <si>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</si>
  <si>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</si>
  <si>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</si>
  <si>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</si>
  <si>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</si>
  <si>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</si>
  <si>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</si>
  <si>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</si>
  <si>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</si>
  <si>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</si>
  <si>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</si>
  <si>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</si>
  <si>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</si>
  <si>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</si>
  <si>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</si>
  <si>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</si>
  <si>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</si>
  <si>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</si>
  <si>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</si>
  <si>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</si>
  <si>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</si>
  <si>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</si>
  <si>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</si>
  <si>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</si>
  <si>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</si>
  <si>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</si>
  <si>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</si>
  <si>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</si>
  <si>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</si>
  <si>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</si>
  <si>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</si>
  <si>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</si>
  <si>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</si>
  <si>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</si>
  <si>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</si>
  <si>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</si>
  <si>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</si>
  <si>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</si>
  <si>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</si>
  <si>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</si>
  <si>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</si>
  <si>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</si>
  <si>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</si>
  <si>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</si>
  <si>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</si>
  <si>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</si>
  <si>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</si>
  <si>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</si>
  <si>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</si>
  <si>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</si>
  <si>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</si>
  <si>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</si>
  <si>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Ezer forintban !</t>
  </si>
  <si>
    <t>Sor-szám</t>
  </si>
  <si>
    <t>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</si>
  <si>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</si>
  <si>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</si>
  <si>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</si>
  <si>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</si>
  <si>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</si>
  <si>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</si>
  <si>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</si>
  <si>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</si>
  <si>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</si>
  <si>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</si>
  <si>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</si>
  <si>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</si>
  <si>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</si>
  <si>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</si>
  <si>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</si>
  <si>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</si>
  <si>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</si>
  <si>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</si>
  <si>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</si>
  <si>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</si>
  <si>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</si>
  <si>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</si>
  <si>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</si>
  <si>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</si>
  <si>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</si>
  <si>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</si>
  <si>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</si>
  <si>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</si>
  <si>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</si>
  <si>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</si>
  <si>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</si>
  <si>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</si>
  <si>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</si>
  <si>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</si>
  <si>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</si>
  <si>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</si>
  <si>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</si>
  <si>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</si>
  <si>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</si>
  <si>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</si>
  <si>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</si>
  <si>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</si>
  <si>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</si>
  <si>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</si>
  <si>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Jogcím</t>
  </si>
  <si>
    <t>I. Helyi önkormányzatok működésének támogatása</t>
  </si>
  <si>
    <t>Önkormányzati hivatal működésének támogatása</t>
  </si>
  <si>
    <t>II. Települési önkormányzatok egyes köznevelési feladatainak támogatása</t>
  </si>
  <si>
    <t>Óvodapedagógusok és az óvodapedagógusok nevelő munkáját közvetlenül segítők bértámogatása</t>
  </si>
  <si>
    <t>Óvodaműködtetési támogatás</t>
  </si>
  <si>
    <t>A köznevelési intézmények működtetéséhez kapcsolódó támogatás</t>
  </si>
  <si>
    <t>Kiegészítő támogatás az óvodapedagógusok minősítéséből adódó többletkiadásokhoz</t>
  </si>
  <si>
    <t>III. A települési önkormányzat szociális, gyermekjóléti és gyermekétkeztetési feladatainak támogatása</t>
  </si>
  <si>
    <t>A települési önkormányzatok szociális feladatainak egyéb támogatása</t>
  </si>
  <si>
    <t>Család- és gyermekjóléti szolgálat</t>
  </si>
  <si>
    <t>Szociális étkeztetés</t>
  </si>
  <si>
    <t>Időskorúak nappali intézményi ellátása</t>
  </si>
  <si>
    <t>Demens személyek nappali intézményi ellátása</t>
  </si>
  <si>
    <t>Bölcsődei ellátás</t>
  </si>
  <si>
    <t>Gyermekétkeztetés üzemeltetési támogatása</t>
  </si>
  <si>
    <t>A rászoruló gyermekek intézményen kívüli szünidei étkeztetésének támogatása</t>
  </si>
  <si>
    <t>IV. Könyvtári, közművelődési és múzeumi feladatok támogatása</t>
  </si>
  <si>
    <t>Támogatott szervezet neve</t>
  </si>
  <si>
    <t>Támogatás célja</t>
  </si>
  <si>
    <t>Támogatás összge</t>
  </si>
  <si>
    <t>29.</t>
  </si>
  <si>
    <t>30.</t>
  </si>
  <si>
    <t>31.</t>
  </si>
  <si>
    <t>32.</t>
  </si>
  <si>
    <t>33.</t>
  </si>
  <si>
    <t>Nem kötelező!</t>
  </si>
  <si>
    <t>Forintban</t>
  </si>
  <si>
    <t xml:space="preserve">Forintban </t>
  </si>
  <si>
    <t>1.sz.táblázat  Önkormányzat, Óvoda összesen</t>
  </si>
  <si>
    <t>Intézményfinanszirozás bevétele</t>
  </si>
  <si>
    <t>Felhalmozási kiadások</t>
  </si>
  <si>
    <t>1. /2. táblázat               Önkormányzat</t>
  </si>
  <si>
    <t>1/3..táblázat Óvoda</t>
  </si>
  <si>
    <t>Váltótartozások</t>
  </si>
  <si>
    <t>működési támogatás</t>
  </si>
  <si>
    <t>Gyermekétkeztetés bértámogatása</t>
  </si>
  <si>
    <t>Szociális feladatok egyéb támogatása</t>
  </si>
  <si>
    <t>Váltótartozás</t>
  </si>
  <si>
    <t>Létszámadatok (közfogl.nélkül)</t>
  </si>
  <si>
    <t>Közfoglalkoztatottak</t>
  </si>
  <si>
    <t>fő</t>
  </si>
  <si>
    <t>Létszámadatok</t>
  </si>
  <si>
    <t>2017.évi előirányzat</t>
  </si>
  <si>
    <t>Előirányzat felhasználás 2017.</t>
  </si>
  <si>
    <t>2017 évi általános működés és ágazati feladatok támogatásának alakulása jogcímenként")</t>
  </si>
  <si>
    <t>Pkeret</t>
  </si>
  <si>
    <t>Egyéb</t>
  </si>
  <si>
    <t>Pm.keret</t>
  </si>
  <si>
    <t>Nemleges!</t>
  </si>
  <si>
    <t>Kommunális adó</t>
  </si>
  <si>
    <t>Adatok Forintban</t>
  </si>
  <si>
    <t>2017.előirányzat</t>
  </si>
  <si>
    <t>2017.évi támogatás összesen</t>
  </si>
  <si>
    <t>é</t>
  </si>
  <si>
    <t>Finanszirozás</t>
  </si>
  <si>
    <t>Összesen</t>
  </si>
  <si>
    <t>Létszám közfoglalkoztatottak nélkül</t>
  </si>
  <si>
    <t>Közfoglalkoztatottak létszáma</t>
  </si>
  <si>
    <t>-</t>
  </si>
  <si>
    <t>Bányász Szakszervezet</t>
  </si>
  <si>
    <t>Kistelep.fejlesztése</t>
  </si>
  <si>
    <t>2018.dec.31-ig felhasználás</t>
  </si>
  <si>
    <t>2018.évi előirányzat</t>
  </si>
  <si>
    <t>2018.utáni szükséglet</t>
  </si>
  <si>
    <t>Eü.fejlesztés, tárgyi eszk.beszerzés</t>
  </si>
  <si>
    <t>Szoc.konyha fejleszt.,. eszköz beszerzés</t>
  </si>
  <si>
    <t>Közfoglalk.tárgyi eszk.besz.</t>
  </si>
  <si>
    <t>2018.</t>
  </si>
  <si>
    <t>Önk.működési támogatása</t>
  </si>
  <si>
    <t>Műk.támog. ÁH-n belülről</t>
  </si>
  <si>
    <t>Felhalm.támog.ÁH-n belülről</t>
  </si>
  <si>
    <t>Felhalm.bev.ÁH-n küvülről</t>
  </si>
  <si>
    <t>Működésre átvett pénzeszközök</t>
  </si>
  <si>
    <t>Felhalmozásra átvett pénzeszk.</t>
  </si>
  <si>
    <t>Finanszirozási bevételek</t>
  </si>
  <si>
    <t>BEVÉTELEK ÖSSZESEN</t>
  </si>
  <si>
    <t xml:space="preserve">K I A D Á S O K </t>
  </si>
  <si>
    <t>Személyi jellegű kiadások</t>
  </si>
  <si>
    <t>Járulékok</t>
  </si>
  <si>
    <t>Dologi kiadások</t>
  </si>
  <si>
    <t>Ellátottak pénzbeni juttatásai</t>
  </si>
  <si>
    <t>Egyéb működési kiadások</t>
  </si>
  <si>
    <t>Egyéb fejl.kiadások</t>
  </si>
  <si>
    <t>Finansz.kiadások</t>
  </si>
  <si>
    <t>KIADÁSOK ÖSSZESEN</t>
  </si>
  <si>
    <t>Egyenleg</t>
  </si>
  <si>
    <t>6.sz.melléklet az 1/2018/II.15./költségvetési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</si>
</sst>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64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1" fillId="0" borderId="0" applyFill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1" fillId="0" borderId="11" xfId="56" applyFont="1" applyFill="1" applyBorder="1" applyAlignment="1" applyProtection="1">
      <alignment horizontal="center" vertical="center" wrapText="1"/>
      <protection/>
    </xf>
    <xf numFmtId="0" fontId="12" fillId="0" borderId="12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 applyProtection="1">
      <alignment/>
      <protection/>
    </xf>
    <xf numFmtId="0" fontId="12" fillId="0" borderId="11" xfId="56" applyFont="1" applyFill="1" applyBorder="1" applyAlignment="1" applyProtection="1">
      <alignment horizontal="left" vertical="center" wrapText="1" indent="1"/>
      <protection/>
    </xf>
    <xf numFmtId="164" fontId="12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13" fillId="0" borderId="13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3" xfId="0" applyFont="1" applyBorder="1" applyAlignment="1" applyProtection="1">
      <alignment horizontal="left" wrapText="1" indent="1"/>
      <protection/>
    </xf>
    <xf numFmtId="164" fontId="13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1" xfId="0" applyFont="1" applyBorder="1" applyAlignment="1" applyProtection="1">
      <alignment horizontal="left" wrapText="1" indent="1"/>
      <protection/>
    </xf>
    <xf numFmtId="0" fontId="14" fillId="0" borderId="11" xfId="0" applyFont="1" applyBorder="1" applyAlignment="1" applyProtection="1">
      <alignment horizontal="left" vertical="center" wrapText="1" indent="1"/>
      <protection/>
    </xf>
    <xf numFmtId="49" fontId="13" fillId="0" borderId="12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164" fontId="13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2" xfId="0" applyFont="1" applyBorder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indent="1"/>
      <protection/>
    </xf>
    <xf numFmtId="164" fontId="13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56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4" fillId="0" borderId="12" xfId="0" applyFont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wrapText="1"/>
      <protection/>
    </xf>
    <xf numFmtId="0" fontId="14" fillId="0" borderId="11" xfId="0" applyFont="1" applyBorder="1" applyAlignment="1" applyProtection="1">
      <alignment wrapText="1"/>
      <protection/>
    </xf>
    <xf numFmtId="0" fontId="14" fillId="0" borderId="12" xfId="0" applyFont="1" applyBorder="1" applyAlignment="1" applyProtection="1">
      <alignment wrapText="1"/>
      <protection/>
    </xf>
    <xf numFmtId="164" fontId="12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56" applyFill="1" applyAlignment="1" applyProtection="1">
      <alignment/>
      <protection/>
    </xf>
    <xf numFmtId="0" fontId="12" fillId="0" borderId="11" xfId="56" applyFont="1" applyFill="1" applyBorder="1" applyAlignment="1" applyProtection="1">
      <alignment horizontal="center" vertical="center" wrapText="1"/>
      <protection/>
    </xf>
    <xf numFmtId="0" fontId="12" fillId="0" borderId="12" xfId="56" applyFont="1" applyFill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vertical="center" wrapText="1"/>
      <protection/>
    </xf>
    <xf numFmtId="164" fontId="12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6" applyFont="1" applyFill="1" applyBorder="1" applyAlignment="1" applyProtection="1">
      <alignment horizontal="left" vertical="center" wrapText="1" indent="1"/>
      <protection/>
    </xf>
    <xf numFmtId="0" fontId="13" fillId="0" borderId="14" xfId="56" applyFont="1" applyFill="1" applyBorder="1" applyAlignment="1" applyProtection="1">
      <alignment horizontal="left" vertical="center" wrapText="1" indent="1"/>
      <protection/>
    </xf>
    <xf numFmtId="0" fontId="13" fillId="0" borderId="0" xfId="56" applyFont="1" applyFill="1" applyBorder="1" applyAlignment="1" applyProtection="1">
      <alignment horizontal="left" vertical="center" wrapText="1" indent="1"/>
      <protection/>
    </xf>
    <xf numFmtId="0" fontId="13" fillId="0" borderId="12" xfId="56" applyFont="1" applyFill="1" applyBorder="1" applyAlignment="1" applyProtection="1">
      <alignment horizontal="left" vertical="center" wrapText="1" indent="6"/>
      <protection/>
    </xf>
    <xf numFmtId="0" fontId="13" fillId="0" borderId="11" xfId="56" applyFont="1" applyFill="1" applyBorder="1" applyAlignment="1" applyProtection="1">
      <alignment horizontal="left" indent="6"/>
      <protection/>
    </xf>
    <xf numFmtId="0" fontId="13" fillId="0" borderId="11" xfId="56" applyFont="1" applyFill="1" applyBorder="1" applyAlignment="1" applyProtection="1">
      <alignment horizontal="left" vertical="center" wrapText="1" indent="6"/>
      <protection/>
    </xf>
    <xf numFmtId="49" fontId="13" fillId="0" borderId="15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11" xfId="56" applyFont="1" applyFill="1" applyBorder="1" applyAlignment="1" applyProtection="1">
      <alignment horizontal="left" vertical="center" wrapText="1" indent="7"/>
      <protection/>
    </xf>
    <xf numFmtId="0" fontId="12" fillId="0" borderId="13" xfId="56" applyFont="1" applyFill="1" applyBorder="1" applyAlignment="1" applyProtection="1">
      <alignment horizontal="left" vertical="center" wrapText="1" indent="1"/>
      <protection/>
    </xf>
    <xf numFmtId="0" fontId="12" fillId="0" borderId="13" xfId="56" applyFont="1" applyFill="1" applyBorder="1" applyAlignment="1" applyProtection="1">
      <alignment vertical="center" wrapText="1"/>
      <protection/>
    </xf>
    <xf numFmtId="164" fontId="12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6" applyFont="1" applyFill="1" applyBorder="1" applyAlignment="1" applyProtection="1">
      <alignment horizontal="left" vertical="center" wrapText="1" indent="1"/>
      <protection/>
    </xf>
    <xf numFmtId="164" fontId="13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56" applyFont="1" applyFill="1" applyBorder="1" applyAlignment="1" applyProtection="1">
      <alignment horizontal="left" vertical="center" wrapText="1" indent="6"/>
      <protection/>
    </xf>
    <xf numFmtId="0" fontId="13" fillId="0" borderId="13" xfId="56" applyFont="1" applyFill="1" applyBorder="1" applyAlignment="1" applyProtection="1">
      <alignment horizontal="left" vertical="center" wrapText="1" indent="1"/>
      <protection/>
    </xf>
    <xf numFmtId="0" fontId="13" fillId="0" borderId="15" xfId="56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Border="1" applyAlignment="1" applyProtection="1">
      <alignment horizontal="right" vertical="center" wrapText="1" indent="1"/>
      <protection/>
    </xf>
    <xf numFmtId="164" fontId="15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Border="1" applyAlignment="1" applyProtection="1">
      <alignment horizontal="right" vertical="center" wrapText="1" indent="1"/>
      <protection/>
    </xf>
    <xf numFmtId="0" fontId="17" fillId="0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15" fillId="0" borderId="13" xfId="0" applyFont="1" applyBorder="1" applyAlignment="1" applyProtection="1">
      <alignment horizontal="left" vertical="center" wrapText="1" indent="1"/>
      <protection/>
    </xf>
    <xf numFmtId="0" fontId="16" fillId="0" borderId="13" xfId="0" applyFont="1" applyBorder="1" applyAlignment="1" applyProtection="1">
      <alignment horizontal="left" vertical="center" wrapText="1" indent="1"/>
      <protection/>
    </xf>
    <xf numFmtId="0" fontId="12" fillId="0" borderId="11" xfId="56" applyFont="1" applyFill="1" applyBorder="1" applyAlignment="1" applyProtection="1">
      <alignment vertical="center" wrapText="1"/>
      <protection/>
    </xf>
    <xf numFmtId="0" fontId="4" fillId="0" borderId="0" xfId="56" applyFill="1" applyBorder="1" applyProtection="1">
      <alignment/>
      <protection/>
    </xf>
    <xf numFmtId="164" fontId="13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 vertical="center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3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horizontal="left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33" borderId="11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11" fillId="0" borderId="18" xfId="0" applyFont="1" applyFill="1" applyBorder="1" applyAlignment="1" applyProtection="1">
      <alignment vertical="center"/>
      <protection/>
    </xf>
    <xf numFmtId="49" fontId="11" fillId="0" borderId="19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>
      <alignment vertical="center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13" xfId="5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 wrapText="1"/>
    </xf>
    <xf numFmtId="49" fontId="13" fillId="0" borderId="11" xfId="56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3" fillId="0" borderId="12" xfId="56" applyNumberFormat="1" applyFont="1" applyFill="1" applyBorder="1" applyAlignment="1" applyProtection="1">
      <alignment horizontal="center" vertical="center" wrapText="1"/>
      <protection/>
    </xf>
    <xf numFmtId="164" fontId="13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 horizontal="center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4" fillId="0" borderId="12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>
      <alignment vertical="center" wrapText="1"/>
    </xf>
    <xf numFmtId="49" fontId="13" fillId="0" borderId="15" xfId="56" applyNumberFormat="1" applyFont="1" applyFill="1" applyBorder="1" applyAlignment="1" applyProtection="1">
      <alignment horizontal="center" vertical="center" wrapText="1"/>
      <protection/>
    </xf>
    <xf numFmtId="168" fontId="0" fillId="0" borderId="0" xfId="0" applyNumberFormat="1" applyFill="1" applyAlignment="1">
      <alignment vertical="center" wrapText="1"/>
    </xf>
    <xf numFmtId="49" fontId="12" fillId="0" borderId="11" xfId="56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vertical="center" wrapText="1"/>
      <protection/>
    </xf>
    <xf numFmtId="3" fontId="1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57" applyFill="1" applyProtection="1">
      <alignment/>
      <protection/>
    </xf>
    <xf numFmtId="0" fontId="4" fillId="0" borderId="0" xfId="57" applyFill="1" applyProtection="1">
      <alignment/>
      <protection locked="0"/>
    </xf>
    <xf numFmtId="0" fontId="10" fillId="0" borderId="0" xfId="0" applyFont="1" applyFill="1" applyAlignment="1">
      <alignment horizontal="right"/>
    </xf>
    <xf numFmtId="0" fontId="11" fillId="0" borderId="12" xfId="57" applyFont="1" applyFill="1" applyBorder="1" applyAlignment="1" applyProtection="1">
      <alignment horizontal="center" vertical="center" wrapText="1"/>
      <protection/>
    </xf>
    <xf numFmtId="0" fontId="11" fillId="0" borderId="12" xfId="57" applyFont="1" applyFill="1" applyBorder="1" applyAlignment="1" applyProtection="1">
      <alignment horizontal="center" vertical="center"/>
      <protection/>
    </xf>
    <xf numFmtId="0" fontId="13" fillId="0" borderId="11" xfId="57" applyFont="1" applyFill="1" applyBorder="1" applyAlignment="1" applyProtection="1">
      <alignment horizontal="left" vertical="center" indent="1"/>
      <protection/>
    </xf>
    <xf numFmtId="0" fontId="4" fillId="0" borderId="0" xfId="57" applyFill="1" applyAlignment="1" applyProtection="1">
      <alignment vertical="center"/>
      <protection/>
    </xf>
    <xf numFmtId="0" fontId="13" fillId="0" borderId="15" xfId="57" applyFont="1" applyFill="1" applyBorder="1" applyAlignment="1" applyProtection="1">
      <alignment horizontal="left" vertical="center" indent="1"/>
      <protection/>
    </xf>
    <xf numFmtId="0" fontId="13" fillId="0" borderId="15" xfId="57" applyFont="1" applyFill="1" applyBorder="1" applyAlignment="1" applyProtection="1">
      <alignment horizontal="left" vertical="center" wrapText="1" indent="1"/>
      <protection/>
    </xf>
    <xf numFmtId="164" fontId="13" fillId="0" borderId="15" xfId="57" applyNumberFormat="1" applyFont="1" applyFill="1" applyBorder="1" applyAlignment="1" applyProtection="1">
      <alignment vertical="center"/>
      <protection locked="0"/>
    </xf>
    <xf numFmtId="164" fontId="13" fillId="0" borderId="15" xfId="57" applyNumberFormat="1" applyFont="1" applyFill="1" applyBorder="1" applyAlignment="1" applyProtection="1">
      <alignment vertical="center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164" fontId="13" fillId="0" borderId="11" xfId="57" applyNumberFormat="1" applyFont="1" applyFill="1" applyBorder="1" applyAlignment="1" applyProtection="1">
      <alignment vertical="center"/>
      <protection locked="0"/>
    </xf>
    <xf numFmtId="164" fontId="13" fillId="0" borderId="11" xfId="57" applyNumberFormat="1" applyFont="1" applyFill="1" applyBorder="1" applyAlignment="1" applyProtection="1">
      <alignment vertical="center"/>
      <protection/>
    </xf>
    <xf numFmtId="0" fontId="4" fillId="0" borderId="0" xfId="57" applyFill="1" applyAlignment="1" applyProtection="1">
      <alignment vertical="center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164" fontId="13" fillId="0" borderId="13" xfId="57" applyNumberFormat="1" applyFont="1" applyFill="1" applyBorder="1" applyAlignment="1" applyProtection="1">
      <alignment vertical="center"/>
      <protection locked="0"/>
    </xf>
    <xf numFmtId="164" fontId="13" fillId="0" borderId="13" xfId="57" applyNumberFormat="1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 applyProtection="1">
      <alignment horizontal="left" vertical="center" indent="1"/>
      <protection/>
    </xf>
    <xf numFmtId="164" fontId="12" fillId="0" borderId="11" xfId="57" applyNumberFormat="1" applyFont="1" applyFill="1" applyBorder="1" applyAlignment="1" applyProtection="1">
      <alignment vertical="center"/>
      <protection/>
    </xf>
    <xf numFmtId="0" fontId="13" fillId="0" borderId="13" xfId="57" applyFont="1" applyFill="1" applyBorder="1" applyAlignment="1" applyProtection="1">
      <alignment horizontal="left" vertical="center" indent="1"/>
      <protection/>
    </xf>
    <xf numFmtId="0" fontId="12" fillId="0" borderId="11" xfId="57" applyFont="1" applyFill="1" applyBorder="1" applyAlignment="1" applyProtection="1">
      <alignment horizontal="left" vertical="center" indent="1"/>
      <protection/>
    </xf>
    <xf numFmtId="0" fontId="11" fillId="0" borderId="11" xfId="57" applyFont="1" applyFill="1" applyBorder="1" applyAlignment="1" applyProtection="1">
      <alignment horizontal="left" indent="1"/>
      <protection/>
    </xf>
    <xf numFmtId="164" fontId="12" fillId="0" borderId="11" xfId="57" applyNumberFormat="1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28" fillId="0" borderId="24" xfId="0" applyFont="1" applyFill="1" applyBorder="1" applyAlignment="1" applyProtection="1">
      <alignment horizontal="left" vertical="center" wrapText="1"/>
      <protection locked="0"/>
    </xf>
    <xf numFmtId="0" fontId="14" fillId="0" borderId="25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right" vertical="center" indent="1"/>
      <protection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11" xfId="0" applyNumberFormat="1" applyFont="1" applyBorder="1" applyAlignment="1" applyProtection="1">
      <alignment horizontal="right" vertical="center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12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left" vertical="center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11" xfId="0" applyNumberFormat="1" applyFont="1" applyFill="1" applyBorder="1" applyAlignment="1" applyProtection="1">
      <alignment horizontal="left" vertical="center" wrapText="1" indent="2"/>
      <protection/>
    </xf>
    <xf numFmtId="3" fontId="19" fillId="0" borderId="11" xfId="0" applyNumberFormat="1" applyFont="1" applyFill="1" applyBorder="1" applyAlignment="1" applyProtection="1">
      <alignment horizontal="right" vertical="center" indent="1"/>
      <protection/>
    </xf>
    <xf numFmtId="0" fontId="12" fillId="0" borderId="26" xfId="56" applyFont="1" applyFill="1" applyBorder="1" applyAlignment="1" applyProtection="1">
      <alignment vertical="center" wrapText="1"/>
      <protection/>
    </xf>
    <xf numFmtId="164" fontId="19" fillId="0" borderId="11" xfId="56" applyNumberFormat="1" applyFont="1" applyFill="1" applyBorder="1" applyAlignment="1" applyProtection="1">
      <alignment horizontal="right" vertical="center" wrapText="1" indent="1"/>
      <protection/>
    </xf>
    <xf numFmtId="16" fontId="12" fillId="0" borderId="11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Fill="1" applyAlignment="1">
      <alignment vertical="center" wrapText="1"/>
    </xf>
    <xf numFmtId="0" fontId="6" fillId="0" borderId="0" xfId="56" applyFont="1" applyFill="1" applyBorder="1" applyAlignment="1" applyProtection="1">
      <alignment horizontal="center"/>
      <protection/>
    </xf>
    <xf numFmtId="164" fontId="9" fillId="0" borderId="10" xfId="56" applyNumberFormat="1" applyFont="1" applyFill="1" applyBorder="1" applyAlignment="1" applyProtection="1">
      <alignment horizontal="left" vertical="center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9" fillId="0" borderId="10" xfId="56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textRotation="180" wrapText="1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21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57" applyFont="1" applyFill="1" applyBorder="1" applyAlignment="1" applyProtection="1">
      <alignment horizontal="center" wrapText="1"/>
      <protection/>
    </xf>
    <xf numFmtId="0" fontId="9" fillId="0" borderId="11" xfId="57" applyFont="1" applyFill="1" applyBorder="1" applyAlignment="1" applyProtection="1">
      <alignment horizontal="left" vertical="center" inden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>
      <alignment horizontal="center" textRotation="180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 horizontal="left" vertical="center" indent="2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4"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2016. évi előirányzat KIADÁSOK</v>
      </c>
      <c r="B12" s="3"/>
    </row>
    <row r="13" spans="1:2" ht="12.75">
      <c r="A13" s="1"/>
      <c r="B13" s="1"/>
    </row>
    <row r="14" spans="1:2" ht="12.75">
      <c r="A14" s="1" t="s">
        <v>8</v>
      </c>
      <c r="B14" s="1" t="s">
        <v>9</v>
      </c>
    </row>
    <row r="15" spans="1:2" ht="12.75">
      <c r="A15" s="1" t="s">
        <v>10</v>
      </c>
      <c r="B15" s="1" t="s">
        <v>11</v>
      </c>
    </row>
    <row r="16" spans="1:2" ht="12.75">
      <c r="A16" s="1" t="s">
        <v>12</v>
      </c>
      <c r="B16" s="1" t="s">
        <v>13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Layout" zoomScaleNormal="130" zoomScaleSheetLayoutView="85" workbookViewId="0" topLeftCell="A125">
      <selection activeCell="C156" sqref="C156"/>
    </sheetView>
  </sheetViews>
  <sheetFormatPr defaultColWidth="9.00390625" defaultRowHeight="15" customHeight="1"/>
  <cols>
    <col min="1" max="1" width="19.50390625" style="132" customWidth="1"/>
    <col min="2" max="2" width="72.00390625" style="133" customWidth="1"/>
    <col min="3" max="3" width="25.00390625" style="134" customWidth="1"/>
    <col min="4" max="16384" width="9.375" style="135" customWidth="1"/>
  </cols>
  <sheetData>
    <row r="1" spans="1:3" s="139" customFormat="1" ht="16.5" customHeight="1">
      <c r="A1" s="136"/>
      <c r="B1" s="137"/>
      <c r="C1" s="138"/>
    </row>
    <row r="2" spans="1:3" s="143" customFormat="1" ht="21" customHeight="1">
      <c r="A2" s="140" t="s">
        <v>285</v>
      </c>
      <c r="B2" s="141">
        <f>'9.1. sz. mell'!B2</f>
        <v>0</v>
      </c>
      <c r="C2" s="142" t="s">
        <v>378</v>
      </c>
    </row>
    <row r="3" spans="1:3" s="143" customFormat="1" ht="15.75" customHeight="1">
      <c r="A3" s="144" t="s">
        <v>379</v>
      </c>
      <c r="B3" s="141" t="s">
        <v>402</v>
      </c>
      <c r="C3" s="145" t="s">
        <v>378</v>
      </c>
    </row>
    <row r="4" spans="1:3" s="148" customFormat="1" ht="15.75" customHeight="1">
      <c r="A4" s="146"/>
      <c r="B4" s="146"/>
      <c r="C4" s="147" t="s">
        <v>369</v>
      </c>
    </row>
    <row r="5" spans="1:3" ht="12.75" customHeight="1">
      <c r="A5" s="140" t="s">
        <v>381</v>
      </c>
      <c r="B5" s="149" t="s">
        <v>382</v>
      </c>
      <c r="C5" s="150" t="s">
        <v>383</v>
      </c>
    </row>
    <row r="6" spans="1:3" s="152" customFormat="1" ht="12.75" customHeight="1">
      <c r="A6" s="151"/>
      <c r="B6" s="151" t="s">
        <v>17</v>
      </c>
      <c r="C6" s="151" t="s">
        <v>18</v>
      </c>
    </row>
    <row r="7" spans="1:3" s="152" customFormat="1" ht="15.75" customHeight="1">
      <c r="A7" s="153"/>
      <c r="B7" s="154" t="s">
        <v>283</v>
      </c>
      <c r="C7" s="155"/>
    </row>
    <row r="8" spans="1:3" s="152" customFormat="1" ht="12" customHeight="1">
      <c r="A8" s="43" t="s">
        <v>19</v>
      </c>
      <c r="B8" s="12" t="s">
        <v>20</v>
      </c>
      <c r="C8" s="13">
        <v>81746</v>
      </c>
    </row>
    <row r="9" spans="1:3" s="157" customFormat="1" ht="12" customHeight="1">
      <c r="A9" s="156" t="s">
        <v>21</v>
      </c>
      <c r="B9" s="16" t="s">
        <v>22</v>
      </c>
      <c r="C9" s="17">
        <v>19777</v>
      </c>
    </row>
    <row r="10" spans="1:3" s="159" customFormat="1" ht="12" customHeight="1">
      <c r="A10" s="158" t="s">
        <v>23</v>
      </c>
      <c r="B10" s="19" t="s">
        <v>24</v>
      </c>
      <c r="C10" s="17">
        <v>27088</v>
      </c>
    </row>
    <row r="11" spans="1:3" s="159" customFormat="1" ht="12" customHeight="1">
      <c r="A11" s="158" t="s">
        <v>25</v>
      </c>
      <c r="B11" s="19" t="s">
        <v>26</v>
      </c>
      <c r="C11" s="17">
        <v>29483</v>
      </c>
    </row>
    <row r="12" spans="1:3" s="159" customFormat="1" ht="12" customHeight="1">
      <c r="A12" s="158" t="s">
        <v>27</v>
      </c>
      <c r="B12" s="19" t="s">
        <v>28</v>
      </c>
      <c r="C12" s="17">
        <v>1800</v>
      </c>
    </row>
    <row r="13" spans="1:3" s="159" customFormat="1" ht="12" customHeight="1">
      <c r="A13" s="158" t="s">
        <v>29</v>
      </c>
      <c r="B13" s="19" t="s">
        <v>384</v>
      </c>
      <c r="C13" s="17">
        <v>3598</v>
      </c>
    </row>
    <row r="14" spans="1:3" s="157" customFormat="1" ht="12" customHeight="1">
      <c r="A14" s="160" t="s">
        <v>31</v>
      </c>
      <c r="B14" s="25" t="s">
        <v>32</v>
      </c>
      <c r="C14" s="17"/>
    </row>
    <row r="15" spans="1:3" s="157" customFormat="1" ht="12" customHeight="1">
      <c r="A15" s="43" t="s">
        <v>33</v>
      </c>
      <c r="B15" s="23" t="s">
        <v>34</v>
      </c>
      <c r="C15" s="13">
        <v>88547</v>
      </c>
    </row>
    <row r="16" spans="1:3" s="157" customFormat="1" ht="12" customHeight="1">
      <c r="A16" s="156" t="s">
        <v>35</v>
      </c>
      <c r="B16" s="16" t="s">
        <v>36</v>
      </c>
      <c r="C16" s="17"/>
    </row>
    <row r="17" spans="1:3" s="157" customFormat="1" ht="12" customHeight="1">
      <c r="A17" s="158" t="s">
        <v>37</v>
      </c>
      <c r="B17" s="19" t="s">
        <v>38</v>
      </c>
      <c r="C17" s="17"/>
    </row>
    <row r="18" spans="1:3" s="157" customFormat="1" ht="12" customHeight="1">
      <c r="A18" s="158" t="s">
        <v>39</v>
      </c>
      <c r="B18" s="19" t="s">
        <v>40</v>
      </c>
      <c r="C18" s="17"/>
    </row>
    <row r="19" spans="1:3" s="157" customFormat="1" ht="12" customHeight="1">
      <c r="A19" s="158" t="s">
        <v>41</v>
      </c>
      <c r="B19" s="19" t="s">
        <v>42</v>
      </c>
      <c r="C19" s="17"/>
    </row>
    <row r="20" spans="1:3" s="157" customFormat="1" ht="12" customHeight="1">
      <c r="A20" s="158" t="s">
        <v>43</v>
      </c>
      <c r="B20" s="19" t="s">
        <v>44</v>
      </c>
      <c r="C20" s="17">
        <v>88547</v>
      </c>
    </row>
    <row r="21" spans="1:3" s="159" customFormat="1" ht="12" customHeight="1">
      <c r="A21" s="160" t="s">
        <v>45</v>
      </c>
      <c r="B21" s="25" t="s">
        <v>46</v>
      </c>
      <c r="C21" s="17"/>
    </row>
    <row r="22" spans="1:3" s="159" customFormat="1" ht="12" customHeight="1">
      <c r="A22" s="43" t="s">
        <v>47</v>
      </c>
      <c r="B22" s="12" t="s">
        <v>48</v>
      </c>
      <c r="C22" s="13"/>
    </row>
    <row r="23" spans="1:3" s="159" customFormat="1" ht="12" customHeight="1">
      <c r="A23" s="156" t="s">
        <v>49</v>
      </c>
      <c r="B23" s="16" t="s">
        <v>50</v>
      </c>
      <c r="C23" s="17"/>
    </row>
    <row r="24" spans="1:3" s="157" customFormat="1" ht="12" customHeight="1">
      <c r="A24" s="158" t="s">
        <v>51</v>
      </c>
      <c r="B24" s="19" t="s">
        <v>52</v>
      </c>
      <c r="C24" s="17"/>
    </row>
    <row r="25" spans="1:3" s="159" customFormat="1" ht="12" customHeight="1">
      <c r="A25" s="158" t="s">
        <v>53</v>
      </c>
      <c r="B25" s="19" t="s">
        <v>54</v>
      </c>
      <c r="C25" s="17"/>
    </row>
    <row r="26" spans="1:3" s="159" customFormat="1" ht="12" customHeight="1">
      <c r="A26" s="158" t="s">
        <v>55</v>
      </c>
      <c r="B26" s="19" t="s">
        <v>56</v>
      </c>
      <c r="C26" s="17"/>
    </row>
    <row r="27" spans="1:3" s="159" customFormat="1" ht="12" customHeight="1">
      <c r="A27" s="158" t="s">
        <v>57</v>
      </c>
      <c r="B27" s="19" t="s">
        <v>58</v>
      </c>
      <c r="C27" s="17"/>
    </row>
    <row r="28" spans="1:3" s="159" customFormat="1" ht="12" customHeight="1">
      <c r="A28" s="160" t="s">
        <v>59</v>
      </c>
      <c r="B28" s="25" t="s">
        <v>60</v>
      </c>
      <c r="C28" s="17"/>
    </row>
    <row r="29" spans="1:3" s="159" customFormat="1" ht="12" customHeight="1">
      <c r="A29" s="43" t="s">
        <v>61</v>
      </c>
      <c r="B29" s="12" t="s">
        <v>278</v>
      </c>
      <c r="C29" s="13">
        <v>8137</v>
      </c>
    </row>
    <row r="30" spans="1:3" s="159" customFormat="1" ht="12" customHeight="1">
      <c r="A30" s="156" t="s">
        <v>63</v>
      </c>
      <c r="B30" s="16" t="s">
        <v>466</v>
      </c>
      <c r="C30" s="17">
        <v>2579</v>
      </c>
    </row>
    <row r="31" spans="1:3" s="159" customFormat="1" ht="12" customHeight="1">
      <c r="A31" s="158" t="s">
        <v>65</v>
      </c>
      <c r="B31" s="19" t="s">
        <v>66</v>
      </c>
      <c r="C31" s="17"/>
    </row>
    <row r="32" spans="1:3" s="159" customFormat="1" ht="12" customHeight="1">
      <c r="A32" s="158" t="s">
        <v>67</v>
      </c>
      <c r="B32" s="19" t="s">
        <v>68</v>
      </c>
      <c r="C32" s="17">
        <v>3621</v>
      </c>
    </row>
    <row r="33" spans="1:3" s="159" customFormat="1" ht="12" customHeight="1">
      <c r="A33" s="158" t="s">
        <v>69</v>
      </c>
      <c r="B33" s="19" t="s">
        <v>70</v>
      </c>
      <c r="C33" s="17"/>
    </row>
    <row r="34" spans="1:3" s="159" customFormat="1" ht="12" customHeight="1">
      <c r="A34" s="158" t="s">
        <v>71</v>
      </c>
      <c r="B34" s="19" t="s">
        <v>72</v>
      </c>
      <c r="C34" s="17">
        <v>1425</v>
      </c>
    </row>
    <row r="35" spans="1:3" s="159" customFormat="1" ht="12" customHeight="1">
      <c r="A35" s="158" t="s">
        <v>73</v>
      </c>
      <c r="B35" s="19" t="s">
        <v>74</v>
      </c>
      <c r="C35" s="17"/>
    </row>
    <row r="36" spans="1:3" s="159" customFormat="1" ht="12" customHeight="1">
      <c r="A36" s="160" t="s">
        <v>75</v>
      </c>
      <c r="B36" s="26" t="s">
        <v>76</v>
      </c>
      <c r="C36" s="17">
        <v>512</v>
      </c>
    </row>
    <row r="37" spans="1:3" s="159" customFormat="1" ht="12" customHeight="1">
      <c r="A37" s="43" t="s">
        <v>77</v>
      </c>
      <c r="B37" s="12" t="s">
        <v>78</v>
      </c>
      <c r="C37" s="13">
        <v>7349</v>
      </c>
    </row>
    <row r="38" spans="1:3" s="159" customFormat="1" ht="12" customHeight="1">
      <c r="A38" s="156" t="s">
        <v>79</v>
      </c>
      <c r="B38" s="16" t="s">
        <v>80</v>
      </c>
      <c r="C38" s="17"/>
    </row>
    <row r="39" spans="1:3" s="159" customFormat="1" ht="12" customHeight="1">
      <c r="A39" s="158" t="s">
        <v>81</v>
      </c>
      <c r="B39" s="19" t="s">
        <v>82</v>
      </c>
      <c r="C39" s="17">
        <v>500</v>
      </c>
    </row>
    <row r="40" spans="1:3" s="159" customFormat="1" ht="12" customHeight="1">
      <c r="A40" s="158" t="s">
        <v>83</v>
      </c>
      <c r="B40" s="19" t="s">
        <v>84</v>
      </c>
      <c r="C40" s="17"/>
    </row>
    <row r="41" spans="1:3" s="159" customFormat="1" ht="12" customHeight="1">
      <c r="A41" s="158" t="s">
        <v>85</v>
      </c>
      <c r="B41" s="19" t="s">
        <v>86</v>
      </c>
      <c r="C41" s="17"/>
    </row>
    <row r="42" spans="1:3" s="159" customFormat="1" ht="12" customHeight="1">
      <c r="A42" s="158" t="s">
        <v>87</v>
      </c>
      <c r="B42" s="19" t="s">
        <v>88</v>
      </c>
      <c r="C42" s="17">
        <v>5393</v>
      </c>
    </row>
    <row r="43" spans="1:3" s="159" customFormat="1" ht="12" customHeight="1">
      <c r="A43" s="158" t="s">
        <v>89</v>
      </c>
      <c r="B43" s="19" t="s">
        <v>90</v>
      </c>
      <c r="C43" s="17">
        <v>1456</v>
      </c>
    </row>
    <row r="44" spans="1:3" s="159" customFormat="1" ht="12" customHeight="1">
      <c r="A44" s="158" t="s">
        <v>91</v>
      </c>
      <c r="B44" s="19" t="s">
        <v>92</v>
      </c>
      <c r="C44" s="17"/>
    </row>
    <row r="45" spans="1:3" s="159" customFormat="1" ht="12" customHeight="1">
      <c r="A45" s="158" t="s">
        <v>93</v>
      </c>
      <c r="B45" s="19" t="s">
        <v>94</v>
      </c>
      <c r="C45" s="17"/>
    </row>
    <row r="46" spans="1:3" s="159" customFormat="1" ht="12" customHeight="1">
      <c r="A46" s="158" t="s">
        <v>95</v>
      </c>
      <c r="B46" s="19" t="s">
        <v>96</v>
      </c>
      <c r="C46" s="17"/>
    </row>
    <row r="47" spans="1:3" s="159" customFormat="1" ht="12" customHeight="1">
      <c r="A47" s="160" t="s">
        <v>97</v>
      </c>
      <c r="B47" s="25" t="s">
        <v>98</v>
      </c>
      <c r="C47" s="17"/>
    </row>
    <row r="48" spans="1:3" s="159" customFormat="1" ht="12" customHeight="1">
      <c r="A48" s="160" t="s">
        <v>99</v>
      </c>
      <c r="B48" s="25" t="s">
        <v>100</v>
      </c>
      <c r="C48" s="17"/>
    </row>
    <row r="49" spans="1:3" s="159" customFormat="1" ht="12" customHeight="1">
      <c r="A49" s="43" t="s">
        <v>101</v>
      </c>
      <c r="B49" s="12" t="s">
        <v>102</v>
      </c>
      <c r="C49" s="13"/>
    </row>
    <row r="50" spans="1:3" s="159" customFormat="1" ht="12" customHeight="1">
      <c r="A50" s="156" t="s">
        <v>103</v>
      </c>
      <c r="B50" s="16" t="s">
        <v>104</v>
      </c>
      <c r="C50" s="17"/>
    </row>
    <row r="51" spans="1:3" s="159" customFormat="1" ht="12" customHeight="1">
      <c r="A51" s="158" t="s">
        <v>105</v>
      </c>
      <c r="B51" s="19" t="s">
        <v>106</v>
      </c>
      <c r="C51" s="17"/>
    </row>
    <row r="52" spans="1:3" s="159" customFormat="1" ht="12" customHeight="1">
      <c r="A52" s="158" t="s">
        <v>107</v>
      </c>
      <c r="B52" s="19" t="s">
        <v>108</v>
      </c>
      <c r="C52" s="17"/>
    </row>
    <row r="53" spans="1:3" s="159" customFormat="1" ht="12" customHeight="1">
      <c r="A53" s="158" t="s">
        <v>109</v>
      </c>
      <c r="B53" s="19" t="s">
        <v>110</v>
      </c>
      <c r="C53" s="17"/>
    </row>
    <row r="54" spans="1:3" s="159" customFormat="1" ht="12" customHeight="1">
      <c r="A54" s="160" t="s">
        <v>111</v>
      </c>
      <c r="B54" s="25" t="s">
        <v>112</v>
      </c>
      <c r="C54" s="17"/>
    </row>
    <row r="55" spans="1:3" s="159" customFormat="1" ht="12" customHeight="1">
      <c r="A55" s="43" t="s">
        <v>113</v>
      </c>
      <c r="B55" s="12" t="s">
        <v>114</v>
      </c>
      <c r="C55" s="13"/>
    </row>
    <row r="56" spans="1:3" s="159" customFormat="1" ht="12" customHeight="1">
      <c r="A56" s="156" t="s">
        <v>115</v>
      </c>
      <c r="B56" s="16" t="s">
        <v>116</v>
      </c>
      <c r="C56" s="17"/>
    </row>
    <row r="57" spans="1:3" s="159" customFormat="1" ht="12" customHeight="1">
      <c r="A57" s="158" t="s">
        <v>117</v>
      </c>
      <c r="B57" s="19" t="s">
        <v>118</v>
      </c>
      <c r="C57" s="17"/>
    </row>
    <row r="58" spans="1:3" s="159" customFormat="1" ht="12" customHeight="1">
      <c r="A58" s="158" t="s">
        <v>119</v>
      </c>
      <c r="B58" s="19" t="s">
        <v>120</v>
      </c>
      <c r="C58" s="17"/>
    </row>
    <row r="59" spans="1:3" s="159" customFormat="1" ht="12" customHeight="1">
      <c r="A59" s="160" t="s">
        <v>121</v>
      </c>
      <c r="B59" s="25" t="s">
        <v>122</v>
      </c>
      <c r="C59" s="17"/>
    </row>
    <row r="60" spans="1:3" s="159" customFormat="1" ht="12" customHeight="1">
      <c r="A60" s="43" t="s">
        <v>123</v>
      </c>
      <c r="B60" s="23" t="s">
        <v>124</v>
      </c>
      <c r="C60" s="13"/>
    </row>
    <row r="61" spans="1:3" s="159" customFormat="1" ht="12" customHeight="1">
      <c r="A61" s="156" t="s">
        <v>125</v>
      </c>
      <c r="B61" s="16" t="s">
        <v>126</v>
      </c>
      <c r="C61" s="17"/>
    </row>
    <row r="62" spans="1:3" s="159" customFormat="1" ht="12" customHeight="1">
      <c r="A62" s="158" t="s">
        <v>127</v>
      </c>
      <c r="B62" s="19" t="s">
        <v>128</v>
      </c>
      <c r="C62" s="17"/>
    </row>
    <row r="63" spans="1:3" s="159" customFormat="1" ht="12" customHeight="1">
      <c r="A63" s="158" t="s">
        <v>129</v>
      </c>
      <c r="B63" s="19" t="s">
        <v>130</v>
      </c>
      <c r="C63" s="17"/>
    </row>
    <row r="64" spans="1:3" s="159" customFormat="1" ht="12" customHeight="1">
      <c r="A64" s="160" t="s">
        <v>131</v>
      </c>
      <c r="B64" s="25" t="s">
        <v>132</v>
      </c>
      <c r="C64" s="17"/>
    </row>
    <row r="65" spans="1:3" s="159" customFormat="1" ht="12" customHeight="1">
      <c r="A65" s="43" t="s">
        <v>270</v>
      </c>
      <c r="B65" s="12" t="s">
        <v>134</v>
      </c>
      <c r="C65" s="13">
        <f>+C8+C15+C22+C29+C37+C49+C55+C60</f>
        <v>185779</v>
      </c>
    </row>
    <row r="66" spans="1:3" s="159" customFormat="1" ht="12" customHeight="1">
      <c r="A66" s="162" t="s">
        <v>385</v>
      </c>
      <c r="B66" s="23" t="s">
        <v>136</v>
      </c>
      <c r="C66" s="13"/>
    </row>
    <row r="67" spans="1:3" s="159" customFormat="1" ht="12" customHeight="1">
      <c r="A67" s="156" t="s">
        <v>137</v>
      </c>
      <c r="B67" s="16" t="s">
        <v>138</v>
      </c>
      <c r="C67" s="17"/>
    </row>
    <row r="68" spans="1:3" s="159" customFormat="1" ht="12" customHeight="1">
      <c r="A68" s="158" t="s">
        <v>139</v>
      </c>
      <c r="B68" s="19" t="s">
        <v>140</v>
      </c>
      <c r="C68" s="17"/>
    </row>
    <row r="69" spans="1:3" s="159" customFormat="1" ht="12" customHeight="1">
      <c r="A69" s="160" t="s">
        <v>141</v>
      </c>
      <c r="B69" s="33" t="s">
        <v>386</v>
      </c>
      <c r="C69" s="17"/>
    </row>
    <row r="70" spans="1:3" s="159" customFormat="1" ht="12" customHeight="1">
      <c r="A70" s="162" t="s">
        <v>143</v>
      </c>
      <c r="B70" s="23" t="s">
        <v>144</v>
      </c>
      <c r="C70" s="13"/>
    </row>
    <row r="71" spans="1:3" s="159" customFormat="1" ht="12" customHeight="1">
      <c r="A71" s="156" t="s">
        <v>145</v>
      </c>
      <c r="B71" s="16" t="s">
        <v>146</v>
      </c>
      <c r="C71" s="17"/>
    </row>
    <row r="72" spans="1:3" s="159" customFormat="1" ht="12" customHeight="1">
      <c r="A72" s="158" t="s">
        <v>147</v>
      </c>
      <c r="B72" s="19" t="s">
        <v>148</v>
      </c>
      <c r="C72" s="17"/>
    </row>
    <row r="73" spans="1:3" s="159" customFormat="1" ht="12" customHeight="1">
      <c r="A73" s="158" t="s">
        <v>149</v>
      </c>
      <c r="B73" s="19" t="s">
        <v>150</v>
      </c>
      <c r="C73" s="17"/>
    </row>
    <row r="74" spans="1:3" s="159" customFormat="1" ht="12" customHeight="1">
      <c r="A74" s="160" t="s">
        <v>151</v>
      </c>
      <c r="B74" s="25" t="s">
        <v>152</v>
      </c>
      <c r="C74" s="17"/>
    </row>
    <row r="75" spans="1:3" s="159" customFormat="1" ht="12" customHeight="1">
      <c r="A75" s="162" t="s">
        <v>153</v>
      </c>
      <c r="B75" s="23" t="s">
        <v>154</v>
      </c>
      <c r="C75" s="13"/>
    </row>
    <row r="76" spans="1:3" s="159" customFormat="1" ht="12" customHeight="1">
      <c r="A76" s="156" t="s">
        <v>155</v>
      </c>
      <c r="B76" s="16" t="s">
        <v>156</v>
      </c>
      <c r="C76" s="17">
        <v>164657</v>
      </c>
    </row>
    <row r="77" spans="1:3" s="159" customFormat="1" ht="12" customHeight="1">
      <c r="A77" s="160" t="s">
        <v>157</v>
      </c>
      <c r="B77" s="25" t="s">
        <v>158</v>
      </c>
      <c r="C77" s="17"/>
    </row>
    <row r="78" spans="1:3" s="157" customFormat="1" ht="12" customHeight="1">
      <c r="A78" s="162" t="s">
        <v>159</v>
      </c>
      <c r="B78" s="23" t="s">
        <v>160</v>
      </c>
      <c r="C78" s="13">
        <v>164657</v>
      </c>
    </row>
    <row r="79" spans="1:3" s="159" customFormat="1" ht="12" customHeight="1">
      <c r="A79" s="156" t="s">
        <v>161</v>
      </c>
      <c r="B79" s="16" t="s">
        <v>162</v>
      </c>
      <c r="C79" s="17"/>
    </row>
    <row r="80" spans="1:3" s="159" customFormat="1" ht="12" customHeight="1">
      <c r="A80" s="158" t="s">
        <v>163</v>
      </c>
      <c r="B80" s="19" t="s">
        <v>164</v>
      </c>
      <c r="C80" s="17"/>
    </row>
    <row r="81" spans="1:3" s="159" customFormat="1" ht="12" customHeight="1">
      <c r="A81" s="160" t="s">
        <v>165</v>
      </c>
      <c r="B81" s="25" t="s">
        <v>166</v>
      </c>
      <c r="C81" s="17"/>
    </row>
    <row r="82" spans="1:3" s="159" customFormat="1" ht="12" customHeight="1">
      <c r="A82" s="162" t="s">
        <v>167</v>
      </c>
      <c r="B82" s="23" t="s">
        <v>168</v>
      </c>
      <c r="C82" s="13"/>
    </row>
    <row r="83" spans="1:3" s="159" customFormat="1" ht="12" customHeight="1">
      <c r="A83" s="163" t="s">
        <v>169</v>
      </c>
      <c r="B83" s="16" t="s">
        <v>170</v>
      </c>
      <c r="C83" s="17"/>
    </row>
    <row r="84" spans="1:3" s="159" customFormat="1" ht="12" customHeight="1">
      <c r="A84" s="164" t="s">
        <v>171</v>
      </c>
      <c r="B84" s="19" t="s">
        <v>172</v>
      </c>
      <c r="C84" s="17"/>
    </row>
    <row r="85" spans="1:3" s="159" customFormat="1" ht="12" customHeight="1">
      <c r="A85" s="164" t="s">
        <v>173</v>
      </c>
      <c r="B85" s="19" t="s">
        <v>174</v>
      </c>
      <c r="C85" s="17"/>
    </row>
    <row r="86" spans="1:3" s="157" customFormat="1" ht="12" customHeight="1">
      <c r="A86" s="165" t="s">
        <v>175</v>
      </c>
      <c r="B86" s="25" t="s">
        <v>176</v>
      </c>
      <c r="C86" s="72"/>
    </row>
    <row r="87" spans="1:3" s="157" customFormat="1" ht="12" customHeight="1">
      <c r="A87" s="162" t="s">
        <v>177</v>
      </c>
      <c r="B87" s="23" t="s">
        <v>178</v>
      </c>
      <c r="C87" s="24"/>
    </row>
    <row r="88" spans="1:3" s="157" customFormat="1" ht="12" customHeight="1">
      <c r="A88" s="162" t="s">
        <v>387</v>
      </c>
      <c r="B88" s="23" t="s">
        <v>180</v>
      </c>
      <c r="C88" s="24"/>
    </row>
    <row r="89" spans="1:3" s="157" customFormat="1" ht="12" customHeight="1">
      <c r="A89" s="162" t="s">
        <v>388</v>
      </c>
      <c r="B89" s="35" t="s">
        <v>182</v>
      </c>
      <c r="C89" s="13">
        <v>164657</v>
      </c>
    </row>
    <row r="90" spans="1:3" s="157" customFormat="1" ht="12" customHeight="1">
      <c r="A90" s="166" t="s">
        <v>389</v>
      </c>
      <c r="B90" s="37" t="s">
        <v>390</v>
      </c>
      <c r="C90" s="13">
        <v>350437</v>
      </c>
    </row>
    <row r="91" spans="1:3" s="159" customFormat="1" ht="15" customHeight="1">
      <c r="A91" s="167"/>
      <c r="B91" s="168"/>
      <c r="C91" s="169"/>
    </row>
    <row r="92" spans="1:3" s="152" customFormat="1" ht="16.5" customHeight="1">
      <c r="A92" s="170"/>
      <c r="B92" s="171" t="s">
        <v>284</v>
      </c>
      <c r="C92" s="172"/>
    </row>
    <row r="93" spans="1:3" s="173" customFormat="1" ht="12" customHeight="1">
      <c r="A93" s="10" t="s">
        <v>19</v>
      </c>
      <c r="B93" s="45" t="s">
        <v>391</v>
      </c>
      <c r="C93" s="46">
        <v>192842</v>
      </c>
    </row>
    <row r="94" spans="1:3" ht="12" customHeight="1">
      <c r="A94" s="158" t="s">
        <v>21</v>
      </c>
      <c r="B94" s="47" t="s">
        <v>189</v>
      </c>
      <c r="C94" s="24">
        <v>103146</v>
      </c>
    </row>
    <row r="95" spans="1:3" ht="12" customHeight="1">
      <c r="A95" s="158" t="s">
        <v>23</v>
      </c>
      <c r="B95" s="47" t="s">
        <v>190</v>
      </c>
      <c r="C95" s="24">
        <v>16700</v>
      </c>
    </row>
    <row r="96" spans="1:3" ht="12" customHeight="1">
      <c r="A96" s="158" t="s">
        <v>25</v>
      </c>
      <c r="B96" s="47" t="s">
        <v>191</v>
      </c>
      <c r="C96" s="24">
        <v>64460</v>
      </c>
    </row>
    <row r="97" spans="1:3" ht="12" customHeight="1">
      <c r="A97" s="158" t="s">
        <v>27</v>
      </c>
      <c r="B97" s="48" t="s">
        <v>192</v>
      </c>
      <c r="C97" s="24">
        <v>1700</v>
      </c>
    </row>
    <row r="98" spans="1:3" ht="12" customHeight="1">
      <c r="A98" s="158" t="s">
        <v>193</v>
      </c>
      <c r="B98" s="49" t="s">
        <v>194</v>
      </c>
      <c r="C98" s="24">
        <v>6836</v>
      </c>
    </row>
    <row r="99" spans="1:3" ht="12" customHeight="1">
      <c r="A99" s="158" t="s">
        <v>31</v>
      </c>
      <c r="B99" s="47" t="s">
        <v>392</v>
      </c>
      <c r="C99" s="24"/>
    </row>
    <row r="100" spans="1:3" ht="12" customHeight="1">
      <c r="A100" s="158" t="s">
        <v>196</v>
      </c>
      <c r="B100" s="51" t="s">
        <v>197</v>
      </c>
      <c r="C100" s="24"/>
    </row>
    <row r="101" spans="1:3" ht="12" customHeight="1">
      <c r="A101" s="158" t="s">
        <v>198</v>
      </c>
      <c r="B101" s="51" t="s">
        <v>199</v>
      </c>
      <c r="C101" s="24"/>
    </row>
    <row r="102" spans="1:3" ht="12" customHeight="1">
      <c r="A102" s="158" t="s">
        <v>200</v>
      </c>
      <c r="B102" s="51" t="s">
        <v>201</v>
      </c>
      <c r="C102" s="24"/>
    </row>
    <row r="103" spans="1:3" ht="12" customHeight="1">
      <c r="A103" s="158" t="s">
        <v>202</v>
      </c>
      <c r="B103" s="52" t="s">
        <v>203</v>
      </c>
      <c r="C103" s="24"/>
    </row>
    <row r="104" spans="1:3" ht="12" customHeight="1">
      <c r="A104" s="158" t="s">
        <v>204</v>
      </c>
      <c r="B104" s="52" t="s">
        <v>205</v>
      </c>
      <c r="C104" s="24"/>
    </row>
    <row r="105" spans="1:3" ht="12" customHeight="1">
      <c r="A105" s="158" t="s">
        <v>206</v>
      </c>
      <c r="B105" s="51" t="s">
        <v>207</v>
      </c>
      <c r="C105" s="24">
        <v>6182</v>
      </c>
    </row>
    <row r="106" spans="1:3" ht="12" customHeight="1">
      <c r="A106" s="158" t="s">
        <v>208</v>
      </c>
      <c r="B106" s="51" t="s">
        <v>209</v>
      </c>
      <c r="C106" s="24"/>
    </row>
    <row r="107" spans="1:3" ht="12" customHeight="1">
      <c r="A107" s="158" t="s">
        <v>210</v>
      </c>
      <c r="B107" s="52" t="s">
        <v>211</v>
      </c>
      <c r="C107" s="24"/>
    </row>
    <row r="108" spans="1:3" ht="12" customHeight="1">
      <c r="A108" s="174" t="s">
        <v>212</v>
      </c>
      <c r="B108" s="50" t="s">
        <v>213</v>
      </c>
      <c r="C108" s="24"/>
    </row>
    <row r="109" spans="1:3" ht="12" customHeight="1">
      <c r="A109" s="158" t="s">
        <v>214</v>
      </c>
      <c r="B109" s="50" t="s">
        <v>215</v>
      </c>
      <c r="C109" s="24"/>
    </row>
    <row r="110" spans="1:3" ht="12" customHeight="1">
      <c r="A110" s="158" t="s">
        <v>216</v>
      </c>
      <c r="B110" s="52" t="s">
        <v>217</v>
      </c>
      <c r="C110" s="24">
        <v>154</v>
      </c>
    </row>
    <row r="111" spans="1:3" ht="12" customHeight="1">
      <c r="A111" s="158" t="s">
        <v>218</v>
      </c>
      <c r="B111" s="48" t="s">
        <v>219</v>
      </c>
      <c r="C111" s="24"/>
    </row>
    <row r="112" spans="1:3" ht="12" customHeight="1">
      <c r="A112" s="160" t="s">
        <v>220</v>
      </c>
      <c r="B112" s="47" t="s">
        <v>464</v>
      </c>
      <c r="C112" s="24">
        <v>500</v>
      </c>
    </row>
    <row r="113" spans="1:3" ht="12" customHeight="1">
      <c r="A113" s="158" t="s">
        <v>222</v>
      </c>
      <c r="B113" s="52" t="s">
        <v>393</v>
      </c>
      <c r="C113" s="24"/>
    </row>
    <row r="114" spans="1:3" ht="12" customHeight="1">
      <c r="A114" s="43" t="s">
        <v>33</v>
      </c>
      <c r="B114" s="70" t="s">
        <v>224</v>
      </c>
      <c r="C114" s="13">
        <v>157595</v>
      </c>
    </row>
    <row r="115" spans="1:3" ht="12" customHeight="1">
      <c r="A115" s="156" t="s">
        <v>35</v>
      </c>
      <c r="B115" s="47" t="s">
        <v>225</v>
      </c>
      <c r="C115" s="24">
        <v>68838</v>
      </c>
    </row>
    <row r="116" spans="1:3" ht="12" customHeight="1">
      <c r="A116" s="156" t="s">
        <v>37</v>
      </c>
      <c r="B116" s="58" t="s">
        <v>226</v>
      </c>
      <c r="C116" s="24">
        <v>68838</v>
      </c>
    </row>
    <row r="117" spans="1:3" ht="12" customHeight="1">
      <c r="A117" s="156" t="s">
        <v>39</v>
      </c>
      <c r="B117" s="58" t="s">
        <v>227</v>
      </c>
      <c r="C117" s="24">
        <v>88757</v>
      </c>
    </row>
    <row r="118" spans="1:3" ht="12" customHeight="1">
      <c r="A118" s="156" t="s">
        <v>41</v>
      </c>
      <c r="B118" s="58" t="s">
        <v>228</v>
      </c>
      <c r="C118" s="24">
        <v>88757</v>
      </c>
    </row>
    <row r="119" spans="1:3" ht="12" customHeight="1">
      <c r="A119" s="156" t="s">
        <v>43</v>
      </c>
      <c r="B119" s="22" t="s">
        <v>229</v>
      </c>
      <c r="C119" s="24"/>
    </row>
    <row r="120" spans="1:3" ht="12" customHeight="1">
      <c r="A120" s="156" t="s">
        <v>45</v>
      </c>
      <c r="B120" s="20" t="s">
        <v>230</v>
      </c>
      <c r="C120" s="24"/>
    </row>
    <row r="121" spans="1:3" ht="12" customHeight="1">
      <c r="A121" s="156" t="s">
        <v>231</v>
      </c>
      <c r="B121" s="60" t="s">
        <v>232</v>
      </c>
      <c r="C121" s="24"/>
    </row>
    <row r="122" spans="1:3" ht="12" customHeight="1">
      <c r="A122" s="156" t="s">
        <v>233</v>
      </c>
      <c r="B122" s="52" t="s">
        <v>205</v>
      </c>
      <c r="C122" s="24"/>
    </row>
    <row r="123" spans="1:3" ht="12" customHeight="1">
      <c r="A123" s="156" t="s">
        <v>234</v>
      </c>
      <c r="B123" s="52" t="s">
        <v>235</v>
      </c>
      <c r="C123" s="24"/>
    </row>
    <row r="124" spans="1:3" ht="12" customHeight="1">
      <c r="A124" s="156" t="s">
        <v>236</v>
      </c>
      <c r="B124" s="52" t="s">
        <v>237</v>
      </c>
      <c r="C124" s="24"/>
    </row>
    <row r="125" spans="1:3" ht="12" customHeight="1">
      <c r="A125" s="156" t="s">
        <v>238</v>
      </c>
      <c r="B125" s="52" t="s">
        <v>211</v>
      </c>
      <c r="C125" s="24"/>
    </row>
    <row r="126" spans="1:3" ht="12" customHeight="1">
      <c r="A126" s="156" t="s">
        <v>239</v>
      </c>
      <c r="B126" s="52" t="s">
        <v>240</v>
      </c>
      <c r="C126" s="24"/>
    </row>
    <row r="127" spans="1:3" ht="12" customHeight="1">
      <c r="A127" s="174" t="s">
        <v>241</v>
      </c>
      <c r="B127" s="52" t="s">
        <v>242</v>
      </c>
      <c r="C127" s="24"/>
    </row>
    <row r="128" spans="1:3" ht="12" customHeight="1">
      <c r="A128" s="43" t="s">
        <v>47</v>
      </c>
      <c r="B128" s="12" t="s">
        <v>243</v>
      </c>
      <c r="C128" s="13"/>
    </row>
    <row r="129" spans="1:3" ht="12" customHeight="1">
      <c r="A129" s="43" t="s">
        <v>244</v>
      </c>
      <c r="B129" s="12" t="s">
        <v>245</v>
      </c>
      <c r="C129" s="13"/>
    </row>
    <row r="130" spans="1:3" s="173" customFormat="1" ht="12" customHeight="1">
      <c r="A130" s="156" t="s">
        <v>63</v>
      </c>
      <c r="B130" s="61" t="s">
        <v>394</v>
      </c>
      <c r="C130" s="24"/>
    </row>
    <row r="131" spans="1:3" ht="12" customHeight="1">
      <c r="A131" s="156" t="s">
        <v>65</v>
      </c>
      <c r="B131" s="61" t="s">
        <v>247</v>
      </c>
      <c r="C131" s="24"/>
    </row>
    <row r="132" spans="1:3" ht="12" customHeight="1">
      <c r="A132" s="174" t="s">
        <v>67</v>
      </c>
      <c r="B132" s="62" t="s">
        <v>395</v>
      </c>
      <c r="C132" s="24"/>
    </row>
    <row r="133" spans="1:3" ht="12" customHeight="1">
      <c r="A133" s="43" t="s">
        <v>77</v>
      </c>
      <c r="B133" s="12" t="s">
        <v>249</v>
      </c>
      <c r="C133" s="13"/>
    </row>
    <row r="134" spans="1:3" ht="12" customHeight="1">
      <c r="A134" s="156" t="s">
        <v>79</v>
      </c>
      <c r="B134" s="61" t="s">
        <v>250</v>
      </c>
      <c r="C134" s="24"/>
    </row>
    <row r="135" spans="1:3" ht="12" customHeight="1">
      <c r="A135" s="156" t="s">
        <v>81</v>
      </c>
      <c r="B135" s="61" t="s">
        <v>251</v>
      </c>
      <c r="C135" s="24"/>
    </row>
    <row r="136" spans="1:3" ht="12" customHeight="1">
      <c r="A136" s="156" t="s">
        <v>83</v>
      </c>
      <c r="B136" s="61" t="s">
        <v>252</v>
      </c>
      <c r="C136" s="24"/>
    </row>
    <row r="137" spans="1:3" ht="12" customHeight="1">
      <c r="A137" s="156" t="s">
        <v>85</v>
      </c>
      <c r="B137" s="61" t="s">
        <v>396</v>
      </c>
      <c r="C137" s="24"/>
    </row>
    <row r="138" spans="1:3" ht="12" customHeight="1">
      <c r="A138" s="156" t="s">
        <v>87</v>
      </c>
      <c r="B138" s="61" t="s">
        <v>254</v>
      </c>
      <c r="C138" s="24"/>
    </row>
    <row r="139" spans="1:3" s="173" customFormat="1" ht="12" customHeight="1">
      <c r="A139" s="174" t="s">
        <v>89</v>
      </c>
      <c r="B139" s="62" t="s">
        <v>255</v>
      </c>
      <c r="C139" s="24"/>
    </row>
    <row r="140" spans="1:11" ht="12" customHeight="1">
      <c r="A140" s="43" t="s">
        <v>101</v>
      </c>
      <c r="B140" s="12" t="s">
        <v>397</v>
      </c>
      <c r="C140" s="13"/>
      <c r="K140" s="175"/>
    </row>
    <row r="141" spans="1:3" ht="12.75" customHeight="1">
      <c r="A141" s="156" t="s">
        <v>103</v>
      </c>
      <c r="B141" s="61" t="s">
        <v>257</v>
      </c>
      <c r="C141" s="24"/>
    </row>
    <row r="142" spans="1:3" ht="12" customHeight="1">
      <c r="A142" s="156" t="s">
        <v>105</v>
      </c>
      <c r="B142" s="61" t="s">
        <v>258</v>
      </c>
      <c r="C142" s="24"/>
    </row>
    <row r="143" spans="1:3" s="173" customFormat="1" ht="12" customHeight="1">
      <c r="A143" s="156" t="s">
        <v>107</v>
      </c>
      <c r="B143" s="61" t="s">
        <v>398</v>
      </c>
      <c r="C143" s="24"/>
    </row>
    <row r="144" spans="1:3" s="173" customFormat="1" ht="12" customHeight="1">
      <c r="A144" s="156" t="s">
        <v>109</v>
      </c>
      <c r="B144" s="61" t="s">
        <v>259</v>
      </c>
      <c r="C144" s="24"/>
    </row>
    <row r="145" spans="1:3" s="173" customFormat="1" ht="12" customHeight="1">
      <c r="A145" s="174" t="s">
        <v>111</v>
      </c>
      <c r="B145" s="62" t="s">
        <v>260</v>
      </c>
      <c r="C145" s="24"/>
    </row>
    <row r="146" spans="1:3" s="173" customFormat="1" ht="12" customHeight="1">
      <c r="A146" s="43" t="s">
        <v>261</v>
      </c>
      <c r="B146" s="12" t="s">
        <v>262</v>
      </c>
      <c r="C146" s="63"/>
    </row>
    <row r="147" spans="1:3" s="173" customFormat="1" ht="12" customHeight="1">
      <c r="A147" s="156" t="s">
        <v>115</v>
      </c>
      <c r="B147" s="61" t="s">
        <v>263</v>
      </c>
      <c r="C147" s="24"/>
    </row>
    <row r="148" spans="1:3" s="173" customFormat="1" ht="12" customHeight="1">
      <c r="A148" s="156" t="s">
        <v>117</v>
      </c>
      <c r="B148" s="61" t="s">
        <v>264</v>
      </c>
      <c r="C148" s="24"/>
    </row>
    <row r="149" spans="1:3" s="173" customFormat="1" ht="12" customHeight="1">
      <c r="A149" s="156" t="s">
        <v>119</v>
      </c>
      <c r="B149" s="61" t="s">
        <v>265</v>
      </c>
      <c r="C149" s="24"/>
    </row>
    <row r="150" spans="1:3" ht="12.75" customHeight="1">
      <c r="A150" s="156" t="s">
        <v>121</v>
      </c>
      <c r="B150" s="61" t="s">
        <v>399</v>
      </c>
      <c r="C150" s="24"/>
    </row>
    <row r="151" spans="1:3" ht="12.75" customHeight="1">
      <c r="A151" s="174" t="s">
        <v>267</v>
      </c>
      <c r="B151" s="62" t="s">
        <v>268</v>
      </c>
      <c r="C151" s="27"/>
    </row>
    <row r="152" spans="1:3" ht="12.75" customHeight="1">
      <c r="A152" s="176" t="s">
        <v>123</v>
      </c>
      <c r="B152" s="12" t="s">
        <v>269</v>
      </c>
      <c r="C152" s="24"/>
    </row>
    <row r="153" spans="1:3" ht="12" customHeight="1">
      <c r="A153" s="176" t="s">
        <v>270</v>
      </c>
      <c r="B153" s="12" t="s">
        <v>450</v>
      </c>
      <c r="C153" s="24"/>
    </row>
    <row r="154" spans="1:3" ht="15" customHeight="1">
      <c r="A154" s="43" t="s">
        <v>272</v>
      </c>
      <c r="B154" s="12" t="s">
        <v>273</v>
      </c>
      <c r="C154" s="65"/>
    </row>
    <row r="155" spans="1:3" ht="12.75" customHeight="1">
      <c r="A155" s="177" t="s">
        <v>274</v>
      </c>
      <c r="B155" s="69" t="s">
        <v>275</v>
      </c>
      <c r="C155" s="65">
        <v>340437</v>
      </c>
    </row>
    <row r="157" spans="1:3" ht="14.25" customHeight="1">
      <c r="A157" s="178" t="s">
        <v>400</v>
      </c>
      <c r="B157" s="179"/>
      <c r="C157" s="180">
        <v>14</v>
      </c>
    </row>
    <row r="158" spans="1:3" ht="12.75" customHeight="1">
      <c r="A158" s="178" t="s">
        <v>401</v>
      </c>
      <c r="B158" s="179"/>
      <c r="C158" s="180">
        <v>93</v>
      </c>
    </row>
  </sheetData>
  <sheetProtection selectLockedCells="1" selectUnlockedCells="1"/>
  <printOptions horizontalCentered="1"/>
  <pageMargins left="0.7875" right="0.7875" top="0.9840277777777777" bottom="0.9840277777777777" header="0.7875" footer="0.5118055555555555"/>
  <pageSetup horizontalDpi="600" verticalDpi="600" orientation="portrait" paperSize="9" scale="58" r:id="rId1"/>
  <headerFooter alignWithMargins="0">
    <oddHeader>&amp;R 5.. melléklet a 1/2018. (II.15.) önkormányzati rendelethez</oddHeader>
  </headerFooter>
  <rowBreaks count="1" manualBreakCount="1"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O26"/>
  <sheetViews>
    <sheetView view="pageLayout" workbookViewId="0" topLeftCell="A10">
      <selection activeCell="N23" sqref="N23"/>
    </sheetView>
  </sheetViews>
  <sheetFormatPr defaultColWidth="9.00390625" defaultRowHeight="12.75"/>
  <cols>
    <col min="1" max="1" width="4.875" style="181" customWidth="1"/>
    <col min="2" max="2" width="31.125" style="182" customWidth="1"/>
    <col min="3" max="4" width="9.00390625" style="182" customWidth="1"/>
    <col min="5" max="5" width="9.50390625" style="182" customWidth="1"/>
    <col min="6" max="6" width="8.875" style="182" customWidth="1"/>
    <col min="7" max="7" width="8.625" style="182" customWidth="1"/>
    <col min="8" max="8" width="8.875" style="182" customWidth="1"/>
    <col min="9" max="9" width="8.125" style="182" customWidth="1"/>
    <col min="10" max="14" width="9.50390625" style="182" customWidth="1"/>
    <col min="15" max="15" width="12.625" style="181" customWidth="1"/>
    <col min="16" max="16384" width="9.375" style="182" customWidth="1"/>
  </cols>
  <sheetData>
    <row r="1" spans="1:15" ht="31.5" customHeight="1">
      <c r="A1" s="247" t="s">
        <v>460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ht="15.75">
      <c r="O2" s="183" t="s">
        <v>369</v>
      </c>
    </row>
    <row r="3" spans="1:15" s="181" customFormat="1" ht="36">
      <c r="A3" s="184" t="s">
        <v>370</v>
      </c>
      <c r="B3" s="185" t="s">
        <v>285</v>
      </c>
      <c r="C3" s="185" t="s">
        <v>404</v>
      </c>
      <c r="D3" s="185" t="s">
        <v>405</v>
      </c>
      <c r="E3" s="185" t="s">
        <v>406</v>
      </c>
      <c r="F3" s="185" t="s">
        <v>407</v>
      </c>
      <c r="G3" s="185" t="s">
        <v>408</v>
      </c>
      <c r="H3" s="185" t="s">
        <v>409</v>
      </c>
      <c r="I3" s="185" t="s">
        <v>410</v>
      </c>
      <c r="J3" s="185" t="s">
        <v>411</v>
      </c>
      <c r="K3" s="185" t="s">
        <v>412</v>
      </c>
      <c r="L3" s="185" t="s">
        <v>413</v>
      </c>
      <c r="M3" s="185" t="s">
        <v>414</v>
      </c>
      <c r="N3" s="185" t="s">
        <v>415</v>
      </c>
      <c r="O3" s="185" t="s">
        <v>403</v>
      </c>
    </row>
    <row r="4" spans="1:15" s="187" customFormat="1" ht="15" customHeight="1">
      <c r="A4" s="186" t="s">
        <v>19</v>
      </c>
      <c r="B4" s="248" t="s">
        <v>14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5" s="187" customFormat="1" ht="15.75">
      <c r="A5" s="188" t="s">
        <v>33</v>
      </c>
      <c r="B5" s="189" t="s">
        <v>485</v>
      </c>
      <c r="C5" s="190">
        <v>6812</v>
      </c>
      <c r="D5" s="190">
        <v>6813</v>
      </c>
      <c r="E5" s="190">
        <v>6812</v>
      </c>
      <c r="F5" s="190">
        <v>6815</v>
      </c>
      <c r="G5" s="190">
        <v>6810</v>
      </c>
      <c r="H5" s="190">
        <v>6815</v>
      </c>
      <c r="I5" s="190">
        <v>6811</v>
      </c>
      <c r="J5" s="190">
        <v>6812</v>
      </c>
      <c r="K5" s="190">
        <v>6813</v>
      </c>
      <c r="L5" s="190">
        <v>6810</v>
      </c>
      <c r="M5" s="190">
        <v>6814</v>
      </c>
      <c r="N5" s="190">
        <v>6809</v>
      </c>
      <c r="O5" s="191">
        <v>81746</v>
      </c>
    </row>
    <row r="6" spans="1:15" s="195" customFormat="1" ht="15.75">
      <c r="A6" s="186" t="s">
        <v>47</v>
      </c>
      <c r="B6" s="192" t="s">
        <v>486</v>
      </c>
      <c r="C6" s="193">
        <v>7379</v>
      </c>
      <c r="D6" s="193">
        <v>7380</v>
      </c>
      <c r="E6" s="193">
        <v>7382</v>
      </c>
      <c r="F6" s="193">
        <v>7385</v>
      </c>
      <c r="G6" s="193">
        <v>7376</v>
      </c>
      <c r="H6" s="193">
        <v>7378</v>
      </c>
      <c r="I6" s="193">
        <v>7377</v>
      </c>
      <c r="J6" s="193">
        <v>7380</v>
      </c>
      <c r="K6" s="193">
        <v>7381</v>
      </c>
      <c r="L6" s="193">
        <v>7376</v>
      </c>
      <c r="M6" s="193">
        <v>7377</v>
      </c>
      <c r="N6" s="193">
        <v>7376</v>
      </c>
      <c r="O6" s="194">
        <v>88547</v>
      </c>
    </row>
    <row r="7" spans="1:15" s="195" customFormat="1" ht="15.75">
      <c r="A7" s="186" t="s">
        <v>244</v>
      </c>
      <c r="B7" s="196" t="s">
        <v>487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8"/>
    </row>
    <row r="8" spans="1:15" s="195" customFormat="1" ht="13.5" customHeight="1">
      <c r="A8" s="186" t="s">
        <v>77</v>
      </c>
      <c r="B8" s="186" t="s">
        <v>293</v>
      </c>
      <c r="C8" s="197">
        <v>350</v>
      </c>
      <c r="D8" s="197">
        <v>350</v>
      </c>
      <c r="E8" s="197">
        <v>1250</v>
      </c>
      <c r="F8" s="197">
        <v>610</v>
      </c>
      <c r="G8" s="197">
        <v>499</v>
      </c>
      <c r="H8" s="197">
        <v>755</v>
      </c>
      <c r="I8" s="197">
        <v>496</v>
      </c>
      <c r="J8" s="197">
        <v>494</v>
      </c>
      <c r="K8" s="197">
        <v>650</v>
      </c>
      <c r="L8" s="197">
        <v>1250</v>
      </c>
      <c r="M8" s="197">
        <v>753</v>
      </c>
      <c r="N8" s="197">
        <v>680</v>
      </c>
      <c r="O8" s="198">
        <f>SUM(C8:N8)</f>
        <v>8137</v>
      </c>
    </row>
    <row r="9" spans="1:15" s="195" customFormat="1" ht="13.5" customHeight="1">
      <c r="A9" s="186" t="s">
        <v>101</v>
      </c>
      <c r="B9" s="186" t="s">
        <v>294</v>
      </c>
      <c r="C9" s="193">
        <v>613</v>
      </c>
      <c r="D9" s="193">
        <v>615</v>
      </c>
      <c r="E9" s="193">
        <v>612</v>
      </c>
      <c r="F9" s="193">
        <v>611</v>
      </c>
      <c r="G9" s="193">
        <v>612</v>
      </c>
      <c r="H9" s="193">
        <v>616</v>
      </c>
      <c r="I9" s="193">
        <v>610</v>
      </c>
      <c r="J9" s="193">
        <v>612</v>
      </c>
      <c r="K9" s="193">
        <v>611</v>
      </c>
      <c r="L9" s="193">
        <v>613</v>
      </c>
      <c r="M9" s="193">
        <v>614</v>
      </c>
      <c r="N9" s="193">
        <v>610</v>
      </c>
      <c r="O9" s="194">
        <v>7349</v>
      </c>
    </row>
    <row r="10" spans="1:15" s="195" customFormat="1" ht="13.5" customHeight="1">
      <c r="A10" s="186" t="s">
        <v>261</v>
      </c>
      <c r="B10" s="186" t="s">
        <v>488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</row>
    <row r="11" spans="1:15" s="195" customFormat="1" ht="13.5" customHeight="1">
      <c r="A11" s="186" t="s">
        <v>123</v>
      </c>
      <c r="B11" s="186" t="s">
        <v>489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</row>
    <row r="12" spans="1:15" s="195" customFormat="1" ht="15.75">
      <c r="A12" s="186" t="s">
        <v>270</v>
      </c>
      <c r="B12" s="192" t="s">
        <v>490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</row>
    <row r="13" spans="1:15" s="195" customFormat="1" ht="13.5" customHeight="1">
      <c r="A13" s="186" t="s">
        <v>272</v>
      </c>
      <c r="B13" s="186" t="s">
        <v>491</v>
      </c>
      <c r="C13" s="193">
        <v>13721</v>
      </c>
      <c r="D13" s="193">
        <v>13722</v>
      </c>
      <c r="E13" s="193">
        <v>13723</v>
      </c>
      <c r="F13" s="193">
        <v>13720</v>
      </c>
      <c r="G13" s="193">
        <v>13725</v>
      </c>
      <c r="H13" s="193">
        <v>13721</v>
      </c>
      <c r="I13" s="193">
        <v>13725</v>
      </c>
      <c r="J13" s="193">
        <v>13721</v>
      </c>
      <c r="K13" s="193">
        <v>13720</v>
      </c>
      <c r="L13" s="193">
        <v>13725</v>
      </c>
      <c r="M13" s="193">
        <v>13720</v>
      </c>
      <c r="N13" s="193">
        <v>13714</v>
      </c>
      <c r="O13" s="194">
        <v>164657</v>
      </c>
    </row>
    <row r="14" spans="1:15" s="187" customFormat="1" ht="15.75" customHeight="1">
      <c r="A14" s="186" t="s">
        <v>274</v>
      </c>
      <c r="B14" s="199" t="s">
        <v>492</v>
      </c>
      <c r="C14" s="200">
        <f aca="true" t="shared" si="0" ref="C14:O14">SUM(C5:C13)</f>
        <v>28875</v>
      </c>
      <c r="D14" s="200">
        <f t="shared" si="0"/>
        <v>28880</v>
      </c>
      <c r="E14" s="200">
        <f t="shared" si="0"/>
        <v>29779</v>
      </c>
      <c r="F14" s="200">
        <f t="shared" si="0"/>
        <v>29141</v>
      </c>
      <c r="G14" s="200">
        <f t="shared" si="0"/>
        <v>29022</v>
      </c>
      <c r="H14" s="200">
        <f t="shared" si="0"/>
        <v>29285</v>
      </c>
      <c r="I14" s="200">
        <f t="shared" si="0"/>
        <v>29019</v>
      </c>
      <c r="J14" s="200">
        <f t="shared" si="0"/>
        <v>29019</v>
      </c>
      <c r="K14" s="200">
        <f t="shared" si="0"/>
        <v>29175</v>
      </c>
      <c r="L14" s="200">
        <f t="shared" si="0"/>
        <v>29774</v>
      </c>
      <c r="M14" s="200">
        <f t="shared" si="0"/>
        <v>29278</v>
      </c>
      <c r="N14" s="200">
        <f t="shared" si="0"/>
        <v>29189</v>
      </c>
      <c r="O14" s="200">
        <f t="shared" si="0"/>
        <v>350436</v>
      </c>
    </row>
    <row r="15" spans="1:15" s="187" customFormat="1" ht="15" customHeight="1">
      <c r="A15" s="186" t="s">
        <v>297</v>
      </c>
      <c r="B15" s="248" t="s">
        <v>493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</row>
    <row r="16" spans="1:15" s="195" customFormat="1" ht="13.5" customHeight="1">
      <c r="A16" s="201" t="s">
        <v>298</v>
      </c>
      <c r="B16" s="201" t="s">
        <v>494</v>
      </c>
      <c r="C16" s="197">
        <v>8596</v>
      </c>
      <c r="D16" s="197">
        <v>8595</v>
      </c>
      <c r="E16" s="197">
        <v>8596</v>
      </c>
      <c r="F16" s="197">
        <v>8597</v>
      </c>
      <c r="G16" s="197">
        <v>8592</v>
      </c>
      <c r="H16" s="197">
        <v>8594</v>
      </c>
      <c r="I16" s="197">
        <v>8596</v>
      </c>
      <c r="J16" s="197">
        <v>8597</v>
      </c>
      <c r="K16" s="197">
        <v>8592</v>
      </c>
      <c r="L16" s="197">
        <v>8593</v>
      </c>
      <c r="M16" s="197">
        <v>8594</v>
      </c>
      <c r="N16" s="197">
        <v>8604</v>
      </c>
      <c r="O16" s="198">
        <f aca="true" t="shared" si="1" ref="O16:O21">SUM(C16:N16)</f>
        <v>103146</v>
      </c>
    </row>
    <row r="17" spans="1:15" s="195" customFormat="1" ht="27" customHeight="1">
      <c r="A17" s="186" t="s">
        <v>301</v>
      </c>
      <c r="B17" s="192" t="s">
        <v>495</v>
      </c>
      <c r="C17" s="193">
        <v>1392</v>
      </c>
      <c r="D17" s="193">
        <v>1391</v>
      </c>
      <c r="E17" s="193">
        <v>1393</v>
      </c>
      <c r="F17" s="193">
        <v>1391</v>
      </c>
      <c r="G17" s="193">
        <v>1391</v>
      </c>
      <c r="H17" s="193">
        <v>1393</v>
      </c>
      <c r="I17" s="193">
        <v>1394</v>
      </c>
      <c r="J17" s="193">
        <v>1395</v>
      </c>
      <c r="K17" s="193">
        <v>1391</v>
      </c>
      <c r="L17" s="193">
        <v>1392</v>
      </c>
      <c r="M17" s="193">
        <v>1393</v>
      </c>
      <c r="N17" s="193">
        <v>1384</v>
      </c>
      <c r="O17" s="194">
        <f t="shared" si="1"/>
        <v>16700</v>
      </c>
    </row>
    <row r="18" spans="1:15" s="195" customFormat="1" ht="13.5" customHeight="1">
      <c r="A18" s="186" t="s">
        <v>304</v>
      </c>
      <c r="B18" s="186" t="s">
        <v>496</v>
      </c>
      <c r="C18" s="193">
        <v>5372</v>
      </c>
      <c r="D18" s="193">
        <v>5372</v>
      </c>
      <c r="E18" s="193">
        <v>5373</v>
      </c>
      <c r="F18" s="193">
        <v>5374</v>
      </c>
      <c r="G18" s="193">
        <v>5371</v>
      </c>
      <c r="H18" s="193">
        <v>5372</v>
      </c>
      <c r="I18" s="193">
        <v>5372</v>
      </c>
      <c r="J18" s="193">
        <v>5371</v>
      </c>
      <c r="K18" s="193">
        <v>5371</v>
      </c>
      <c r="L18" s="193">
        <v>5370</v>
      </c>
      <c r="M18" s="193">
        <v>5374</v>
      </c>
      <c r="N18" s="193">
        <v>5368</v>
      </c>
      <c r="O18" s="194">
        <f t="shared" si="1"/>
        <v>64460</v>
      </c>
    </row>
    <row r="19" spans="1:15" s="195" customFormat="1" ht="13.5" customHeight="1">
      <c r="A19" s="186" t="s">
        <v>307</v>
      </c>
      <c r="B19" s="186" t="s">
        <v>497</v>
      </c>
      <c r="C19" s="193">
        <v>142</v>
      </c>
      <c r="D19" s="193">
        <v>142</v>
      </c>
      <c r="E19" s="193">
        <v>141</v>
      </c>
      <c r="F19" s="193">
        <v>142</v>
      </c>
      <c r="G19" s="193">
        <v>141</v>
      </c>
      <c r="H19" s="193">
        <v>142</v>
      </c>
      <c r="I19" s="193">
        <v>141</v>
      </c>
      <c r="J19" s="193">
        <v>140</v>
      </c>
      <c r="K19" s="193">
        <v>140</v>
      </c>
      <c r="L19" s="193">
        <v>142</v>
      </c>
      <c r="M19" s="193">
        <v>142</v>
      </c>
      <c r="N19" s="193">
        <v>145</v>
      </c>
      <c r="O19" s="194">
        <f t="shared" si="1"/>
        <v>1700</v>
      </c>
    </row>
    <row r="20" spans="1:15" s="195" customFormat="1" ht="13.5" customHeight="1">
      <c r="A20" s="186" t="s">
        <v>310</v>
      </c>
      <c r="B20" s="186" t="s">
        <v>498</v>
      </c>
      <c r="C20" s="193">
        <v>570</v>
      </c>
      <c r="D20" s="193">
        <v>569</v>
      </c>
      <c r="E20" s="193">
        <v>569</v>
      </c>
      <c r="F20" s="193">
        <v>570</v>
      </c>
      <c r="G20" s="193">
        <v>568</v>
      </c>
      <c r="H20" s="193">
        <v>566</v>
      </c>
      <c r="I20" s="193">
        <v>571</v>
      </c>
      <c r="J20" s="193">
        <v>572</v>
      </c>
      <c r="K20" s="193">
        <v>565</v>
      </c>
      <c r="L20" s="193">
        <v>567</v>
      </c>
      <c r="M20" s="193">
        <v>569</v>
      </c>
      <c r="N20" s="193">
        <v>580</v>
      </c>
      <c r="O20" s="194">
        <f t="shared" si="1"/>
        <v>6836</v>
      </c>
    </row>
    <row r="21" spans="1:15" s="195" customFormat="1" ht="13.5" customHeight="1">
      <c r="A21" s="186" t="s">
        <v>313</v>
      </c>
      <c r="B21" s="186" t="s">
        <v>225</v>
      </c>
      <c r="C21" s="193">
        <v>5736</v>
      </c>
      <c r="D21" s="193">
        <v>5737</v>
      </c>
      <c r="E21" s="193">
        <v>5738</v>
      </c>
      <c r="F21" s="193">
        <v>5736</v>
      </c>
      <c r="G21" s="193">
        <v>5735</v>
      </c>
      <c r="H21" s="193">
        <v>5736</v>
      </c>
      <c r="I21" s="193">
        <v>5735</v>
      </c>
      <c r="J21" s="193">
        <v>5739</v>
      </c>
      <c r="K21" s="193">
        <v>5738</v>
      </c>
      <c r="L21" s="193">
        <v>5736</v>
      </c>
      <c r="M21" s="193">
        <v>5736</v>
      </c>
      <c r="N21" s="193">
        <v>5736</v>
      </c>
      <c r="O21" s="194">
        <f t="shared" si="1"/>
        <v>68838</v>
      </c>
    </row>
    <row r="22" spans="1:15" s="195" customFormat="1" ht="15.75">
      <c r="A22" s="186" t="s">
        <v>316</v>
      </c>
      <c r="B22" s="192" t="s">
        <v>227</v>
      </c>
      <c r="C22" s="193">
        <v>7396</v>
      </c>
      <c r="D22" s="193">
        <v>7395</v>
      </c>
      <c r="E22" s="193">
        <v>7396</v>
      </c>
      <c r="F22" s="193">
        <v>7397</v>
      </c>
      <c r="G22" s="193">
        <v>7395</v>
      </c>
      <c r="H22" s="193">
        <v>7396</v>
      </c>
      <c r="I22" s="193">
        <v>7397</v>
      </c>
      <c r="J22" s="193">
        <v>7397</v>
      </c>
      <c r="K22" s="193">
        <v>7395</v>
      </c>
      <c r="L22" s="193">
        <v>7398</v>
      </c>
      <c r="M22" s="193">
        <v>7400</v>
      </c>
      <c r="N22" s="193">
        <v>7394</v>
      </c>
      <c r="O22" s="194">
        <v>88756</v>
      </c>
    </row>
    <row r="23" spans="1:15" s="195" customFormat="1" ht="13.5" customHeight="1">
      <c r="A23" s="186" t="s">
        <v>319</v>
      </c>
      <c r="B23" s="186" t="s">
        <v>499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4"/>
    </row>
    <row r="24" spans="1:15" s="195" customFormat="1" ht="13.5" customHeight="1">
      <c r="A24" s="186" t="s">
        <v>321</v>
      </c>
      <c r="B24" s="186" t="s">
        <v>500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4"/>
    </row>
    <row r="25" spans="1:15" s="187" customFormat="1" ht="15.75" customHeight="1">
      <c r="A25" s="202" t="s">
        <v>323</v>
      </c>
      <c r="B25" s="199" t="s">
        <v>501</v>
      </c>
      <c r="C25" s="200">
        <f aca="true" t="shared" si="2" ref="C25:O25">SUM(C16:C24)</f>
        <v>29204</v>
      </c>
      <c r="D25" s="200">
        <f t="shared" si="2"/>
        <v>29201</v>
      </c>
      <c r="E25" s="200">
        <f t="shared" si="2"/>
        <v>29206</v>
      </c>
      <c r="F25" s="200">
        <f t="shared" si="2"/>
        <v>29207</v>
      </c>
      <c r="G25" s="200">
        <f t="shared" si="2"/>
        <v>29193</v>
      </c>
      <c r="H25" s="200">
        <f t="shared" si="2"/>
        <v>29199</v>
      </c>
      <c r="I25" s="200">
        <f t="shared" si="2"/>
        <v>29206</v>
      </c>
      <c r="J25" s="200">
        <f t="shared" si="2"/>
        <v>29211</v>
      </c>
      <c r="K25" s="200">
        <f t="shared" si="2"/>
        <v>29192</v>
      </c>
      <c r="L25" s="200">
        <f t="shared" si="2"/>
        <v>29198</v>
      </c>
      <c r="M25" s="200">
        <f t="shared" si="2"/>
        <v>29208</v>
      </c>
      <c r="N25" s="200">
        <f t="shared" si="2"/>
        <v>29211</v>
      </c>
      <c r="O25" s="200">
        <f t="shared" si="2"/>
        <v>350436</v>
      </c>
    </row>
    <row r="26" spans="1:15" ht="15.75">
      <c r="A26" s="202" t="s">
        <v>324</v>
      </c>
      <c r="B26" s="203" t="s">
        <v>502</v>
      </c>
      <c r="C26" s="204">
        <v>-329</v>
      </c>
      <c r="D26" s="204">
        <v>-650</v>
      </c>
      <c r="E26" s="204">
        <v>573</v>
      </c>
      <c r="F26" s="204">
        <v>572</v>
      </c>
      <c r="G26" s="204">
        <v>-171</v>
      </c>
      <c r="H26" s="204">
        <v>86</v>
      </c>
      <c r="I26" s="204">
        <v>-187</v>
      </c>
      <c r="J26" s="204">
        <v>-192</v>
      </c>
      <c r="K26" s="204">
        <v>-17</v>
      </c>
      <c r="L26" s="204">
        <v>576</v>
      </c>
      <c r="M26" s="204">
        <v>70</v>
      </c>
      <c r="N26" s="204">
        <v>-22</v>
      </c>
      <c r="O26" s="204">
        <v>0</v>
      </c>
    </row>
  </sheetData>
  <sheetProtection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600" verticalDpi="600" orientation="landscape" paperSize="9" scale="90" r:id="rId1"/>
  <headerFooter alignWithMargins="0">
    <oddHeader>&amp;R&amp;"Times New Roman CE,Félkövér dőlt"&amp;11 8.sz. tájékoztató tábla
a 1/2018. (II.15.)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5"/>
  <sheetViews>
    <sheetView view="pageLayout" workbookViewId="0" topLeftCell="A1">
      <selection activeCell="B9" sqref="B9"/>
    </sheetView>
  </sheetViews>
  <sheetFormatPr defaultColWidth="9.00390625" defaultRowHeight="12.75"/>
  <cols>
    <col min="1" max="1" width="88.625" style="131" customWidth="1"/>
    <col min="2" max="2" width="27.875" style="131" customWidth="1"/>
    <col min="3" max="3" width="7.375" style="131" customWidth="1"/>
    <col min="4" max="16384" width="9.375" style="131" customWidth="1"/>
  </cols>
  <sheetData>
    <row r="1" spans="1:2" ht="47.25" customHeight="1">
      <c r="A1" s="249" t="s">
        <v>461</v>
      </c>
      <c r="B1" s="249"/>
    </row>
    <row r="2" spans="1:2" ht="22.5" customHeight="1">
      <c r="A2" s="205"/>
      <c r="B2" s="206" t="s">
        <v>467</v>
      </c>
    </row>
    <row r="3" spans="1:2" s="209" customFormat="1" ht="24" customHeight="1">
      <c r="A3" s="207" t="s">
        <v>416</v>
      </c>
      <c r="B3" s="208" t="s">
        <v>469</v>
      </c>
    </row>
    <row r="4" spans="1:2" s="211" customFormat="1" ht="12.75">
      <c r="A4" s="210" t="s">
        <v>17</v>
      </c>
      <c r="B4" s="210" t="s">
        <v>18</v>
      </c>
    </row>
    <row r="5" spans="1:2" ht="12.75">
      <c r="A5" s="212" t="s">
        <v>417</v>
      </c>
      <c r="B5" s="213">
        <v>19776829</v>
      </c>
    </row>
    <row r="6" spans="1:2" ht="12.75" customHeight="1">
      <c r="A6" s="214" t="s">
        <v>418</v>
      </c>
      <c r="B6" s="213"/>
    </row>
    <row r="7" spans="1:2" ht="12.75">
      <c r="A7" s="215" t="s">
        <v>419</v>
      </c>
      <c r="B7" s="213"/>
    </row>
    <row r="8" spans="1:2" ht="12.75">
      <c r="A8" s="214" t="s">
        <v>420</v>
      </c>
      <c r="B8" s="213">
        <v>23411700</v>
      </c>
    </row>
    <row r="9" spans="1:2" ht="12.75">
      <c r="A9" s="214" t="s">
        <v>421</v>
      </c>
      <c r="B9" s="213">
        <v>3676500</v>
      </c>
    </row>
    <row r="10" spans="1:2" ht="12.75">
      <c r="A10" s="214" t="s">
        <v>422</v>
      </c>
      <c r="B10" s="213"/>
    </row>
    <row r="11" spans="1:3" ht="12.75" customHeight="1">
      <c r="A11" s="214" t="s">
        <v>423</v>
      </c>
      <c r="B11" s="213"/>
      <c r="C11" s="250"/>
    </row>
    <row r="12" spans="1:3" ht="21">
      <c r="A12" s="215" t="s">
        <v>424</v>
      </c>
      <c r="B12" s="213"/>
      <c r="C12" s="250"/>
    </row>
    <row r="13" spans="1:3" ht="12.75" customHeight="1">
      <c r="A13" s="214" t="s">
        <v>425</v>
      </c>
      <c r="B13" s="213">
        <v>16391000</v>
      </c>
      <c r="C13" s="250"/>
    </row>
    <row r="14" spans="1:3" ht="12.75">
      <c r="A14" s="214" t="s">
        <v>426</v>
      </c>
      <c r="B14" s="213"/>
      <c r="C14" s="250"/>
    </row>
    <row r="15" spans="1:3" ht="12.75">
      <c r="A15" s="214" t="s">
        <v>427</v>
      </c>
      <c r="B15" s="213">
        <v>3155520</v>
      </c>
      <c r="C15" s="250"/>
    </row>
    <row r="16" spans="1:3" ht="12.75">
      <c r="A16" s="214" t="s">
        <v>428</v>
      </c>
      <c r="B16" s="213"/>
      <c r="C16" s="250"/>
    </row>
    <row r="17" spans="1:3" ht="12.75">
      <c r="A17" s="214" t="s">
        <v>429</v>
      </c>
      <c r="B17" s="213"/>
      <c r="C17" s="250"/>
    </row>
    <row r="18" spans="1:3" ht="12.75">
      <c r="A18" s="214" t="s">
        <v>430</v>
      </c>
      <c r="B18" s="213"/>
      <c r="C18" s="250"/>
    </row>
    <row r="19" spans="1:3" ht="12.75">
      <c r="A19" s="216" t="s">
        <v>452</v>
      </c>
      <c r="B19" s="213">
        <v>2052000</v>
      </c>
      <c r="C19" s="250"/>
    </row>
    <row r="20" spans="1:3" ht="12.75">
      <c r="A20" s="214" t="s">
        <v>453</v>
      </c>
      <c r="B20" s="213"/>
      <c r="C20" s="250"/>
    </row>
    <row r="21" spans="1:3" ht="12.75">
      <c r="A21" s="214" t="s">
        <v>431</v>
      </c>
      <c r="B21" s="213">
        <v>3281488</v>
      </c>
      <c r="C21" s="250"/>
    </row>
    <row r="22" spans="1:3" ht="12.75">
      <c r="A22" s="214" t="s">
        <v>432</v>
      </c>
      <c r="B22" s="213">
        <v>4603320</v>
      </c>
      <c r="C22" s="250"/>
    </row>
    <row r="23" spans="1:3" ht="12.75">
      <c r="A23" s="215" t="s">
        <v>433</v>
      </c>
      <c r="B23" s="213">
        <v>1800000</v>
      </c>
      <c r="C23" s="250"/>
    </row>
    <row r="24" spans="1:3" ht="12.75">
      <c r="A24" s="217"/>
      <c r="B24" s="213"/>
      <c r="C24" s="250"/>
    </row>
    <row r="25" spans="1:3" s="220" customFormat="1" ht="19.5" customHeight="1">
      <c r="A25" s="218" t="s">
        <v>403</v>
      </c>
      <c r="B25" s="219">
        <f>SUM(B5:B24)</f>
        <v>78148357</v>
      </c>
      <c r="C25" s="250"/>
    </row>
  </sheetData>
  <sheetProtection selectLockedCells="1" selectUnlockedCells="1"/>
  <mergeCells count="2">
    <mergeCell ref="A1:B1"/>
    <mergeCell ref="C11:C25"/>
  </mergeCells>
  <printOptions horizontalCentered="1"/>
  <pageMargins left="0.7875" right="0.7875" top="0.8451388888888889" bottom="0.9840277777777777" header="0.5118055555555555" footer="0.5118055555555555"/>
  <pageSetup fitToHeight="1" fitToWidth="1" horizontalDpi="600" verticalDpi="600" orientation="landscape" paperSize="9" r:id="rId1"/>
  <headerFooter alignWithMargins="0">
    <oddHeader>&amp;R7.sz. táblázat az 1/2018/II.15./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view="pageLayout" workbookViewId="0" topLeftCell="A4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51" t="s">
        <v>503</v>
      </c>
      <c r="B1" s="251"/>
      <c r="C1" s="251"/>
      <c r="D1" s="251"/>
    </row>
    <row r="2" spans="1:4" ht="17.25" customHeight="1">
      <c r="A2" s="221"/>
      <c r="B2" s="221"/>
      <c r="C2" s="221"/>
      <c r="D2" s="221"/>
    </row>
    <row r="3" spans="1:4" ht="12.75">
      <c r="A3" s="222"/>
      <c r="B3" s="222"/>
      <c r="C3" s="252" t="s">
        <v>369</v>
      </c>
      <c r="D3" s="252"/>
    </row>
    <row r="4" spans="1:4" ht="42.75" customHeight="1">
      <c r="A4" s="223" t="s">
        <v>15</v>
      </c>
      <c r="B4" s="224" t="s">
        <v>434</v>
      </c>
      <c r="C4" s="224" t="s">
        <v>435</v>
      </c>
      <c r="D4" s="223" t="s">
        <v>436</v>
      </c>
    </row>
    <row r="5" spans="1:4" ht="15.75" customHeight="1">
      <c r="A5" s="225" t="s">
        <v>19</v>
      </c>
      <c r="B5" s="226" t="s">
        <v>476</v>
      </c>
      <c r="C5" s="226" t="s">
        <v>451</v>
      </c>
      <c r="D5" s="227">
        <v>15000</v>
      </c>
    </row>
    <row r="6" spans="1:4" ht="15.75" customHeight="1">
      <c r="A6" s="225" t="s">
        <v>33</v>
      </c>
      <c r="B6" s="226"/>
      <c r="C6" s="226"/>
      <c r="D6" s="227"/>
    </row>
    <row r="7" spans="1:4" ht="15.75" customHeight="1">
      <c r="A7" s="225" t="s">
        <v>47</v>
      </c>
      <c r="B7" s="226"/>
      <c r="C7" s="226"/>
      <c r="D7" s="227"/>
    </row>
    <row r="8" spans="1:4" ht="15.75" customHeight="1">
      <c r="A8" s="225" t="s">
        <v>244</v>
      </c>
      <c r="B8" s="226"/>
      <c r="C8" s="226"/>
      <c r="D8" s="227"/>
    </row>
    <row r="9" spans="1:4" ht="15.75" customHeight="1">
      <c r="A9" s="225" t="s">
        <v>77</v>
      </c>
      <c r="B9" s="226"/>
      <c r="C9" s="226"/>
      <c r="D9" s="227"/>
    </row>
    <row r="10" spans="1:4" ht="15.75" customHeight="1">
      <c r="A10" s="225" t="s">
        <v>101</v>
      </c>
      <c r="B10" s="226"/>
      <c r="C10" s="226"/>
      <c r="D10" s="227"/>
    </row>
    <row r="11" spans="1:4" ht="15.75" customHeight="1">
      <c r="A11" s="225" t="s">
        <v>261</v>
      </c>
      <c r="B11" s="226"/>
      <c r="C11" s="226"/>
      <c r="D11" s="227"/>
    </row>
    <row r="12" spans="1:4" ht="15.75" customHeight="1">
      <c r="A12" s="225" t="s">
        <v>123</v>
      </c>
      <c r="B12" s="226"/>
      <c r="C12" s="226"/>
      <c r="D12" s="227"/>
    </row>
    <row r="13" spans="1:4" ht="15.75" customHeight="1">
      <c r="A13" s="225" t="s">
        <v>270</v>
      </c>
      <c r="B13" s="226"/>
      <c r="C13" s="226"/>
      <c r="D13" s="227"/>
    </row>
    <row r="14" spans="1:4" ht="15.75" customHeight="1">
      <c r="A14" s="225" t="s">
        <v>272</v>
      </c>
      <c r="B14" s="226"/>
      <c r="C14" s="226"/>
      <c r="D14" s="227"/>
    </row>
    <row r="15" spans="1:4" ht="15.75" customHeight="1">
      <c r="A15" s="225" t="s">
        <v>274</v>
      </c>
      <c r="B15" s="226"/>
      <c r="C15" s="226"/>
      <c r="D15" s="227"/>
    </row>
    <row r="16" spans="1:4" ht="15.75" customHeight="1">
      <c r="A16" s="225" t="s">
        <v>297</v>
      </c>
      <c r="B16" s="226"/>
      <c r="C16" s="226"/>
      <c r="D16" s="227"/>
    </row>
    <row r="17" spans="1:4" ht="15.75" customHeight="1">
      <c r="A17" s="225" t="s">
        <v>298</v>
      </c>
      <c r="B17" s="226"/>
      <c r="C17" s="226"/>
      <c r="D17" s="227"/>
    </row>
    <row r="18" spans="1:4" ht="15.75" customHeight="1">
      <c r="A18" s="225" t="s">
        <v>301</v>
      </c>
      <c r="B18" s="226"/>
      <c r="C18" s="226"/>
      <c r="D18" s="227"/>
    </row>
    <row r="19" spans="1:4" ht="15.75" customHeight="1">
      <c r="A19" s="225" t="s">
        <v>304</v>
      </c>
      <c r="B19" s="226"/>
      <c r="C19" s="226"/>
      <c r="D19" s="227"/>
    </row>
    <row r="20" spans="1:4" ht="15.75" customHeight="1">
      <c r="A20" s="225" t="s">
        <v>307</v>
      </c>
      <c r="B20" s="226"/>
      <c r="C20" s="226"/>
      <c r="D20" s="227"/>
    </row>
    <row r="21" spans="1:4" ht="15.75" customHeight="1">
      <c r="A21" s="225" t="s">
        <v>310</v>
      </c>
      <c r="B21" s="226"/>
      <c r="C21" s="226"/>
      <c r="D21" s="227"/>
    </row>
    <row r="22" spans="1:4" ht="15.75" customHeight="1">
      <c r="A22" s="225" t="s">
        <v>313</v>
      </c>
      <c r="B22" s="226"/>
      <c r="C22" s="226"/>
      <c r="D22" s="227"/>
    </row>
    <row r="23" spans="1:4" ht="15.75" customHeight="1">
      <c r="A23" s="225" t="s">
        <v>316</v>
      </c>
      <c r="B23" s="226"/>
      <c r="C23" s="226"/>
      <c r="D23" s="227"/>
    </row>
    <row r="24" spans="1:4" ht="15.75" customHeight="1">
      <c r="A24" s="225" t="s">
        <v>319</v>
      </c>
      <c r="B24" s="226"/>
      <c r="C24" s="226"/>
      <c r="D24" s="227"/>
    </row>
    <row r="25" spans="1:4" ht="15.75" customHeight="1">
      <c r="A25" s="225" t="s">
        <v>321</v>
      </c>
      <c r="B25" s="226"/>
      <c r="C25" s="226"/>
      <c r="D25" s="227"/>
    </row>
    <row r="26" spans="1:4" ht="15.75" customHeight="1">
      <c r="A26" s="225" t="s">
        <v>323</v>
      </c>
      <c r="B26" s="226"/>
      <c r="C26" s="226"/>
      <c r="D26" s="227"/>
    </row>
    <row r="27" spans="1:4" ht="15.75" customHeight="1">
      <c r="A27" s="225" t="s">
        <v>324</v>
      </c>
      <c r="B27" s="226"/>
      <c r="C27" s="226"/>
      <c r="D27" s="227"/>
    </row>
    <row r="28" spans="1:4" ht="15.75" customHeight="1">
      <c r="A28" s="225" t="s">
        <v>325</v>
      </c>
      <c r="B28" s="226"/>
      <c r="C28" s="226"/>
      <c r="D28" s="227"/>
    </row>
    <row r="29" spans="1:4" ht="15.75" customHeight="1">
      <c r="A29" s="225" t="s">
        <v>328</v>
      </c>
      <c r="B29" s="226"/>
      <c r="C29" s="226"/>
      <c r="D29" s="227"/>
    </row>
    <row r="30" spans="1:4" ht="15.75" customHeight="1">
      <c r="A30" s="225" t="s">
        <v>331</v>
      </c>
      <c r="B30" s="226"/>
      <c r="C30" s="226"/>
      <c r="D30" s="227"/>
    </row>
    <row r="31" spans="1:4" ht="15.75" customHeight="1">
      <c r="A31" s="225" t="s">
        <v>334</v>
      </c>
      <c r="B31" s="226"/>
      <c r="C31" s="226"/>
      <c r="D31" s="227"/>
    </row>
    <row r="32" spans="1:4" ht="15.75" customHeight="1">
      <c r="A32" s="225" t="s">
        <v>367</v>
      </c>
      <c r="B32" s="226"/>
      <c r="C32" s="226"/>
      <c r="D32" s="227"/>
    </row>
    <row r="33" spans="1:4" ht="15.75" customHeight="1">
      <c r="A33" s="225" t="s">
        <v>437</v>
      </c>
      <c r="B33" s="226"/>
      <c r="C33" s="226"/>
      <c r="D33" s="227"/>
    </row>
    <row r="34" spans="1:4" ht="15.75" customHeight="1">
      <c r="A34" s="225" t="s">
        <v>438</v>
      </c>
      <c r="B34" s="226"/>
      <c r="C34" s="226"/>
      <c r="D34" s="228"/>
    </row>
    <row r="35" spans="1:4" ht="15.75" customHeight="1">
      <c r="A35" s="225" t="s">
        <v>439</v>
      </c>
      <c r="B35" s="226"/>
      <c r="C35" s="226"/>
      <c r="D35" s="228"/>
    </row>
    <row r="36" spans="1:4" ht="15.75" customHeight="1">
      <c r="A36" s="225" t="s">
        <v>440</v>
      </c>
      <c r="B36" s="226"/>
      <c r="C36" s="226"/>
      <c r="D36" s="228"/>
    </row>
    <row r="37" spans="1:4" ht="15.75" customHeight="1">
      <c r="A37" s="229" t="s">
        <v>441</v>
      </c>
      <c r="B37" s="230"/>
      <c r="C37" s="230"/>
      <c r="D37" s="231"/>
    </row>
    <row r="38" spans="1:4" ht="15.75" customHeight="1">
      <c r="A38" s="253" t="s">
        <v>403</v>
      </c>
      <c r="B38" s="253"/>
      <c r="C38" s="232"/>
      <c r="D38" s="233">
        <f>SUM(D5:D37)</f>
        <v>15000</v>
      </c>
    </row>
    <row r="39" ht="12.75">
      <c r="A39" t="s">
        <v>442</v>
      </c>
    </row>
  </sheetData>
  <sheetProtection/>
  <mergeCells count="3">
    <mergeCell ref="A1:D1"/>
    <mergeCell ref="C3:D3"/>
    <mergeCell ref="A38:B38"/>
  </mergeCells>
  <conditionalFormatting sqref="D38">
    <cfRule type="cellIs" priority="1" dxfId="3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3:I161"/>
  <sheetViews>
    <sheetView view="pageLayout" zoomScaleSheetLayoutView="100" workbookViewId="0" topLeftCell="A81">
      <selection activeCell="C161" sqref="C161"/>
    </sheetView>
  </sheetViews>
  <sheetFormatPr defaultColWidth="9.00390625" defaultRowHeight="7.5" customHeight="1"/>
  <cols>
    <col min="1" max="1" width="9.50390625" style="5" customWidth="1"/>
    <col min="2" max="2" width="92.00390625" style="5" customWidth="1"/>
    <col min="3" max="3" width="21.625" style="6" customWidth="1"/>
    <col min="4" max="4" width="9.00390625" style="7" customWidth="1"/>
    <col min="5" max="5" width="13.375" style="7" bestFit="1" customWidth="1"/>
    <col min="6" max="16384" width="9.375" style="7" customWidth="1"/>
  </cols>
  <sheetData>
    <row r="1" ht="7.5" customHeight="1" hidden="1"/>
    <row r="2" ht="7.5" customHeight="1" hidden="1"/>
    <row r="3" spans="1:3" ht="15.75" customHeight="1">
      <c r="A3" s="240" t="s">
        <v>14</v>
      </c>
      <c r="B3" s="240"/>
      <c r="C3" s="240"/>
    </row>
    <row r="4" spans="1:3" ht="15.75" customHeight="1">
      <c r="A4" s="239" t="s">
        <v>445</v>
      </c>
      <c r="B4" s="239"/>
      <c r="C4" s="8" t="s">
        <v>443</v>
      </c>
    </row>
    <row r="5" spans="1:3" ht="37.5" customHeight="1">
      <c r="A5" s="9" t="s">
        <v>15</v>
      </c>
      <c r="B5" s="9" t="s">
        <v>16</v>
      </c>
      <c r="C5" s="9" t="s">
        <v>459</v>
      </c>
    </row>
    <row r="6" spans="1:3" s="11" customFormat="1" ht="12" customHeight="1">
      <c r="A6" s="10"/>
      <c r="B6" s="10" t="s">
        <v>17</v>
      </c>
      <c r="C6" s="10" t="s">
        <v>470</v>
      </c>
    </row>
    <row r="7" spans="1:3" s="14" customFormat="1" ht="12" customHeight="1">
      <c r="A7" s="12" t="s">
        <v>19</v>
      </c>
      <c r="B7" s="12" t="s">
        <v>20</v>
      </c>
      <c r="C7" s="13">
        <f>+C8+C9+C10+C11+C12+C13</f>
        <v>81746264</v>
      </c>
    </row>
    <row r="8" spans="1:3" s="14" customFormat="1" ht="12" customHeight="1">
      <c r="A8" s="15" t="s">
        <v>21</v>
      </c>
      <c r="B8" s="16" t="s">
        <v>22</v>
      </c>
      <c r="C8" s="17">
        <v>19776829</v>
      </c>
    </row>
    <row r="9" spans="1:3" s="14" customFormat="1" ht="12" customHeight="1">
      <c r="A9" s="18" t="s">
        <v>23</v>
      </c>
      <c r="B9" s="19" t="s">
        <v>24</v>
      </c>
      <c r="C9" s="17">
        <v>27088200</v>
      </c>
    </row>
    <row r="10" spans="1:3" s="14" customFormat="1" ht="12" customHeight="1">
      <c r="A10" s="18" t="s">
        <v>25</v>
      </c>
      <c r="B10" s="19" t="s">
        <v>26</v>
      </c>
      <c r="C10" s="17">
        <v>29483328</v>
      </c>
    </row>
    <row r="11" spans="1:3" s="14" customFormat="1" ht="12" customHeight="1">
      <c r="A11" s="18" t="s">
        <v>27</v>
      </c>
      <c r="B11" s="19" t="s">
        <v>28</v>
      </c>
      <c r="C11" s="17">
        <v>1800000</v>
      </c>
    </row>
    <row r="12" spans="1:3" s="14" customFormat="1" ht="12" customHeight="1">
      <c r="A12" s="18" t="s">
        <v>29</v>
      </c>
      <c r="B12" s="20" t="s">
        <v>30</v>
      </c>
      <c r="C12" s="17">
        <v>3597907</v>
      </c>
    </row>
    <row r="13" spans="1:3" s="14" customFormat="1" ht="12" customHeight="1">
      <c r="A13" s="21" t="s">
        <v>31</v>
      </c>
      <c r="B13" s="22" t="s">
        <v>32</v>
      </c>
      <c r="C13" s="17"/>
    </row>
    <row r="14" spans="1:3" s="14" customFormat="1" ht="12" customHeight="1">
      <c r="A14" s="12" t="s">
        <v>33</v>
      </c>
      <c r="B14" s="23" t="s">
        <v>34</v>
      </c>
      <c r="C14" s="13">
        <v>88547180</v>
      </c>
    </row>
    <row r="15" spans="1:3" s="14" customFormat="1" ht="12" customHeight="1">
      <c r="A15" s="15" t="s">
        <v>35</v>
      </c>
      <c r="B15" s="16" t="s">
        <v>36</v>
      </c>
      <c r="C15" s="17"/>
    </row>
    <row r="16" spans="1:3" s="14" customFormat="1" ht="12" customHeight="1">
      <c r="A16" s="18" t="s">
        <v>37</v>
      </c>
      <c r="B16" s="19" t="s">
        <v>38</v>
      </c>
      <c r="C16" s="24">
        <f>'9.1. sz. mell'!C17</f>
        <v>0</v>
      </c>
    </row>
    <row r="17" spans="1:3" s="14" customFormat="1" ht="12" customHeight="1">
      <c r="A17" s="18" t="s">
        <v>39</v>
      </c>
      <c r="B17" s="19" t="s">
        <v>40</v>
      </c>
      <c r="C17" s="24"/>
    </row>
    <row r="18" spans="1:3" s="14" customFormat="1" ht="12" customHeight="1">
      <c r="A18" s="18" t="s">
        <v>41</v>
      </c>
      <c r="B18" s="19" t="s">
        <v>42</v>
      </c>
      <c r="C18" s="24">
        <f>'9.1. sz. mell'!C19</f>
        <v>0</v>
      </c>
    </row>
    <row r="19" spans="1:3" s="14" customFormat="1" ht="12" customHeight="1">
      <c r="A19" s="18" t="s">
        <v>43</v>
      </c>
      <c r="B19" s="19" t="s">
        <v>44</v>
      </c>
      <c r="C19" s="24">
        <v>84483180</v>
      </c>
    </row>
    <row r="20" spans="1:3" s="14" customFormat="1" ht="12" customHeight="1">
      <c r="A20" s="21" t="s">
        <v>45</v>
      </c>
      <c r="B20" s="22" t="s">
        <v>46</v>
      </c>
      <c r="C20" s="24"/>
    </row>
    <row r="21" spans="1:3" s="14" customFormat="1" ht="12" customHeight="1">
      <c r="A21" s="12" t="s">
        <v>47</v>
      </c>
      <c r="B21" s="12" t="s">
        <v>48</v>
      </c>
      <c r="C21" s="13"/>
    </row>
    <row r="22" spans="1:3" s="14" customFormat="1" ht="12" customHeight="1">
      <c r="A22" s="15" t="s">
        <v>49</v>
      </c>
      <c r="B22" s="16" t="s">
        <v>50</v>
      </c>
      <c r="C22" s="17"/>
    </row>
    <row r="23" spans="1:3" s="14" customFormat="1" ht="12" customHeight="1">
      <c r="A23" s="18" t="s">
        <v>51</v>
      </c>
      <c r="B23" s="19" t="s">
        <v>52</v>
      </c>
      <c r="C23" s="24"/>
    </row>
    <row r="24" spans="1:3" s="14" customFormat="1" ht="12" customHeight="1">
      <c r="A24" s="18" t="s">
        <v>53</v>
      </c>
      <c r="B24" s="19" t="s">
        <v>54</v>
      </c>
      <c r="C24" s="24"/>
    </row>
    <row r="25" spans="1:3" s="14" customFormat="1" ht="12" customHeight="1">
      <c r="A25" s="18" t="s">
        <v>55</v>
      </c>
      <c r="B25" s="19" t="s">
        <v>56</v>
      </c>
      <c r="C25" s="24"/>
    </row>
    <row r="26" spans="1:3" s="14" customFormat="1" ht="12" customHeight="1">
      <c r="A26" s="18" t="s">
        <v>57</v>
      </c>
      <c r="B26" s="19" t="s">
        <v>58</v>
      </c>
      <c r="C26" s="24"/>
    </row>
    <row r="27" spans="1:3" s="14" customFormat="1" ht="12" customHeight="1">
      <c r="A27" s="21" t="s">
        <v>59</v>
      </c>
      <c r="B27" s="25" t="s">
        <v>60</v>
      </c>
      <c r="C27" s="24"/>
    </row>
    <row r="28" spans="1:3" s="14" customFormat="1" ht="12" customHeight="1">
      <c r="A28" s="12" t="s">
        <v>61</v>
      </c>
      <c r="B28" s="12" t="s">
        <v>62</v>
      </c>
      <c r="C28" s="13">
        <v>8137000</v>
      </c>
    </row>
    <row r="29" spans="1:3" s="14" customFormat="1" ht="12" customHeight="1">
      <c r="A29" s="15" t="s">
        <v>63</v>
      </c>
      <c r="B29" s="16" t="s">
        <v>64</v>
      </c>
      <c r="C29" s="17">
        <v>2579000</v>
      </c>
    </row>
    <row r="30" spans="1:3" s="14" customFormat="1" ht="12" customHeight="1">
      <c r="A30" s="18" t="s">
        <v>65</v>
      </c>
      <c r="B30" s="19" t="s">
        <v>66</v>
      </c>
      <c r="C30" s="17">
        <f>'9.1. sz. mell'!C31</f>
        <v>0</v>
      </c>
    </row>
    <row r="31" spans="1:3" s="14" customFormat="1" ht="12" customHeight="1">
      <c r="A31" s="18" t="s">
        <v>67</v>
      </c>
      <c r="B31" s="19" t="s">
        <v>68</v>
      </c>
      <c r="C31" s="17">
        <v>3621000</v>
      </c>
    </row>
    <row r="32" spans="1:3" s="14" customFormat="1" ht="12" customHeight="1">
      <c r="A32" s="18" t="s">
        <v>69</v>
      </c>
      <c r="B32" s="19" t="s">
        <v>70</v>
      </c>
      <c r="C32" s="17"/>
    </row>
    <row r="33" spans="1:3" s="14" customFormat="1" ht="12" customHeight="1">
      <c r="A33" s="18" t="s">
        <v>71</v>
      </c>
      <c r="B33" s="19" t="s">
        <v>72</v>
      </c>
      <c r="C33" s="17">
        <v>1425000</v>
      </c>
    </row>
    <row r="34" spans="1:3" s="14" customFormat="1" ht="12" customHeight="1">
      <c r="A34" s="18" t="s">
        <v>73</v>
      </c>
      <c r="B34" s="19" t="s">
        <v>74</v>
      </c>
      <c r="C34" s="17"/>
    </row>
    <row r="35" spans="1:3" s="14" customFormat="1" ht="12" customHeight="1">
      <c r="A35" s="21" t="s">
        <v>75</v>
      </c>
      <c r="B35" s="26" t="s">
        <v>76</v>
      </c>
      <c r="C35" s="27">
        <v>512000</v>
      </c>
    </row>
    <row r="36" spans="1:3" s="14" customFormat="1" ht="12" customHeight="1">
      <c r="A36" s="12" t="s">
        <v>77</v>
      </c>
      <c r="B36" s="12" t="s">
        <v>78</v>
      </c>
      <c r="C36" s="235">
        <v>7349000</v>
      </c>
    </row>
    <row r="37" spans="1:3" s="14" customFormat="1" ht="12" customHeight="1">
      <c r="A37" s="15" t="s">
        <v>79</v>
      </c>
      <c r="B37" s="16" t="s">
        <v>80</v>
      </c>
      <c r="C37" s="17"/>
    </row>
    <row r="38" spans="1:3" s="14" customFormat="1" ht="12" customHeight="1">
      <c r="A38" s="18" t="s">
        <v>81</v>
      </c>
      <c r="B38" s="19" t="s">
        <v>82</v>
      </c>
      <c r="C38" s="17">
        <v>500000</v>
      </c>
    </row>
    <row r="39" spans="1:3" s="14" customFormat="1" ht="12" customHeight="1">
      <c r="A39" s="18" t="s">
        <v>83</v>
      </c>
      <c r="B39" s="19" t="s">
        <v>84</v>
      </c>
      <c r="C39" s="17"/>
    </row>
    <row r="40" spans="1:3" s="14" customFormat="1" ht="12" customHeight="1">
      <c r="A40" s="18" t="s">
        <v>85</v>
      </c>
      <c r="B40" s="19" t="s">
        <v>86</v>
      </c>
      <c r="C40" s="17"/>
    </row>
    <row r="41" spans="1:3" s="14" customFormat="1" ht="12" customHeight="1">
      <c r="A41" s="18" t="s">
        <v>87</v>
      </c>
      <c r="B41" s="19" t="s">
        <v>88</v>
      </c>
      <c r="C41" s="17">
        <v>5393000</v>
      </c>
    </row>
    <row r="42" spans="1:3" s="14" customFormat="1" ht="12" customHeight="1">
      <c r="A42" s="18" t="s">
        <v>89</v>
      </c>
      <c r="B42" s="19" t="s">
        <v>90</v>
      </c>
      <c r="C42" s="17">
        <v>1456000</v>
      </c>
    </row>
    <row r="43" spans="1:3" s="14" customFormat="1" ht="12" customHeight="1">
      <c r="A43" s="18" t="s">
        <v>91</v>
      </c>
      <c r="B43" s="19" t="s">
        <v>92</v>
      </c>
      <c r="C43" s="17"/>
    </row>
    <row r="44" spans="1:3" s="14" customFormat="1" ht="12" customHeight="1">
      <c r="A44" s="18" t="s">
        <v>93</v>
      </c>
      <c r="B44" s="19" t="s">
        <v>94</v>
      </c>
      <c r="C44" s="17"/>
    </row>
    <row r="45" spans="1:3" s="14" customFormat="1" ht="12" customHeight="1">
      <c r="A45" s="18" t="s">
        <v>95</v>
      </c>
      <c r="B45" s="19" t="s">
        <v>96</v>
      </c>
      <c r="C45" s="17"/>
    </row>
    <row r="46" spans="1:3" s="14" customFormat="1" ht="12" customHeight="1">
      <c r="A46" s="21" t="s">
        <v>97</v>
      </c>
      <c r="B46" s="25" t="s">
        <v>98</v>
      </c>
      <c r="C46" s="17"/>
    </row>
    <row r="47" spans="1:3" s="14" customFormat="1" ht="12" customHeight="1">
      <c r="A47" s="21" t="s">
        <v>99</v>
      </c>
      <c r="B47" s="22" t="s">
        <v>100</v>
      </c>
      <c r="C47" s="17"/>
    </row>
    <row r="48" spans="1:3" s="14" customFormat="1" ht="12" customHeight="1">
      <c r="A48" s="12" t="s">
        <v>101</v>
      </c>
      <c r="B48" s="12" t="s">
        <v>102</v>
      </c>
      <c r="C48" s="13"/>
    </row>
    <row r="49" spans="1:3" s="14" customFormat="1" ht="12" customHeight="1">
      <c r="A49" s="15" t="s">
        <v>103</v>
      </c>
      <c r="B49" s="16" t="s">
        <v>104</v>
      </c>
      <c r="C49" s="17"/>
    </row>
    <row r="50" spans="1:3" s="14" customFormat="1" ht="12" customHeight="1">
      <c r="A50" s="18" t="s">
        <v>105</v>
      </c>
      <c r="B50" s="19" t="s">
        <v>106</v>
      </c>
      <c r="C50" s="17"/>
    </row>
    <row r="51" spans="1:3" s="14" customFormat="1" ht="12" customHeight="1">
      <c r="A51" s="18" t="s">
        <v>107</v>
      </c>
      <c r="B51" s="19" t="s">
        <v>108</v>
      </c>
      <c r="C51" s="17"/>
    </row>
    <row r="52" spans="1:3" s="14" customFormat="1" ht="12" customHeight="1">
      <c r="A52" s="18" t="s">
        <v>109</v>
      </c>
      <c r="B52" s="19" t="s">
        <v>110</v>
      </c>
      <c r="C52" s="24">
        <f>'9.1. sz. mell'!C53</f>
        <v>0</v>
      </c>
    </row>
    <row r="53" spans="1:3" s="14" customFormat="1" ht="12" customHeight="1">
      <c r="A53" s="21" t="s">
        <v>111</v>
      </c>
      <c r="B53" s="22" t="s">
        <v>112</v>
      </c>
      <c r="C53" s="24">
        <f>'9.1. sz. mell'!C54</f>
        <v>0</v>
      </c>
    </row>
    <row r="54" spans="1:3" s="14" customFormat="1" ht="12" customHeight="1">
      <c r="A54" s="12" t="s">
        <v>113</v>
      </c>
      <c r="B54" s="12" t="s">
        <v>114</v>
      </c>
      <c r="C54" s="13"/>
    </row>
    <row r="55" spans="1:3" s="14" customFormat="1" ht="12" customHeight="1">
      <c r="A55" s="15" t="s">
        <v>115</v>
      </c>
      <c r="B55" s="16" t="s">
        <v>116</v>
      </c>
      <c r="C55" s="17">
        <f>'9.1. sz. mell'!C56</f>
        <v>0</v>
      </c>
    </row>
    <row r="56" spans="1:3" s="14" customFormat="1" ht="12" customHeight="1">
      <c r="A56" s="18" t="s">
        <v>117</v>
      </c>
      <c r="B56" s="19" t="s">
        <v>118</v>
      </c>
      <c r="C56" s="17"/>
    </row>
    <row r="57" spans="1:3" s="14" customFormat="1" ht="12" customHeight="1">
      <c r="A57" s="18" t="s">
        <v>119</v>
      </c>
      <c r="B57" s="19" t="s">
        <v>120</v>
      </c>
      <c r="C57" s="24"/>
    </row>
    <row r="58" spans="1:3" s="14" customFormat="1" ht="12" customHeight="1">
      <c r="A58" s="21" t="s">
        <v>121</v>
      </c>
      <c r="B58" s="22" t="s">
        <v>122</v>
      </c>
      <c r="C58" s="27">
        <f>'9.1. sz. mell'!C59</f>
        <v>0</v>
      </c>
    </row>
    <row r="59" spans="1:3" s="14" customFormat="1" ht="12" customHeight="1">
      <c r="A59" s="12" t="s">
        <v>123</v>
      </c>
      <c r="B59" s="23" t="s">
        <v>124</v>
      </c>
      <c r="C59" s="13"/>
    </row>
    <row r="60" spans="1:3" s="14" customFormat="1" ht="12" customHeight="1">
      <c r="A60" s="15" t="s">
        <v>125</v>
      </c>
      <c r="B60" s="16" t="s">
        <v>126</v>
      </c>
      <c r="C60" s="24"/>
    </row>
    <row r="61" spans="1:3" s="14" customFormat="1" ht="12" customHeight="1">
      <c r="A61" s="18" t="s">
        <v>127</v>
      </c>
      <c r="B61" s="19" t="s">
        <v>128</v>
      </c>
      <c r="C61" s="24">
        <f>'9.1. sz. mell'!C62</f>
        <v>0</v>
      </c>
    </row>
    <row r="62" spans="1:3" s="14" customFormat="1" ht="12" customHeight="1">
      <c r="A62" s="18" t="s">
        <v>129</v>
      </c>
      <c r="B62" s="19" t="s">
        <v>130</v>
      </c>
      <c r="C62" s="24"/>
    </row>
    <row r="63" spans="1:3" s="14" customFormat="1" ht="12" customHeight="1">
      <c r="A63" s="21" t="s">
        <v>131</v>
      </c>
      <c r="B63" s="22" t="s">
        <v>132</v>
      </c>
      <c r="C63" s="24">
        <f>'9.1. sz. mell'!C64</f>
        <v>0</v>
      </c>
    </row>
    <row r="64" spans="1:3" s="14" customFormat="1" ht="12" customHeight="1">
      <c r="A64" s="28" t="s">
        <v>133</v>
      </c>
      <c r="B64" s="12" t="s">
        <v>134</v>
      </c>
      <c r="C64" s="13"/>
    </row>
    <row r="65" spans="1:3" s="14" customFormat="1" ht="12" customHeight="1">
      <c r="A65" s="29" t="s">
        <v>135</v>
      </c>
      <c r="B65" s="23" t="s">
        <v>136</v>
      </c>
      <c r="C65" s="13">
        <f>SUM(C66:C68)</f>
        <v>0</v>
      </c>
    </row>
    <row r="66" spans="1:3" s="14" customFormat="1" ht="12" customHeight="1">
      <c r="A66" s="15" t="s">
        <v>137</v>
      </c>
      <c r="B66" s="16" t="s">
        <v>138</v>
      </c>
      <c r="C66" s="24">
        <f>'9.1. sz. mell'!C67</f>
        <v>0</v>
      </c>
    </row>
    <row r="67" spans="1:3" s="14" customFormat="1" ht="12" customHeight="1">
      <c r="A67" s="18" t="s">
        <v>139</v>
      </c>
      <c r="B67" s="19" t="s">
        <v>140</v>
      </c>
      <c r="C67" s="24">
        <f>'9.1. sz. mell'!C68</f>
        <v>0</v>
      </c>
    </row>
    <row r="68" spans="1:3" s="14" customFormat="1" ht="12" customHeight="1">
      <c r="A68" s="21" t="s">
        <v>141</v>
      </c>
      <c r="B68" s="30" t="s">
        <v>142</v>
      </c>
      <c r="C68" s="24">
        <f>'9.1. sz. mell'!C69</f>
        <v>0</v>
      </c>
    </row>
    <row r="69" spans="1:3" s="14" customFormat="1" ht="12" customHeight="1">
      <c r="A69" s="29" t="s">
        <v>143</v>
      </c>
      <c r="B69" s="23" t="s">
        <v>144</v>
      </c>
      <c r="C69" s="13">
        <f>SUM(C70:C73)</f>
        <v>0</v>
      </c>
    </row>
    <row r="70" spans="1:3" s="14" customFormat="1" ht="12" customHeight="1">
      <c r="A70" s="15" t="s">
        <v>145</v>
      </c>
      <c r="B70" s="16" t="s">
        <v>146</v>
      </c>
      <c r="C70" s="24">
        <f>'9.1. sz. mell'!C71</f>
        <v>0</v>
      </c>
    </row>
    <row r="71" spans="1:3" s="14" customFormat="1" ht="12" customHeight="1">
      <c r="A71" s="18" t="s">
        <v>147</v>
      </c>
      <c r="B71" s="19" t="s">
        <v>148</v>
      </c>
      <c r="C71" s="24">
        <f>'9.1. sz. mell'!C72</f>
        <v>0</v>
      </c>
    </row>
    <row r="72" spans="1:3" s="14" customFormat="1" ht="12" customHeight="1">
      <c r="A72" s="18" t="s">
        <v>149</v>
      </c>
      <c r="B72" s="19" t="s">
        <v>150</v>
      </c>
      <c r="C72" s="24">
        <f>'9.1. sz. mell'!C73</f>
        <v>0</v>
      </c>
    </row>
    <row r="73" spans="1:3" s="14" customFormat="1" ht="12" customHeight="1">
      <c r="A73" s="21" t="s">
        <v>151</v>
      </c>
      <c r="B73" s="22" t="s">
        <v>152</v>
      </c>
      <c r="C73" s="24">
        <f>'9.1. sz. mell'!C74</f>
        <v>0</v>
      </c>
    </row>
    <row r="74" spans="1:3" s="14" customFormat="1" ht="12" customHeight="1">
      <c r="A74" s="29" t="s">
        <v>153</v>
      </c>
      <c r="B74" s="23" t="s">
        <v>154</v>
      </c>
      <c r="C74" s="13">
        <v>164656270</v>
      </c>
    </row>
    <row r="75" spans="1:3" s="14" customFormat="1" ht="12" customHeight="1">
      <c r="A75" s="15" t="s">
        <v>155</v>
      </c>
      <c r="B75" s="16" t="s">
        <v>156</v>
      </c>
      <c r="C75" s="24">
        <v>164656270</v>
      </c>
    </row>
    <row r="76" spans="1:3" s="14" customFormat="1" ht="12" customHeight="1">
      <c r="A76" s="21" t="s">
        <v>157</v>
      </c>
      <c r="B76" s="22" t="s">
        <v>158</v>
      </c>
      <c r="C76" s="24"/>
    </row>
    <row r="77" spans="1:3" s="14" customFormat="1" ht="12" customHeight="1">
      <c r="A77" s="29" t="s">
        <v>159</v>
      </c>
      <c r="B77" s="23" t="s">
        <v>160</v>
      </c>
      <c r="C77" s="13"/>
    </row>
    <row r="78" spans="1:3" s="14" customFormat="1" ht="12" customHeight="1">
      <c r="A78" s="15" t="s">
        <v>161</v>
      </c>
      <c r="B78" s="16" t="s">
        <v>162</v>
      </c>
      <c r="C78" s="24"/>
    </row>
    <row r="79" spans="1:3" s="14" customFormat="1" ht="12" customHeight="1">
      <c r="A79" s="18" t="s">
        <v>163</v>
      </c>
      <c r="B79" s="19" t="s">
        <v>164</v>
      </c>
      <c r="C79" s="24">
        <f>'9.1. sz. mell'!C80</f>
        <v>0</v>
      </c>
    </row>
    <row r="80" spans="1:3" s="14" customFormat="1" ht="12" customHeight="1">
      <c r="A80" s="21" t="s">
        <v>165</v>
      </c>
      <c r="B80" s="22" t="s">
        <v>166</v>
      </c>
      <c r="C80" s="24">
        <f>'9.1. sz. mell'!C81</f>
        <v>0</v>
      </c>
    </row>
    <row r="81" spans="1:3" s="14" customFormat="1" ht="12" customHeight="1">
      <c r="A81" s="29" t="s">
        <v>167</v>
      </c>
      <c r="B81" s="23" t="s">
        <v>168</v>
      </c>
      <c r="C81" s="13">
        <f>SUM(C82:C85)</f>
        <v>0</v>
      </c>
    </row>
    <row r="82" spans="1:3" s="14" customFormat="1" ht="12" customHeight="1">
      <c r="A82" s="31" t="s">
        <v>169</v>
      </c>
      <c r="B82" s="16" t="s">
        <v>170</v>
      </c>
      <c r="C82" s="24">
        <f>'9.1. sz. mell'!C83</f>
        <v>0</v>
      </c>
    </row>
    <row r="83" spans="1:3" s="14" customFormat="1" ht="12" customHeight="1">
      <c r="A83" s="32" t="s">
        <v>171</v>
      </c>
      <c r="B83" s="19" t="s">
        <v>172</v>
      </c>
      <c r="C83" s="24">
        <f>'9.1. sz. mell'!C84</f>
        <v>0</v>
      </c>
    </row>
    <row r="84" spans="1:3" s="14" customFormat="1" ht="12" customHeight="1">
      <c r="A84" s="32" t="s">
        <v>173</v>
      </c>
      <c r="B84" s="19" t="s">
        <v>174</v>
      </c>
      <c r="C84" s="24">
        <f>'9.1. sz. mell'!C85</f>
        <v>0</v>
      </c>
    </row>
    <row r="85" spans="1:3" s="14" customFormat="1" ht="12" customHeight="1">
      <c r="A85" s="33" t="s">
        <v>175</v>
      </c>
      <c r="B85" s="22" t="s">
        <v>176</v>
      </c>
      <c r="C85" s="24"/>
    </row>
    <row r="86" spans="1:3" s="14" customFormat="1" ht="12" customHeight="1">
      <c r="A86" s="29" t="s">
        <v>177</v>
      </c>
      <c r="B86" s="23" t="s">
        <v>178</v>
      </c>
      <c r="C86" s="34">
        <f>'9.1. sz. mell'!C87</f>
        <v>0</v>
      </c>
    </row>
    <row r="87" spans="1:3" s="14" customFormat="1" ht="13.5" customHeight="1">
      <c r="A87" s="29" t="s">
        <v>179</v>
      </c>
      <c r="B87" s="23" t="s">
        <v>463</v>
      </c>
      <c r="C87" s="34"/>
    </row>
    <row r="88" spans="1:3" s="14" customFormat="1" ht="15.75" customHeight="1">
      <c r="A88" s="29" t="s">
        <v>181</v>
      </c>
      <c r="B88" s="35" t="s">
        <v>182</v>
      </c>
      <c r="C88" s="13"/>
    </row>
    <row r="89" spans="1:3" s="14" customFormat="1" ht="16.5" customHeight="1">
      <c r="A89" s="36" t="s">
        <v>183</v>
      </c>
      <c r="B89" s="37" t="s">
        <v>184</v>
      </c>
      <c r="C89" s="13">
        <v>350435714</v>
      </c>
    </row>
    <row r="90" spans="1:3" s="14" customFormat="1" ht="17.25" customHeight="1">
      <c r="A90" s="38"/>
      <c r="B90" s="39"/>
      <c r="C90" s="40"/>
    </row>
    <row r="91" spans="1:3" ht="16.5" customHeight="1">
      <c r="A91" s="240" t="s">
        <v>185</v>
      </c>
      <c r="B91" s="240"/>
      <c r="C91" s="240"/>
    </row>
    <row r="92" spans="1:3" s="42" customFormat="1" ht="16.5" customHeight="1">
      <c r="A92" s="241" t="s">
        <v>186</v>
      </c>
      <c r="B92" s="241"/>
      <c r="C92" s="41" t="s">
        <v>444</v>
      </c>
    </row>
    <row r="93" spans="1:3" ht="37.5" customHeight="1">
      <c r="A93" s="9" t="s">
        <v>15</v>
      </c>
      <c r="B93" s="9" t="s">
        <v>187</v>
      </c>
      <c r="C93" s="9" t="str">
        <f>+C5</f>
        <v>2017.évi előirányzat</v>
      </c>
    </row>
    <row r="94" spans="1:3" s="11" customFormat="1" ht="12" customHeight="1">
      <c r="A94" s="43"/>
      <c r="B94" s="43" t="s">
        <v>17</v>
      </c>
      <c r="C94" s="43" t="s">
        <v>18</v>
      </c>
    </row>
    <row r="95" spans="1:3" ht="12" customHeight="1">
      <c r="A95" s="44" t="s">
        <v>19</v>
      </c>
      <c r="B95" s="45" t="s">
        <v>188</v>
      </c>
      <c r="C95" s="46">
        <v>192842698</v>
      </c>
    </row>
    <row r="96" spans="1:3" ht="12" customHeight="1">
      <c r="A96" s="18" t="s">
        <v>21</v>
      </c>
      <c r="B96" s="47" t="s">
        <v>189</v>
      </c>
      <c r="C96" s="24">
        <v>103146474</v>
      </c>
    </row>
    <row r="97" spans="1:3" ht="12" customHeight="1">
      <c r="A97" s="18" t="s">
        <v>23</v>
      </c>
      <c r="B97" s="47" t="s">
        <v>190</v>
      </c>
      <c r="C97" s="24">
        <v>16698950</v>
      </c>
    </row>
    <row r="98" spans="1:3" ht="12" customHeight="1">
      <c r="A98" s="18" t="s">
        <v>25</v>
      </c>
      <c r="B98" s="47" t="s">
        <v>191</v>
      </c>
      <c r="C98" s="24">
        <v>64460339</v>
      </c>
    </row>
    <row r="99" spans="1:3" ht="12" customHeight="1">
      <c r="A99" s="18" t="s">
        <v>27</v>
      </c>
      <c r="B99" s="48" t="s">
        <v>192</v>
      </c>
      <c r="C99" s="24">
        <v>1700000</v>
      </c>
    </row>
    <row r="100" spans="1:3" ht="12" customHeight="1">
      <c r="A100" s="18" t="s">
        <v>193</v>
      </c>
      <c r="B100" s="49" t="s">
        <v>194</v>
      </c>
      <c r="C100" s="24">
        <v>6836935</v>
      </c>
    </row>
    <row r="101" spans="1:3" ht="12" customHeight="1">
      <c r="A101" s="18" t="s">
        <v>31</v>
      </c>
      <c r="B101" s="47" t="s">
        <v>195</v>
      </c>
      <c r="C101" s="27"/>
    </row>
    <row r="102" spans="1:3" ht="12" customHeight="1">
      <c r="A102" s="18" t="s">
        <v>196</v>
      </c>
      <c r="B102" s="50" t="s">
        <v>197</v>
      </c>
      <c r="C102" s="27"/>
    </row>
    <row r="103" spans="1:3" ht="12" customHeight="1">
      <c r="A103" s="18" t="s">
        <v>198</v>
      </c>
      <c r="B103" s="50" t="s">
        <v>199</v>
      </c>
      <c r="C103" s="27">
        <f>'9.1. sz. mell'!C101</f>
        <v>0</v>
      </c>
    </row>
    <row r="104" spans="1:3" ht="12" customHeight="1">
      <c r="A104" s="18" t="s">
        <v>200</v>
      </c>
      <c r="B104" s="51" t="s">
        <v>201</v>
      </c>
      <c r="C104" s="27">
        <f>'9.1. sz. mell'!C102</f>
        <v>0</v>
      </c>
    </row>
    <row r="105" spans="1:3" ht="12" customHeight="1">
      <c r="A105" s="18" t="s">
        <v>202</v>
      </c>
      <c r="B105" s="52" t="s">
        <v>203</v>
      </c>
      <c r="C105" s="27">
        <f>'9.1. sz. mell'!C103</f>
        <v>0</v>
      </c>
    </row>
    <row r="106" spans="1:3" ht="12" customHeight="1">
      <c r="A106" s="18" t="s">
        <v>204</v>
      </c>
      <c r="B106" s="52" t="s">
        <v>205</v>
      </c>
      <c r="C106" s="27">
        <f>'9.1. sz. mell'!C104</f>
        <v>0</v>
      </c>
    </row>
    <row r="107" spans="1:3" ht="12" customHeight="1">
      <c r="A107" s="18" t="s">
        <v>206</v>
      </c>
      <c r="B107" s="51" t="s">
        <v>207</v>
      </c>
      <c r="C107" s="27">
        <v>6182935</v>
      </c>
    </row>
    <row r="108" spans="1:3" ht="12" customHeight="1">
      <c r="A108" s="18" t="s">
        <v>208</v>
      </c>
      <c r="B108" s="51" t="s">
        <v>209</v>
      </c>
      <c r="C108" s="27"/>
    </row>
    <row r="109" spans="1:3" ht="12" customHeight="1">
      <c r="A109" s="18" t="s">
        <v>210</v>
      </c>
      <c r="B109" s="52" t="s">
        <v>211</v>
      </c>
      <c r="C109" s="27"/>
    </row>
    <row r="110" spans="1:3" ht="12" customHeight="1">
      <c r="A110" s="53" t="s">
        <v>212</v>
      </c>
      <c r="B110" s="50" t="s">
        <v>213</v>
      </c>
      <c r="C110" s="27"/>
    </row>
    <row r="111" spans="1:3" ht="12" customHeight="1">
      <c r="A111" s="18" t="s">
        <v>214</v>
      </c>
      <c r="B111" s="50" t="s">
        <v>215</v>
      </c>
      <c r="C111" s="27"/>
    </row>
    <row r="112" spans="1:3" ht="12" customHeight="1">
      <c r="A112" s="21" t="s">
        <v>216</v>
      </c>
      <c r="B112" s="50" t="s">
        <v>217</v>
      </c>
      <c r="C112" s="27">
        <v>154000</v>
      </c>
    </row>
    <row r="113" spans="1:3" ht="12" customHeight="1">
      <c r="A113" s="18" t="s">
        <v>218</v>
      </c>
      <c r="B113" s="48" t="s">
        <v>219</v>
      </c>
      <c r="C113" s="27"/>
    </row>
    <row r="114" spans="1:3" ht="12" customHeight="1">
      <c r="A114" s="18" t="s">
        <v>220</v>
      </c>
      <c r="B114" s="47" t="s">
        <v>462</v>
      </c>
      <c r="C114" s="27">
        <v>500000</v>
      </c>
    </row>
    <row r="115" spans="1:3" ht="12" customHeight="1">
      <c r="A115" s="18" t="s">
        <v>222</v>
      </c>
      <c r="B115" s="54" t="s">
        <v>223</v>
      </c>
      <c r="C115" s="24"/>
    </row>
    <row r="116" spans="1:3" ht="12" customHeight="1">
      <c r="A116" s="55" t="s">
        <v>33</v>
      </c>
      <c r="B116" s="56" t="s">
        <v>224</v>
      </c>
      <c r="C116" s="57">
        <v>157593016</v>
      </c>
    </row>
    <row r="117" spans="1:3" ht="12" customHeight="1">
      <c r="A117" s="15" t="s">
        <v>35</v>
      </c>
      <c r="B117" s="47" t="s">
        <v>225</v>
      </c>
      <c r="C117" s="17">
        <v>68837971</v>
      </c>
    </row>
    <row r="118" spans="1:3" ht="12" customHeight="1">
      <c r="A118" s="15" t="s">
        <v>37</v>
      </c>
      <c r="B118" s="58" t="s">
        <v>226</v>
      </c>
      <c r="C118" s="17">
        <v>68837971</v>
      </c>
    </row>
    <row r="119" spans="1:3" ht="12" customHeight="1">
      <c r="A119" s="15" t="s">
        <v>39</v>
      </c>
      <c r="B119" s="58" t="s">
        <v>227</v>
      </c>
      <c r="C119" s="24">
        <v>88755045</v>
      </c>
    </row>
    <row r="120" spans="1:3" ht="12" customHeight="1">
      <c r="A120" s="15" t="s">
        <v>41</v>
      </c>
      <c r="B120" s="58" t="s">
        <v>228</v>
      </c>
      <c r="C120" s="59">
        <v>88755045</v>
      </c>
    </row>
    <row r="121" spans="1:3" ht="12" customHeight="1">
      <c r="A121" s="15" t="s">
        <v>43</v>
      </c>
      <c r="B121" s="22" t="s">
        <v>229</v>
      </c>
      <c r="C121" s="59"/>
    </row>
    <row r="122" spans="1:3" ht="12" customHeight="1">
      <c r="A122" s="15" t="s">
        <v>45</v>
      </c>
      <c r="B122" s="20" t="s">
        <v>230</v>
      </c>
      <c r="C122" s="59"/>
    </row>
    <row r="123" spans="1:3" ht="12" customHeight="1">
      <c r="A123" s="15" t="s">
        <v>231</v>
      </c>
      <c r="B123" s="60" t="s">
        <v>232</v>
      </c>
      <c r="C123" s="59"/>
    </row>
    <row r="124" spans="1:3" ht="15.75" customHeight="1">
      <c r="A124" s="15" t="s">
        <v>233</v>
      </c>
      <c r="B124" s="52" t="s">
        <v>205</v>
      </c>
      <c r="C124" s="59"/>
    </row>
    <row r="125" spans="1:3" ht="12" customHeight="1">
      <c r="A125" s="15" t="s">
        <v>234</v>
      </c>
      <c r="B125" s="52" t="s">
        <v>235</v>
      </c>
      <c r="C125" s="59"/>
    </row>
    <row r="126" spans="1:3" ht="12" customHeight="1">
      <c r="A126" s="15" t="s">
        <v>236</v>
      </c>
      <c r="B126" s="52" t="s">
        <v>237</v>
      </c>
      <c r="C126" s="59"/>
    </row>
    <row r="127" spans="1:3" ht="12" customHeight="1">
      <c r="A127" s="15" t="s">
        <v>238</v>
      </c>
      <c r="B127" s="52" t="s">
        <v>211</v>
      </c>
      <c r="C127" s="59"/>
    </row>
    <row r="128" spans="1:3" ht="12" customHeight="1">
      <c r="A128" s="15" t="s">
        <v>239</v>
      </c>
      <c r="B128" s="52" t="s">
        <v>240</v>
      </c>
      <c r="C128" s="59"/>
    </row>
    <row r="129" spans="1:3" ht="15.75" customHeight="1">
      <c r="A129" s="53" t="s">
        <v>241</v>
      </c>
      <c r="B129" s="52" t="s">
        <v>242</v>
      </c>
      <c r="C129" s="59"/>
    </row>
    <row r="130" spans="1:3" ht="12" customHeight="1">
      <c r="A130" s="12" t="s">
        <v>47</v>
      </c>
      <c r="B130" s="12" t="s">
        <v>243</v>
      </c>
      <c r="C130" s="13"/>
    </row>
    <row r="131" spans="1:3" ht="12" customHeight="1">
      <c r="A131" s="12" t="s">
        <v>244</v>
      </c>
      <c r="B131" s="12" t="s">
        <v>245</v>
      </c>
      <c r="C131" s="13"/>
    </row>
    <row r="132" spans="1:3" ht="12" customHeight="1">
      <c r="A132" s="15" t="s">
        <v>63</v>
      </c>
      <c r="B132" s="58" t="s">
        <v>246</v>
      </c>
      <c r="C132" s="59"/>
    </row>
    <row r="133" spans="1:3" ht="12" customHeight="1">
      <c r="A133" s="15" t="s">
        <v>65</v>
      </c>
      <c r="B133" s="58" t="s">
        <v>247</v>
      </c>
      <c r="C133" s="59"/>
    </row>
    <row r="134" spans="1:3" ht="12" customHeight="1">
      <c r="A134" s="53" t="s">
        <v>67</v>
      </c>
      <c r="B134" s="58" t="s">
        <v>248</v>
      </c>
      <c r="C134" s="59"/>
    </row>
    <row r="135" spans="1:3" ht="12" customHeight="1">
      <c r="A135" s="12" t="s">
        <v>77</v>
      </c>
      <c r="B135" s="12" t="s">
        <v>249</v>
      </c>
      <c r="C135" s="13"/>
    </row>
    <row r="136" spans="1:3" ht="12" customHeight="1">
      <c r="A136" s="15" t="s">
        <v>79</v>
      </c>
      <c r="B136" s="61" t="s">
        <v>250</v>
      </c>
      <c r="C136" s="59">
        <f>'9.1. sz. mell'!C134</f>
        <v>0</v>
      </c>
    </row>
    <row r="137" spans="1:3" ht="12" customHeight="1">
      <c r="A137" s="15" t="s">
        <v>81</v>
      </c>
      <c r="B137" s="61" t="s">
        <v>251</v>
      </c>
      <c r="C137" s="59">
        <f>'9.1. sz. mell'!C135</f>
        <v>0</v>
      </c>
    </row>
    <row r="138" spans="1:3" ht="12" customHeight="1">
      <c r="A138" s="15" t="s">
        <v>83</v>
      </c>
      <c r="B138" s="61" t="s">
        <v>252</v>
      </c>
      <c r="C138" s="59">
        <f>'9.1. sz. mell'!C136</f>
        <v>0</v>
      </c>
    </row>
    <row r="139" spans="1:3" ht="12" customHeight="1">
      <c r="A139" s="15" t="s">
        <v>85</v>
      </c>
      <c r="B139" s="61" t="s">
        <v>253</v>
      </c>
      <c r="C139" s="59">
        <f>'9.1. sz. mell'!C137</f>
        <v>0</v>
      </c>
    </row>
    <row r="140" spans="1:3" ht="12" customHeight="1">
      <c r="A140" s="15" t="s">
        <v>87</v>
      </c>
      <c r="B140" s="61" t="s">
        <v>254</v>
      </c>
      <c r="C140" s="59">
        <f>'9.1. sz. mell'!C138</f>
        <v>0</v>
      </c>
    </row>
    <row r="141" spans="1:3" ht="12" customHeight="1">
      <c r="A141" s="53" t="s">
        <v>89</v>
      </c>
      <c r="B141" s="61" t="s">
        <v>255</v>
      </c>
      <c r="C141" s="59">
        <f>'9.1. sz. mell'!C139</f>
        <v>0</v>
      </c>
    </row>
    <row r="142" spans="1:3" ht="12" customHeight="1">
      <c r="A142" s="12" t="s">
        <v>101</v>
      </c>
      <c r="B142" s="12" t="s">
        <v>256</v>
      </c>
      <c r="C142" s="13">
        <f>+C143+C144+C145+C146</f>
        <v>0</v>
      </c>
    </row>
    <row r="143" spans="1:3" ht="12" customHeight="1">
      <c r="A143" s="15" t="s">
        <v>103</v>
      </c>
      <c r="B143" s="61" t="s">
        <v>257</v>
      </c>
      <c r="C143" s="59">
        <f>'9.1. sz. mell'!C141</f>
        <v>0</v>
      </c>
    </row>
    <row r="144" spans="1:3" ht="12" customHeight="1">
      <c r="A144" s="15" t="s">
        <v>105</v>
      </c>
      <c r="B144" s="61" t="s">
        <v>258</v>
      </c>
      <c r="C144" s="59">
        <f>'9.1. sz. mell'!C142</f>
        <v>0</v>
      </c>
    </row>
    <row r="145" spans="1:3" ht="12" customHeight="1">
      <c r="A145" s="15" t="s">
        <v>107</v>
      </c>
      <c r="B145" s="61" t="s">
        <v>259</v>
      </c>
      <c r="C145" s="59">
        <f>'9.1. sz. mell'!C144</f>
        <v>0</v>
      </c>
    </row>
    <row r="146" spans="1:3" ht="12" customHeight="1">
      <c r="A146" s="53" t="s">
        <v>109</v>
      </c>
      <c r="B146" s="62" t="s">
        <v>260</v>
      </c>
      <c r="C146" s="59">
        <f>'9.1. sz. mell'!C145</f>
        <v>0</v>
      </c>
    </row>
    <row r="147" spans="1:3" ht="12" customHeight="1">
      <c r="A147" s="12" t="s">
        <v>261</v>
      </c>
      <c r="B147" s="12" t="s">
        <v>262</v>
      </c>
      <c r="C147" s="63">
        <f>SUM(C148:C152)</f>
        <v>0</v>
      </c>
    </row>
    <row r="148" spans="1:3" ht="12" customHeight="1">
      <c r="A148" s="15" t="s">
        <v>115</v>
      </c>
      <c r="B148" s="61" t="s">
        <v>263</v>
      </c>
      <c r="C148" s="59">
        <f>'9.1. sz. mell'!C147</f>
        <v>0</v>
      </c>
    </row>
    <row r="149" spans="1:3" ht="12" customHeight="1">
      <c r="A149" s="15" t="s">
        <v>117</v>
      </c>
      <c r="B149" s="61" t="s">
        <v>264</v>
      </c>
      <c r="C149" s="59">
        <f>'9.1. sz. mell'!C148</f>
        <v>0</v>
      </c>
    </row>
    <row r="150" spans="1:3" ht="12" customHeight="1">
      <c r="A150" s="15" t="s">
        <v>119</v>
      </c>
      <c r="B150" s="61" t="s">
        <v>265</v>
      </c>
      <c r="C150" s="59">
        <f>'9.1. sz. mell'!C149</f>
        <v>0</v>
      </c>
    </row>
    <row r="151" spans="1:3" ht="12" customHeight="1">
      <c r="A151" s="15" t="s">
        <v>121</v>
      </c>
      <c r="B151" s="61" t="s">
        <v>266</v>
      </c>
      <c r="C151" s="59">
        <f>'9.1. sz. mell'!C150</f>
        <v>0</v>
      </c>
    </row>
    <row r="152" spans="1:3" ht="12" customHeight="1">
      <c r="A152" s="15" t="s">
        <v>267</v>
      </c>
      <c r="B152" s="61" t="s">
        <v>268</v>
      </c>
      <c r="C152" s="59">
        <f>'9.1. sz. mell'!C151</f>
        <v>0</v>
      </c>
    </row>
    <row r="153" spans="1:3" ht="12" customHeight="1">
      <c r="A153" s="12" t="s">
        <v>123</v>
      </c>
      <c r="B153" s="12" t="s">
        <v>269</v>
      </c>
      <c r="C153" s="64">
        <f>'9.1. sz. mell'!C152</f>
        <v>0</v>
      </c>
    </row>
    <row r="154" spans="1:3" ht="12" customHeight="1">
      <c r="A154" s="12" t="s">
        <v>270</v>
      </c>
      <c r="B154" s="12" t="s">
        <v>463</v>
      </c>
      <c r="C154" s="64"/>
    </row>
    <row r="155" spans="1:9" ht="15" customHeight="1">
      <c r="A155" s="12" t="s">
        <v>272</v>
      </c>
      <c r="B155" s="12" t="s">
        <v>273</v>
      </c>
      <c r="C155" s="65">
        <f>+C131+C135+C142+C147+C153+C154</f>
        <v>0</v>
      </c>
      <c r="F155" s="66"/>
      <c r="G155" s="67"/>
      <c r="H155" s="67"/>
      <c r="I155" s="67"/>
    </row>
    <row r="156" spans="1:3" s="14" customFormat="1" ht="12.75" customHeight="1">
      <c r="A156" s="68" t="s">
        <v>274</v>
      </c>
      <c r="B156" s="69" t="s">
        <v>275</v>
      </c>
      <c r="C156" s="65">
        <v>350435714</v>
      </c>
    </row>
    <row r="158" spans="1:3" ht="15.75" customHeight="1">
      <c r="A158" s="238" t="s">
        <v>276</v>
      </c>
      <c r="B158" s="238"/>
      <c r="C158" s="238"/>
    </row>
    <row r="159" spans="1:3" ht="15" customHeight="1">
      <c r="A159" s="239" t="s">
        <v>277</v>
      </c>
      <c r="B159" s="239"/>
      <c r="C159" s="8" t="s">
        <v>457</v>
      </c>
    </row>
    <row r="160" spans="1:4" ht="13.5" customHeight="1">
      <c r="A160" s="12">
        <v>1</v>
      </c>
      <c r="B160" s="70" t="s">
        <v>455</v>
      </c>
      <c r="C160" s="13">
        <v>14</v>
      </c>
      <c r="D160" s="71"/>
    </row>
    <row r="161" spans="1:3" ht="27.75" customHeight="1">
      <c r="A161" s="12" t="s">
        <v>33</v>
      </c>
      <c r="B161" s="70" t="s">
        <v>456</v>
      </c>
      <c r="C161" s="13">
        <v>93</v>
      </c>
    </row>
  </sheetData>
  <sheetProtection selectLockedCells="1" selectUnlockedCells="1"/>
  <mergeCells count="6">
    <mergeCell ref="A158:C158"/>
    <mergeCell ref="A159:B159"/>
    <mergeCell ref="A3:C3"/>
    <mergeCell ref="A4:B4"/>
    <mergeCell ref="A91:C91"/>
    <mergeCell ref="A92:B92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58" r:id="rId1"/>
  <headerFooter alignWithMargins="0">
    <oddHeader>&amp;L&amp;N&amp;C&amp;"Times New Roman CE,Félkövér"&amp;12SÁTA KÖZSÉGI ÖNKORMÁNYZAT
2018. ÉVI KÖLTSÉGVETÉSÉNEK ÖSSZEVONT MÉRLEGE&amp;R&amp;"Times New Roman CE,Félkövér dőlt"&amp;11 1.1. melléklet az 1/2018. (II.15.) önkormányzati rendelethez</oddHeader>
  </headerFooter>
  <rowBreaks count="1" manualBreakCount="1"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30" zoomScaleSheetLayoutView="100" workbookViewId="0" topLeftCell="A100">
      <selection activeCell="C159" sqref="C159"/>
    </sheetView>
  </sheetViews>
  <sheetFormatPr defaultColWidth="9.00390625" defaultRowHeight="7.5" customHeight="1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32.25" customHeight="1">
      <c r="A1" s="240" t="s">
        <v>14</v>
      </c>
      <c r="B1" s="240"/>
      <c r="C1" s="240"/>
    </row>
    <row r="2" spans="1:3" ht="15" customHeight="1">
      <c r="A2" s="239" t="s">
        <v>448</v>
      </c>
      <c r="B2" s="239"/>
      <c r="C2" s="8" t="s">
        <v>444</v>
      </c>
    </row>
    <row r="3" spans="1:3" ht="37.5" customHeight="1">
      <c r="A3" s="9" t="s">
        <v>15</v>
      </c>
      <c r="B3" s="9" t="s">
        <v>16</v>
      </c>
      <c r="C3" s="9" t="s">
        <v>468</v>
      </c>
    </row>
    <row r="4" spans="1:3" s="11" customFormat="1" ht="12" customHeight="1">
      <c r="A4" s="10"/>
      <c r="B4" s="10" t="s">
        <v>17</v>
      </c>
      <c r="C4" s="10" t="s">
        <v>18</v>
      </c>
    </row>
    <row r="5" spans="1:3" s="14" customFormat="1" ht="12" customHeight="1">
      <c r="A5" s="12" t="s">
        <v>19</v>
      </c>
      <c r="B5" s="12" t="s">
        <v>20</v>
      </c>
      <c r="C5" s="13">
        <v>81746264</v>
      </c>
    </row>
    <row r="6" spans="1:3" s="14" customFormat="1" ht="12" customHeight="1">
      <c r="A6" s="15" t="s">
        <v>21</v>
      </c>
      <c r="B6" s="16" t="s">
        <v>22</v>
      </c>
      <c r="C6" s="17">
        <v>19776829</v>
      </c>
    </row>
    <row r="7" spans="1:3" s="14" customFormat="1" ht="12" customHeight="1">
      <c r="A7" s="18" t="s">
        <v>23</v>
      </c>
      <c r="B7" s="19" t="s">
        <v>24</v>
      </c>
      <c r="C7" s="17">
        <v>27088200</v>
      </c>
    </row>
    <row r="8" spans="1:3" s="14" customFormat="1" ht="12" customHeight="1">
      <c r="A8" s="18" t="s">
        <v>25</v>
      </c>
      <c r="B8" s="19" t="s">
        <v>26</v>
      </c>
      <c r="C8" s="17">
        <v>29483328</v>
      </c>
    </row>
    <row r="9" spans="1:3" s="14" customFormat="1" ht="12" customHeight="1">
      <c r="A9" s="18" t="s">
        <v>27</v>
      </c>
      <c r="B9" s="19" t="s">
        <v>28</v>
      </c>
      <c r="C9" s="17">
        <v>1800000</v>
      </c>
    </row>
    <row r="10" spans="1:3" s="14" customFormat="1" ht="12" customHeight="1">
      <c r="A10" s="18" t="s">
        <v>29</v>
      </c>
      <c r="B10" s="20" t="s">
        <v>30</v>
      </c>
      <c r="C10" s="17">
        <v>3597907</v>
      </c>
    </row>
    <row r="11" spans="1:3" s="14" customFormat="1" ht="12" customHeight="1">
      <c r="A11" s="21" t="s">
        <v>31</v>
      </c>
      <c r="B11" s="22" t="s">
        <v>32</v>
      </c>
      <c r="C11" s="17"/>
    </row>
    <row r="12" spans="1:3" s="14" customFormat="1" ht="12" customHeight="1">
      <c r="A12" s="12" t="s">
        <v>33</v>
      </c>
      <c r="B12" s="23" t="s">
        <v>34</v>
      </c>
      <c r="C12" s="13">
        <v>88547180</v>
      </c>
    </row>
    <row r="13" spans="1:3" s="14" customFormat="1" ht="12" customHeight="1">
      <c r="A13" s="15" t="s">
        <v>35</v>
      </c>
      <c r="B13" s="16" t="s">
        <v>36</v>
      </c>
      <c r="C13" s="17"/>
    </row>
    <row r="14" spans="1:3" s="14" customFormat="1" ht="12" customHeight="1">
      <c r="A14" s="18" t="s">
        <v>37</v>
      </c>
      <c r="B14" s="19" t="s">
        <v>38</v>
      </c>
      <c r="C14" s="17"/>
    </row>
    <row r="15" spans="1:3" s="14" customFormat="1" ht="12" customHeight="1">
      <c r="A15" s="18" t="s">
        <v>39</v>
      </c>
      <c r="B15" s="19" t="s">
        <v>40</v>
      </c>
      <c r="C15" s="17"/>
    </row>
    <row r="16" spans="1:3" s="14" customFormat="1" ht="12" customHeight="1">
      <c r="A16" s="18" t="s">
        <v>41</v>
      </c>
      <c r="B16" s="19" t="s">
        <v>42</v>
      </c>
      <c r="C16" s="17"/>
    </row>
    <row r="17" spans="1:3" s="14" customFormat="1" ht="12" customHeight="1">
      <c r="A17" s="18" t="s">
        <v>43</v>
      </c>
      <c r="B17" s="19" t="s">
        <v>44</v>
      </c>
      <c r="C17" s="17">
        <v>88547180</v>
      </c>
    </row>
    <row r="18" spans="1:3" s="14" customFormat="1" ht="12" customHeight="1">
      <c r="A18" s="21" t="s">
        <v>45</v>
      </c>
      <c r="B18" s="22" t="s">
        <v>46</v>
      </c>
      <c r="C18" s="17"/>
    </row>
    <row r="19" spans="1:3" s="14" customFormat="1" ht="12" customHeight="1">
      <c r="A19" s="12" t="s">
        <v>47</v>
      </c>
      <c r="B19" s="12" t="s">
        <v>48</v>
      </c>
      <c r="C19" s="13"/>
    </row>
    <row r="20" spans="1:3" s="14" customFormat="1" ht="12" customHeight="1">
      <c r="A20" s="15" t="s">
        <v>49</v>
      </c>
      <c r="B20" s="16" t="s">
        <v>50</v>
      </c>
      <c r="C20" s="17"/>
    </row>
    <row r="21" spans="1:3" s="14" customFormat="1" ht="12" customHeight="1">
      <c r="A21" s="18" t="s">
        <v>51</v>
      </c>
      <c r="B21" s="19" t="s">
        <v>52</v>
      </c>
      <c r="C21" s="17"/>
    </row>
    <row r="22" spans="1:3" s="14" customFormat="1" ht="12" customHeight="1">
      <c r="A22" s="18" t="s">
        <v>53</v>
      </c>
      <c r="B22" s="19" t="s">
        <v>54</v>
      </c>
      <c r="C22" s="17"/>
    </row>
    <row r="23" spans="1:3" s="14" customFormat="1" ht="12" customHeight="1">
      <c r="A23" s="18" t="s">
        <v>55</v>
      </c>
      <c r="B23" s="19" t="s">
        <v>56</v>
      </c>
      <c r="C23" s="17"/>
    </row>
    <row r="24" spans="1:3" s="14" customFormat="1" ht="12" customHeight="1">
      <c r="A24" s="18" t="s">
        <v>57</v>
      </c>
      <c r="B24" s="19" t="s">
        <v>58</v>
      </c>
      <c r="C24" s="17"/>
    </row>
    <row r="25" spans="1:3" s="14" customFormat="1" ht="12" customHeight="1">
      <c r="A25" s="21" t="s">
        <v>59</v>
      </c>
      <c r="B25" s="25" t="s">
        <v>60</v>
      </c>
      <c r="C25" s="17"/>
    </row>
    <row r="26" spans="1:3" s="14" customFormat="1" ht="12" customHeight="1">
      <c r="A26" s="12" t="s">
        <v>61</v>
      </c>
      <c r="B26" s="12" t="s">
        <v>278</v>
      </c>
      <c r="C26" s="13">
        <v>8137000</v>
      </c>
    </row>
    <row r="27" spans="1:3" s="14" customFormat="1" ht="12" customHeight="1">
      <c r="A27" s="15" t="s">
        <v>63</v>
      </c>
      <c r="B27" s="16" t="s">
        <v>279</v>
      </c>
      <c r="C27" s="17">
        <v>2579000</v>
      </c>
    </row>
    <row r="28" spans="1:3" s="14" customFormat="1" ht="12" customHeight="1">
      <c r="A28" s="18" t="s">
        <v>65</v>
      </c>
      <c r="B28" s="19" t="s">
        <v>66</v>
      </c>
      <c r="C28" s="17"/>
    </row>
    <row r="29" spans="1:3" s="14" customFormat="1" ht="12" customHeight="1">
      <c r="A29" s="18" t="s">
        <v>67</v>
      </c>
      <c r="B29" s="19" t="s">
        <v>68</v>
      </c>
      <c r="C29" s="17">
        <v>3621000</v>
      </c>
    </row>
    <row r="30" spans="1:3" s="14" customFormat="1" ht="12" customHeight="1">
      <c r="A30" s="18" t="s">
        <v>69</v>
      </c>
      <c r="B30" s="19" t="s">
        <v>70</v>
      </c>
      <c r="C30" s="17"/>
    </row>
    <row r="31" spans="1:3" s="14" customFormat="1" ht="12" customHeight="1">
      <c r="A31" s="18" t="s">
        <v>71</v>
      </c>
      <c r="B31" s="19" t="s">
        <v>72</v>
      </c>
      <c r="C31" s="17">
        <v>1425000</v>
      </c>
    </row>
    <row r="32" spans="1:3" s="14" customFormat="1" ht="12" customHeight="1">
      <c r="A32" s="18" t="s">
        <v>73</v>
      </c>
      <c r="B32" s="19" t="s">
        <v>74</v>
      </c>
      <c r="C32" s="17"/>
    </row>
    <row r="33" spans="1:3" s="14" customFormat="1" ht="12" customHeight="1">
      <c r="A33" s="21" t="s">
        <v>75</v>
      </c>
      <c r="B33" s="26" t="s">
        <v>76</v>
      </c>
      <c r="C33" s="17">
        <v>512000</v>
      </c>
    </row>
    <row r="34" spans="1:3" s="14" customFormat="1" ht="12" customHeight="1">
      <c r="A34" s="12" t="s">
        <v>77</v>
      </c>
      <c r="B34" s="12" t="s">
        <v>78</v>
      </c>
      <c r="C34" s="13">
        <v>500000</v>
      </c>
    </row>
    <row r="35" spans="1:3" s="14" customFormat="1" ht="12" customHeight="1">
      <c r="A35" s="15" t="s">
        <v>79</v>
      </c>
      <c r="B35" s="16" t="s">
        <v>80</v>
      </c>
      <c r="C35" s="17"/>
    </row>
    <row r="36" spans="1:3" s="14" customFormat="1" ht="12" customHeight="1">
      <c r="A36" s="18" t="s">
        <v>81</v>
      </c>
      <c r="B36" s="19" t="s">
        <v>82</v>
      </c>
      <c r="C36" s="17">
        <v>500000</v>
      </c>
    </row>
    <row r="37" spans="1:3" s="14" customFormat="1" ht="12" customHeight="1">
      <c r="A37" s="18" t="s">
        <v>83</v>
      </c>
      <c r="B37" s="19" t="s">
        <v>84</v>
      </c>
      <c r="C37" s="17"/>
    </row>
    <row r="38" spans="1:3" s="14" customFormat="1" ht="12" customHeight="1">
      <c r="A38" s="18" t="s">
        <v>85</v>
      </c>
      <c r="B38" s="19" t="s">
        <v>86</v>
      </c>
      <c r="C38" s="17"/>
    </row>
    <row r="39" spans="1:3" s="14" customFormat="1" ht="12" customHeight="1">
      <c r="A39" s="18" t="s">
        <v>87</v>
      </c>
      <c r="B39" s="19" t="s">
        <v>88</v>
      </c>
      <c r="C39" s="17"/>
    </row>
    <row r="40" spans="1:3" s="14" customFormat="1" ht="12" customHeight="1">
      <c r="A40" s="18" t="s">
        <v>89</v>
      </c>
      <c r="B40" s="19" t="s">
        <v>90</v>
      </c>
      <c r="C40" s="17"/>
    </row>
    <row r="41" spans="1:3" s="14" customFormat="1" ht="12" customHeight="1">
      <c r="A41" s="18" t="s">
        <v>91</v>
      </c>
      <c r="B41" s="19" t="s">
        <v>92</v>
      </c>
      <c r="C41" s="17"/>
    </row>
    <row r="42" spans="1:3" s="14" customFormat="1" ht="12" customHeight="1">
      <c r="A42" s="18" t="s">
        <v>93</v>
      </c>
      <c r="B42" s="19" t="s">
        <v>94</v>
      </c>
      <c r="C42" s="17"/>
    </row>
    <row r="43" spans="1:3" s="14" customFormat="1" ht="12" customHeight="1">
      <c r="A43" s="18" t="s">
        <v>95</v>
      </c>
      <c r="B43" s="19" t="s">
        <v>96</v>
      </c>
      <c r="C43" s="17"/>
    </row>
    <row r="44" spans="1:3" s="14" customFormat="1" ht="12" customHeight="1">
      <c r="A44" s="21" t="s">
        <v>97</v>
      </c>
      <c r="B44" s="25" t="s">
        <v>98</v>
      </c>
      <c r="C44" s="17"/>
    </row>
    <row r="45" spans="1:3" s="14" customFormat="1" ht="12" customHeight="1">
      <c r="A45" s="21" t="s">
        <v>99</v>
      </c>
      <c r="B45" s="22" t="s">
        <v>100</v>
      </c>
      <c r="C45" s="17"/>
    </row>
    <row r="46" spans="1:3" s="14" customFormat="1" ht="12" customHeight="1">
      <c r="A46" s="12" t="s">
        <v>101</v>
      </c>
      <c r="B46" s="12" t="s">
        <v>102</v>
      </c>
      <c r="C46" s="13"/>
    </row>
    <row r="47" spans="1:3" s="14" customFormat="1" ht="12" customHeight="1">
      <c r="A47" s="15" t="s">
        <v>103</v>
      </c>
      <c r="B47" s="16" t="s">
        <v>104</v>
      </c>
      <c r="C47" s="17"/>
    </row>
    <row r="48" spans="1:3" s="14" customFormat="1" ht="12" customHeight="1">
      <c r="A48" s="18" t="s">
        <v>105</v>
      </c>
      <c r="B48" s="19" t="s">
        <v>106</v>
      </c>
      <c r="C48" s="17"/>
    </row>
    <row r="49" spans="1:3" s="14" customFormat="1" ht="12" customHeight="1">
      <c r="A49" s="18" t="s">
        <v>107</v>
      </c>
      <c r="B49" s="19" t="s">
        <v>108</v>
      </c>
      <c r="C49" s="17"/>
    </row>
    <row r="50" spans="1:3" s="14" customFormat="1" ht="12" customHeight="1">
      <c r="A50" s="18" t="s">
        <v>109</v>
      </c>
      <c r="B50" s="19" t="s">
        <v>110</v>
      </c>
      <c r="C50" s="17"/>
    </row>
    <row r="51" spans="1:3" s="14" customFormat="1" ht="12" customHeight="1">
      <c r="A51" s="21" t="s">
        <v>111</v>
      </c>
      <c r="B51" s="22" t="s">
        <v>112</v>
      </c>
      <c r="C51" s="17"/>
    </row>
    <row r="52" spans="1:3" s="14" customFormat="1" ht="12" customHeight="1">
      <c r="A52" s="12" t="s">
        <v>113</v>
      </c>
      <c r="B52" s="12" t="s">
        <v>114</v>
      </c>
      <c r="C52" s="13"/>
    </row>
    <row r="53" spans="1:3" s="14" customFormat="1" ht="12" customHeight="1">
      <c r="A53" s="15" t="s">
        <v>115</v>
      </c>
      <c r="B53" s="16" t="s">
        <v>116</v>
      </c>
      <c r="C53" s="17"/>
    </row>
    <row r="54" spans="1:3" s="14" customFormat="1" ht="12" customHeight="1">
      <c r="A54" s="18" t="s">
        <v>117</v>
      </c>
      <c r="B54" s="19" t="s">
        <v>118</v>
      </c>
      <c r="C54" s="17"/>
    </row>
    <row r="55" spans="1:3" s="14" customFormat="1" ht="12" customHeight="1">
      <c r="A55" s="18" t="s">
        <v>119</v>
      </c>
      <c r="B55" s="19" t="s">
        <v>120</v>
      </c>
      <c r="C55" s="17"/>
    </row>
    <row r="56" spans="1:3" s="14" customFormat="1" ht="12" customHeight="1">
      <c r="A56" s="21" t="s">
        <v>121</v>
      </c>
      <c r="B56" s="22" t="s">
        <v>122</v>
      </c>
      <c r="C56" s="17"/>
    </row>
    <row r="57" spans="1:3" s="14" customFormat="1" ht="12" customHeight="1">
      <c r="A57" s="12" t="s">
        <v>123</v>
      </c>
      <c r="B57" s="23" t="s">
        <v>124</v>
      </c>
      <c r="C57" s="13"/>
    </row>
    <row r="58" spans="1:3" s="14" customFormat="1" ht="12" customHeight="1">
      <c r="A58" s="15" t="s">
        <v>125</v>
      </c>
      <c r="B58" s="16" t="s">
        <v>126</v>
      </c>
      <c r="C58" s="17"/>
    </row>
    <row r="59" spans="1:3" s="14" customFormat="1" ht="12" customHeight="1">
      <c r="A59" s="18" t="s">
        <v>127</v>
      </c>
      <c r="B59" s="19" t="s">
        <v>128</v>
      </c>
      <c r="C59" s="17"/>
    </row>
    <row r="60" spans="1:3" s="14" customFormat="1" ht="12" customHeight="1">
      <c r="A60" s="18" t="s">
        <v>129</v>
      </c>
      <c r="B60" s="19" t="s">
        <v>130</v>
      </c>
      <c r="C60" s="17"/>
    </row>
    <row r="61" spans="1:3" s="14" customFormat="1" ht="12" customHeight="1">
      <c r="A61" s="21" t="s">
        <v>131</v>
      </c>
      <c r="B61" s="22" t="s">
        <v>132</v>
      </c>
      <c r="C61" s="17"/>
    </row>
    <row r="62" spans="1:3" s="14" customFormat="1" ht="12" customHeight="1">
      <c r="A62" s="28" t="s">
        <v>133</v>
      </c>
      <c r="B62" s="12" t="s">
        <v>134</v>
      </c>
      <c r="C62" s="13">
        <v>178930444</v>
      </c>
    </row>
    <row r="63" spans="1:3" s="14" customFormat="1" ht="12" customHeight="1">
      <c r="A63" s="29" t="s">
        <v>135</v>
      </c>
      <c r="B63" s="23" t="s">
        <v>136</v>
      </c>
      <c r="C63" s="13"/>
    </row>
    <row r="64" spans="1:3" s="14" customFormat="1" ht="12" customHeight="1">
      <c r="A64" s="15" t="s">
        <v>137</v>
      </c>
      <c r="B64" s="16" t="s">
        <v>138</v>
      </c>
      <c r="C64" s="17"/>
    </row>
    <row r="65" spans="1:3" s="14" customFormat="1" ht="12" customHeight="1">
      <c r="A65" s="18" t="s">
        <v>139</v>
      </c>
      <c r="B65" s="19" t="s">
        <v>140</v>
      </c>
      <c r="C65" s="17"/>
    </row>
    <row r="66" spans="1:3" s="14" customFormat="1" ht="12" customHeight="1">
      <c r="A66" s="21" t="s">
        <v>141</v>
      </c>
      <c r="B66" s="30" t="s">
        <v>142</v>
      </c>
      <c r="C66" s="17"/>
    </row>
    <row r="67" spans="1:3" s="14" customFormat="1" ht="12" customHeight="1">
      <c r="A67" s="29" t="s">
        <v>143</v>
      </c>
      <c r="B67" s="23" t="s">
        <v>144</v>
      </c>
      <c r="C67" s="13"/>
    </row>
    <row r="68" spans="1:3" s="14" customFormat="1" ht="12" customHeight="1">
      <c r="A68" s="15" t="s">
        <v>145</v>
      </c>
      <c r="B68" s="16" t="s">
        <v>146</v>
      </c>
      <c r="C68" s="17"/>
    </row>
    <row r="69" spans="1:3" s="14" customFormat="1" ht="12" customHeight="1">
      <c r="A69" s="18" t="s">
        <v>147</v>
      </c>
      <c r="B69" s="19" t="s">
        <v>148</v>
      </c>
      <c r="C69" s="17"/>
    </row>
    <row r="70" spans="1:3" s="14" customFormat="1" ht="12" customHeight="1">
      <c r="A70" s="18" t="s">
        <v>149</v>
      </c>
      <c r="B70" s="19" t="s">
        <v>150</v>
      </c>
      <c r="C70" s="17"/>
    </row>
    <row r="71" spans="1:3" s="14" customFormat="1" ht="12" customHeight="1">
      <c r="A71" s="21" t="s">
        <v>151</v>
      </c>
      <c r="B71" s="22" t="s">
        <v>152</v>
      </c>
      <c r="C71" s="17"/>
    </row>
    <row r="72" spans="1:3" s="14" customFormat="1" ht="12" customHeight="1">
      <c r="A72" s="29" t="s">
        <v>153</v>
      </c>
      <c r="B72" s="23" t="s">
        <v>154</v>
      </c>
      <c r="C72" s="13">
        <v>164656270</v>
      </c>
    </row>
    <row r="73" spans="1:3" s="14" customFormat="1" ht="12" customHeight="1">
      <c r="A73" s="15" t="s">
        <v>155</v>
      </c>
      <c r="B73" s="16" t="s">
        <v>156</v>
      </c>
      <c r="C73" s="17">
        <v>164656270</v>
      </c>
    </row>
    <row r="74" spans="1:3" s="14" customFormat="1" ht="12" customHeight="1">
      <c r="A74" s="21" t="s">
        <v>157</v>
      </c>
      <c r="B74" s="22" t="s">
        <v>158</v>
      </c>
      <c r="C74" s="17"/>
    </row>
    <row r="75" spans="1:3" s="14" customFormat="1" ht="12" customHeight="1">
      <c r="A75" s="29" t="s">
        <v>159</v>
      </c>
      <c r="B75" s="23" t="s">
        <v>160</v>
      </c>
      <c r="C75" s="13"/>
    </row>
    <row r="76" spans="1:3" s="14" customFormat="1" ht="12" customHeight="1">
      <c r="A76" s="15" t="s">
        <v>161</v>
      </c>
      <c r="B76" s="16" t="s">
        <v>162</v>
      </c>
      <c r="C76" s="17"/>
    </row>
    <row r="77" spans="1:3" s="14" customFormat="1" ht="12" customHeight="1">
      <c r="A77" s="18" t="s">
        <v>163</v>
      </c>
      <c r="B77" s="19" t="s">
        <v>164</v>
      </c>
      <c r="C77" s="17"/>
    </row>
    <row r="78" spans="1:3" s="14" customFormat="1" ht="12" customHeight="1">
      <c r="A78" s="21" t="s">
        <v>165</v>
      </c>
      <c r="B78" s="22" t="s">
        <v>166</v>
      </c>
      <c r="C78" s="17"/>
    </row>
    <row r="79" spans="1:3" s="14" customFormat="1" ht="12" customHeight="1">
      <c r="A79" s="29" t="s">
        <v>167</v>
      </c>
      <c r="B79" s="23" t="s">
        <v>168</v>
      </c>
      <c r="C79" s="13"/>
    </row>
    <row r="80" spans="1:3" s="14" customFormat="1" ht="12" customHeight="1">
      <c r="A80" s="31" t="s">
        <v>169</v>
      </c>
      <c r="B80" s="16" t="s">
        <v>170</v>
      </c>
      <c r="C80" s="17"/>
    </row>
    <row r="81" spans="1:3" s="14" customFormat="1" ht="12" customHeight="1">
      <c r="A81" s="32" t="s">
        <v>171</v>
      </c>
      <c r="B81" s="19" t="s">
        <v>172</v>
      </c>
      <c r="C81" s="17"/>
    </row>
    <row r="82" spans="1:3" s="14" customFormat="1" ht="12" customHeight="1">
      <c r="A82" s="32" t="s">
        <v>173</v>
      </c>
      <c r="B82" s="19" t="s">
        <v>174</v>
      </c>
      <c r="C82" s="17"/>
    </row>
    <row r="83" spans="1:3" s="14" customFormat="1" ht="12" customHeight="1">
      <c r="A83" s="33" t="s">
        <v>175</v>
      </c>
      <c r="B83" s="22" t="s">
        <v>176</v>
      </c>
      <c r="C83" s="72"/>
    </row>
    <row r="84" spans="1:3" s="14" customFormat="1" ht="12" customHeight="1">
      <c r="A84" s="29" t="s">
        <v>177</v>
      </c>
      <c r="B84" s="23" t="s">
        <v>454</v>
      </c>
      <c r="C84" s="24"/>
    </row>
    <row r="85" spans="1:3" s="14" customFormat="1" ht="13.5" customHeight="1">
      <c r="A85" s="29" t="s">
        <v>179</v>
      </c>
      <c r="B85" s="23" t="s">
        <v>180</v>
      </c>
      <c r="C85" s="24"/>
    </row>
    <row r="86" spans="1:3" s="14" customFormat="1" ht="15.75" customHeight="1">
      <c r="A86" s="29" t="s">
        <v>181</v>
      </c>
      <c r="B86" s="35" t="s">
        <v>182</v>
      </c>
      <c r="C86" s="13">
        <f>+C63+C67+C72+C75+C79+C85+C84</f>
        <v>164656270</v>
      </c>
    </row>
    <row r="87" spans="1:3" s="14" customFormat="1" ht="16.5" customHeight="1">
      <c r="A87" s="36" t="s">
        <v>183</v>
      </c>
      <c r="B87" s="37" t="s">
        <v>184</v>
      </c>
      <c r="C87" s="13">
        <v>343586714</v>
      </c>
    </row>
    <row r="88" spans="1:3" s="14" customFormat="1" ht="83.25" customHeight="1">
      <c r="A88" s="38"/>
      <c r="B88" s="39"/>
      <c r="C88" s="40"/>
    </row>
    <row r="89" spans="1:3" ht="16.5" customHeight="1">
      <c r="A89" s="240" t="s">
        <v>185</v>
      </c>
      <c r="B89" s="240"/>
      <c r="C89" s="240"/>
    </row>
    <row r="90" spans="1:3" s="42" customFormat="1" ht="16.5" customHeight="1">
      <c r="A90" s="241" t="s">
        <v>186</v>
      </c>
      <c r="B90" s="241"/>
      <c r="C90" s="41" t="s">
        <v>443</v>
      </c>
    </row>
    <row r="91" spans="1:3" ht="37.5" customHeight="1">
      <c r="A91" s="9" t="s">
        <v>15</v>
      </c>
      <c r="B91" s="9" t="s">
        <v>187</v>
      </c>
      <c r="C91" s="9" t="s">
        <v>459</v>
      </c>
    </row>
    <row r="92" spans="1:3" s="11" customFormat="1" ht="12" customHeight="1">
      <c r="A92" s="43"/>
      <c r="B92" s="43" t="s">
        <v>17</v>
      </c>
      <c r="C92" s="43" t="s">
        <v>18</v>
      </c>
    </row>
    <row r="93" spans="1:3" ht="12" customHeight="1">
      <c r="A93" s="44" t="s">
        <v>19</v>
      </c>
      <c r="B93" s="45" t="s">
        <v>188</v>
      </c>
      <c r="C93" s="13">
        <v>138180844</v>
      </c>
    </row>
    <row r="94" spans="1:3" ht="12" customHeight="1">
      <c r="A94" s="18" t="s">
        <v>21</v>
      </c>
      <c r="B94" s="47" t="s">
        <v>189</v>
      </c>
      <c r="C94" s="24">
        <v>68016292</v>
      </c>
    </row>
    <row r="95" spans="1:3" ht="12" customHeight="1">
      <c r="A95" s="18" t="s">
        <v>23</v>
      </c>
      <c r="B95" s="47" t="s">
        <v>190</v>
      </c>
      <c r="C95" s="17">
        <v>8334278</v>
      </c>
    </row>
    <row r="96" spans="1:3" ht="12" customHeight="1">
      <c r="A96" s="18" t="s">
        <v>25</v>
      </c>
      <c r="B96" s="47" t="s">
        <v>191</v>
      </c>
      <c r="C96" s="17">
        <v>53293339</v>
      </c>
    </row>
    <row r="97" spans="1:3" ht="12" customHeight="1">
      <c r="A97" s="18" t="s">
        <v>27</v>
      </c>
      <c r="B97" s="48" t="s">
        <v>192</v>
      </c>
      <c r="C97" s="17">
        <v>1700000</v>
      </c>
    </row>
    <row r="98" spans="1:3" ht="12" customHeight="1">
      <c r="A98" s="18" t="s">
        <v>193</v>
      </c>
      <c r="B98" s="49" t="s">
        <v>194</v>
      </c>
      <c r="C98" s="17">
        <v>6836935</v>
      </c>
    </row>
    <row r="99" spans="1:3" ht="12" customHeight="1">
      <c r="A99" s="18" t="s">
        <v>31</v>
      </c>
      <c r="B99" s="47" t="s">
        <v>195</v>
      </c>
      <c r="C99" s="17"/>
    </row>
    <row r="100" spans="1:3" ht="12" customHeight="1">
      <c r="A100" s="18" t="s">
        <v>196</v>
      </c>
      <c r="B100" s="50" t="s">
        <v>197</v>
      </c>
      <c r="C100" s="17"/>
    </row>
    <row r="101" spans="1:3" ht="12" customHeight="1">
      <c r="A101" s="18" t="s">
        <v>198</v>
      </c>
      <c r="B101" s="50" t="s">
        <v>199</v>
      </c>
      <c r="C101" s="17"/>
    </row>
    <row r="102" spans="1:3" ht="12" customHeight="1">
      <c r="A102" s="18" t="s">
        <v>200</v>
      </c>
      <c r="B102" s="51" t="s">
        <v>201</v>
      </c>
      <c r="C102" s="17"/>
    </row>
    <row r="103" spans="1:3" ht="12" customHeight="1">
      <c r="A103" s="18" t="s">
        <v>202</v>
      </c>
      <c r="B103" s="52" t="s">
        <v>203</v>
      </c>
      <c r="C103" s="17"/>
    </row>
    <row r="104" spans="1:3" ht="12" customHeight="1">
      <c r="A104" s="18" t="s">
        <v>204</v>
      </c>
      <c r="B104" s="52" t="s">
        <v>205</v>
      </c>
      <c r="C104" s="17"/>
    </row>
    <row r="105" spans="1:3" ht="12" customHeight="1">
      <c r="A105" s="18" t="s">
        <v>206</v>
      </c>
      <c r="B105" s="51" t="s">
        <v>207</v>
      </c>
      <c r="C105" s="17">
        <v>6182935</v>
      </c>
    </row>
    <row r="106" spans="1:3" ht="12" customHeight="1">
      <c r="A106" s="18" t="s">
        <v>208</v>
      </c>
      <c r="B106" s="51" t="s">
        <v>209</v>
      </c>
      <c r="C106" s="17"/>
    </row>
    <row r="107" spans="1:3" ht="12" customHeight="1">
      <c r="A107" s="18" t="s">
        <v>210</v>
      </c>
      <c r="B107" s="52" t="s">
        <v>211</v>
      </c>
      <c r="C107" s="17"/>
    </row>
    <row r="108" spans="1:3" ht="12" customHeight="1">
      <c r="A108" s="53" t="s">
        <v>212</v>
      </c>
      <c r="B108" s="50" t="s">
        <v>213</v>
      </c>
      <c r="C108" s="17"/>
    </row>
    <row r="109" spans="1:3" ht="12" customHeight="1">
      <c r="A109" s="18" t="s">
        <v>214</v>
      </c>
      <c r="B109" s="50" t="s">
        <v>215</v>
      </c>
      <c r="C109" s="17"/>
    </row>
    <row r="110" spans="1:3" ht="12" customHeight="1">
      <c r="A110" s="21" t="s">
        <v>216</v>
      </c>
      <c r="B110" s="50" t="s">
        <v>217</v>
      </c>
      <c r="C110" s="17">
        <v>154000</v>
      </c>
    </row>
    <row r="111" spans="1:3" ht="12" customHeight="1">
      <c r="A111" s="18" t="s">
        <v>218</v>
      </c>
      <c r="B111" s="48" t="s">
        <v>219</v>
      </c>
      <c r="C111" s="17"/>
    </row>
    <row r="112" spans="1:3" ht="12" customHeight="1">
      <c r="A112" s="18" t="s">
        <v>220</v>
      </c>
      <c r="B112" s="47" t="s">
        <v>464</v>
      </c>
      <c r="C112" s="17">
        <v>500000</v>
      </c>
    </row>
    <row r="113" spans="1:3" ht="12" customHeight="1">
      <c r="A113" s="18" t="s">
        <v>222</v>
      </c>
      <c r="B113" s="54" t="s">
        <v>223</v>
      </c>
      <c r="C113" s="24"/>
    </row>
    <row r="114" spans="1:3" ht="12" customHeight="1">
      <c r="A114" s="55" t="s">
        <v>33</v>
      </c>
      <c r="B114" s="56" t="s">
        <v>224</v>
      </c>
      <c r="C114" s="13">
        <v>157593016</v>
      </c>
    </row>
    <row r="115" spans="1:3" ht="12" customHeight="1">
      <c r="A115" s="15" t="s">
        <v>35</v>
      </c>
      <c r="B115" s="47" t="s">
        <v>225</v>
      </c>
      <c r="C115" s="17">
        <v>68837971</v>
      </c>
    </row>
    <row r="116" spans="1:3" ht="12" customHeight="1">
      <c r="A116" s="15" t="s">
        <v>37</v>
      </c>
      <c r="B116" s="58" t="s">
        <v>226</v>
      </c>
      <c r="C116" s="17">
        <v>68837971</v>
      </c>
    </row>
    <row r="117" spans="1:3" ht="12" customHeight="1">
      <c r="A117" s="15" t="s">
        <v>39</v>
      </c>
      <c r="B117" s="58" t="s">
        <v>227</v>
      </c>
      <c r="C117" s="17">
        <v>88755045</v>
      </c>
    </row>
    <row r="118" spans="1:3" ht="12" customHeight="1">
      <c r="A118" s="15" t="s">
        <v>41</v>
      </c>
      <c r="B118" s="58" t="s">
        <v>228</v>
      </c>
      <c r="C118" s="17">
        <v>88755045</v>
      </c>
    </row>
    <row r="119" spans="1:3" ht="12" customHeight="1">
      <c r="A119" s="15" t="s">
        <v>43</v>
      </c>
      <c r="B119" s="22" t="s">
        <v>229</v>
      </c>
      <c r="C119" s="17"/>
    </row>
    <row r="120" spans="1:3" ht="12" customHeight="1">
      <c r="A120" s="15" t="s">
        <v>45</v>
      </c>
      <c r="B120" s="20" t="s">
        <v>230</v>
      </c>
      <c r="C120" s="17"/>
    </row>
    <row r="121" spans="1:3" ht="12" customHeight="1">
      <c r="A121" s="15" t="s">
        <v>231</v>
      </c>
      <c r="B121" s="60" t="s">
        <v>232</v>
      </c>
      <c r="C121" s="17"/>
    </row>
    <row r="122" spans="1:3" ht="15.75" customHeight="1">
      <c r="A122" s="15" t="s">
        <v>233</v>
      </c>
      <c r="B122" s="52" t="s">
        <v>205</v>
      </c>
      <c r="C122" s="17"/>
    </row>
    <row r="123" spans="1:3" ht="12" customHeight="1">
      <c r="A123" s="15" t="s">
        <v>234</v>
      </c>
      <c r="B123" s="52" t="s">
        <v>235</v>
      </c>
      <c r="C123" s="17"/>
    </row>
    <row r="124" spans="1:3" ht="12" customHeight="1">
      <c r="A124" s="15" t="s">
        <v>236</v>
      </c>
      <c r="B124" s="52" t="s">
        <v>237</v>
      </c>
      <c r="C124" s="17"/>
    </row>
    <row r="125" spans="1:3" ht="12" customHeight="1">
      <c r="A125" s="15" t="s">
        <v>238</v>
      </c>
      <c r="B125" s="52" t="s">
        <v>211</v>
      </c>
      <c r="C125" s="17"/>
    </row>
    <row r="126" spans="1:3" ht="12" customHeight="1">
      <c r="A126" s="15" t="s">
        <v>239</v>
      </c>
      <c r="B126" s="52" t="s">
        <v>240</v>
      </c>
      <c r="C126" s="17"/>
    </row>
    <row r="127" spans="1:3" ht="15.75" customHeight="1">
      <c r="A127" s="53" t="s">
        <v>241</v>
      </c>
      <c r="B127" s="52" t="s">
        <v>242</v>
      </c>
      <c r="C127" s="17"/>
    </row>
    <row r="128" spans="1:3" ht="12" customHeight="1">
      <c r="A128" s="12" t="s">
        <v>47</v>
      </c>
      <c r="B128" s="12" t="s">
        <v>243</v>
      </c>
      <c r="C128" s="13"/>
    </row>
    <row r="129" spans="1:3" ht="12" customHeight="1">
      <c r="A129" s="12" t="s">
        <v>244</v>
      </c>
      <c r="B129" s="12" t="s">
        <v>245</v>
      </c>
      <c r="C129" s="13"/>
    </row>
    <row r="130" spans="1:3" ht="12" customHeight="1">
      <c r="A130" s="15" t="s">
        <v>63</v>
      </c>
      <c r="B130" s="58" t="s">
        <v>246</v>
      </c>
      <c r="C130" s="17"/>
    </row>
    <row r="131" spans="1:3" ht="12" customHeight="1">
      <c r="A131" s="15" t="s">
        <v>65</v>
      </c>
      <c r="B131" s="58" t="s">
        <v>247</v>
      </c>
      <c r="C131" s="17"/>
    </row>
    <row r="132" spans="1:3" ht="12" customHeight="1">
      <c r="A132" s="53" t="s">
        <v>67</v>
      </c>
      <c r="B132" s="58" t="s">
        <v>248</v>
      </c>
      <c r="C132" s="17"/>
    </row>
    <row r="133" spans="1:3" ht="12" customHeight="1">
      <c r="A133" s="12" t="s">
        <v>77</v>
      </c>
      <c r="B133" s="12" t="s">
        <v>249</v>
      </c>
      <c r="C133" s="13"/>
    </row>
    <row r="134" spans="1:3" ht="12" customHeight="1">
      <c r="A134" s="15" t="s">
        <v>79</v>
      </c>
      <c r="B134" s="61" t="s">
        <v>250</v>
      </c>
      <c r="C134" s="17"/>
    </row>
    <row r="135" spans="1:3" ht="12" customHeight="1">
      <c r="A135" s="15" t="s">
        <v>81</v>
      </c>
      <c r="B135" s="61" t="s">
        <v>251</v>
      </c>
      <c r="C135" s="17"/>
    </row>
    <row r="136" spans="1:3" ht="12" customHeight="1">
      <c r="A136" s="15" t="s">
        <v>83</v>
      </c>
      <c r="B136" s="61" t="s">
        <v>252</v>
      </c>
      <c r="C136" s="17"/>
    </row>
    <row r="137" spans="1:3" ht="12" customHeight="1">
      <c r="A137" s="15" t="s">
        <v>85</v>
      </c>
      <c r="B137" s="61" t="s">
        <v>253</v>
      </c>
      <c r="C137" s="17"/>
    </row>
    <row r="138" spans="1:3" ht="12" customHeight="1">
      <c r="A138" s="15" t="s">
        <v>87</v>
      </c>
      <c r="B138" s="61" t="s">
        <v>254</v>
      </c>
      <c r="C138" s="17"/>
    </row>
    <row r="139" spans="1:3" ht="12" customHeight="1">
      <c r="A139" s="53" t="s">
        <v>89</v>
      </c>
      <c r="B139" s="61" t="s">
        <v>255</v>
      </c>
      <c r="C139" s="17"/>
    </row>
    <row r="140" spans="1:3" ht="12" customHeight="1">
      <c r="A140" s="12" t="s">
        <v>101</v>
      </c>
      <c r="B140" s="12" t="s">
        <v>256</v>
      </c>
      <c r="C140" s="13"/>
    </row>
    <row r="141" spans="1:3" ht="12" customHeight="1">
      <c r="A141" s="15" t="s">
        <v>103</v>
      </c>
      <c r="B141" s="61" t="s">
        <v>257</v>
      </c>
      <c r="C141" s="17"/>
    </row>
    <row r="142" spans="1:3" ht="12" customHeight="1">
      <c r="A142" s="15" t="s">
        <v>105</v>
      </c>
      <c r="B142" s="61" t="s">
        <v>258</v>
      </c>
      <c r="C142" s="17"/>
    </row>
    <row r="143" spans="1:3" ht="12" customHeight="1">
      <c r="A143" s="15" t="s">
        <v>107</v>
      </c>
      <c r="B143" s="61" t="s">
        <v>259</v>
      </c>
      <c r="C143" s="17"/>
    </row>
    <row r="144" spans="1:3" ht="12" customHeight="1">
      <c r="A144" s="53" t="s">
        <v>109</v>
      </c>
      <c r="B144" s="62" t="s">
        <v>260</v>
      </c>
      <c r="C144" s="17"/>
    </row>
    <row r="145" spans="1:3" ht="12" customHeight="1">
      <c r="A145" s="12" t="s">
        <v>261</v>
      </c>
      <c r="B145" s="12" t="s">
        <v>262</v>
      </c>
      <c r="C145" s="63"/>
    </row>
    <row r="146" spans="1:3" ht="12" customHeight="1">
      <c r="A146" s="15" t="s">
        <v>115</v>
      </c>
      <c r="B146" s="61" t="s">
        <v>263</v>
      </c>
      <c r="C146" s="17"/>
    </row>
    <row r="147" spans="1:3" ht="12" customHeight="1">
      <c r="A147" s="15" t="s">
        <v>117</v>
      </c>
      <c r="B147" s="61" t="s">
        <v>264</v>
      </c>
      <c r="C147" s="17"/>
    </row>
    <row r="148" spans="1:3" ht="12" customHeight="1">
      <c r="A148" s="15" t="s">
        <v>119</v>
      </c>
      <c r="B148" s="61" t="s">
        <v>265</v>
      </c>
      <c r="C148" s="17"/>
    </row>
    <row r="149" spans="1:3" ht="12" customHeight="1">
      <c r="A149" s="15" t="s">
        <v>121</v>
      </c>
      <c r="B149" s="61" t="s">
        <v>266</v>
      </c>
      <c r="C149" s="17"/>
    </row>
    <row r="150" spans="1:3" ht="12" customHeight="1">
      <c r="A150" s="15" t="s">
        <v>267</v>
      </c>
      <c r="B150" s="61" t="s">
        <v>268</v>
      </c>
      <c r="C150" s="72"/>
    </row>
    <row r="151" spans="1:3" ht="12" customHeight="1">
      <c r="A151" s="236">
        <v>43287</v>
      </c>
      <c r="B151" s="12" t="s">
        <v>471</v>
      </c>
      <c r="C151" s="13">
        <v>47812854</v>
      </c>
    </row>
    <row r="152" spans="1:3" ht="12" customHeight="1">
      <c r="A152" s="12"/>
      <c r="B152" s="12"/>
      <c r="C152" s="24"/>
    </row>
    <row r="153" spans="1:9" ht="15" customHeight="1">
      <c r="A153" s="12"/>
      <c r="B153" s="12"/>
      <c r="C153" s="65"/>
      <c r="F153" s="66"/>
      <c r="G153" s="67"/>
      <c r="H153" s="67"/>
      <c r="I153" s="67"/>
    </row>
    <row r="154" spans="1:3" s="14" customFormat="1" ht="12.75" customHeight="1">
      <c r="A154" s="68"/>
      <c r="B154" s="69" t="s">
        <v>472</v>
      </c>
      <c r="C154" s="65">
        <v>343586714</v>
      </c>
    </row>
    <row r="156" spans="1:3" ht="15.75" customHeight="1">
      <c r="A156" s="238"/>
      <c r="B156" s="238"/>
      <c r="C156" s="238"/>
    </row>
    <row r="157" spans="1:3" ht="15" customHeight="1">
      <c r="A157" s="239"/>
      <c r="B157" s="239"/>
      <c r="C157" s="8"/>
    </row>
    <row r="158" spans="1:4" ht="13.5" customHeight="1">
      <c r="A158" s="12"/>
      <c r="B158" s="70" t="s">
        <v>473</v>
      </c>
      <c r="C158" s="6">
        <v>2</v>
      </c>
      <c r="D158" s="71"/>
    </row>
    <row r="159" spans="1:3" ht="27.75" customHeight="1">
      <c r="A159" s="12"/>
      <c r="B159" s="234" t="s">
        <v>474</v>
      </c>
      <c r="C159" s="13">
        <v>93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58" r:id="rId1"/>
  <headerFooter alignWithMargins="0">
    <oddHeader>&amp;C&amp;"Times New Roman CE,Félkövér"&amp;12Sáta  Önkormányzat 
2018. ÉVI KÖLTSÉGVETÉS MÉRLEGE ÖNKORMÁNYZAT&amp;R&amp;"Times New Roman CE,Félkövér dőlt"&amp;11 1.2. melléklet a1/2018. (II.15.) önkormányzati rendelethez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tabSelected="1" view="pageLayout" zoomScaleNormal="130" zoomScaleSheetLayoutView="100" workbookViewId="0" topLeftCell="A91">
      <selection activeCell="C97" sqref="C97"/>
    </sheetView>
  </sheetViews>
  <sheetFormatPr defaultColWidth="9.00390625" defaultRowHeight="7.5" customHeight="1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240" t="s">
        <v>14</v>
      </c>
      <c r="B1" s="240"/>
      <c r="C1" s="240"/>
    </row>
    <row r="2" spans="1:3" ht="15.75" customHeight="1">
      <c r="A2" s="239" t="s">
        <v>449</v>
      </c>
      <c r="B2" s="239"/>
      <c r="C2" s="8" t="s">
        <v>443</v>
      </c>
    </row>
    <row r="3" spans="1:3" ht="37.5" customHeight="1">
      <c r="A3" s="9" t="s">
        <v>15</v>
      </c>
      <c r="B3" s="9" t="s">
        <v>16</v>
      </c>
      <c r="C3" s="9" t="s">
        <v>459</v>
      </c>
    </row>
    <row r="4" spans="1:3" s="11" customFormat="1" ht="12" customHeight="1">
      <c r="A4" s="10"/>
      <c r="B4" s="10" t="s">
        <v>17</v>
      </c>
      <c r="C4" s="10" t="s">
        <v>18</v>
      </c>
    </row>
    <row r="5" spans="1:3" s="14" customFormat="1" ht="12" customHeight="1">
      <c r="A5" s="12" t="s">
        <v>19</v>
      </c>
      <c r="B5" s="12" t="s">
        <v>20</v>
      </c>
      <c r="C5" s="13"/>
    </row>
    <row r="6" spans="1:3" s="14" customFormat="1" ht="12" customHeight="1">
      <c r="A6" s="15" t="s">
        <v>21</v>
      </c>
      <c r="B6" s="16" t="s">
        <v>22</v>
      </c>
      <c r="C6" s="17"/>
    </row>
    <row r="7" spans="1:3" s="14" customFormat="1" ht="12" customHeight="1">
      <c r="A7" s="18" t="s">
        <v>23</v>
      </c>
      <c r="B7" s="19" t="s">
        <v>24</v>
      </c>
      <c r="C7" s="24"/>
    </row>
    <row r="8" spans="1:3" s="14" customFormat="1" ht="12" customHeight="1">
      <c r="A8" s="18" t="s">
        <v>25</v>
      </c>
      <c r="B8" s="19" t="s">
        <v>26</v>
      </c>
      <c r="C8" s="24"/>
    </row>
    <row r="9" spans="1:3" s="14" customFormat="1" ht="12" customHeight="1">
      <c r="A9" s="18" t="s">
        <v>27</v>
      </c>
      <c r="B9" s="19" t="s">
        <v>28</v>
      </c>
      <c r="C9" s="24"/>
    </row>
    <row r="10" spans="1:3" s="14" customFormat="1" ht="12" customHeight="1">
      <c r="A10" s="18" t="s">
        <v>29</v>
      </c>
      <c r="B10" s="20" t="s">
        <v>30</v>
      </c>
      <c r="C10" s="24"/>
    </row>
    <row r="11" spans="1:3" s="14" customFormat="1" ht="12" customHeight="1">
      <c r="A11" s="21" t="s">
        <v>31</v>
      </c>
      <c r="B11" s="22" t="s">
        <v>32</v>
      </c>
      <c r="C11" s="24"/>
    </row>
    <row r="12" spans="1:3" s="14" customFormat="1" ht="12" customHeight="1">
      <c r="A12" s="12" t="s">
        <v>33</v>
      </c>
      <c r="B12" s="23" t="s">
        <v>34</v>
      </c>
      <c r="C12" s="13">
        <f>+C13+C14+C15+C16+C17</f>
        <v>0</v>
      </c>
    </row>
    <row r="13" spans="1:3" s="14" customFormat="1" ht="12" customHeight="1">
      <c r="A13" s="15" t="s">
        <v>35</v>
      </c>
      <c r="B13" s="16" t="s">
        <v>36</v>
      </c>
      <c r="C13" s="17"/>
    </row>
    <row r="14" spans="1:3" s="14" customFormat="1" ht="12" customHeight="1">
      <c r="A14" s="18" t="s">
        <v>37</v>
      </c>
      <c r="B14" s="19" t="s">
        <v>38</v>
      </c>
      <c r="C14" s="24"/>
    </row>
    <row r="15" spans="1:3" s="14" customFormat="1" ht="12" customHeight="1">
      <c r="A15" s="18" t="s">
        <v>39</v>
      </c>
      <c r="B15" s="19" t="s">
        <v>40</v>
      </c>
      <c r="C15" s="24"/>
    </row>
    <row r="16" spans="1:3" s="14" customFormat="1" ht="12" customHeight="1">
      <c r="A16" s="18" t="s">
        <v>41</v>
      </c>
      <c r="B16" s="19" t="s">
        <v>42</v>
      </c>
      <c r="C16" s="24"/>
    </row>
    <row r="17" spans="1:3" s="14" customFormat="1" ht="12" customHeight="1">
      <c r="A17" s="18" t="s">
        <v>43</v>
      </c>
      <c r="B17" s="19" t="s">
        <v>44</v>
      </c>
      <c r="C17" s="24"/>
    </row>
    <row r="18" spans="1:3" s="14" customFormat="1" ht="12" customHeight="1">
      <c r="A18" s="21" t="s">
        <v>45</v>
      </c>
      <c r="B18" s="22" t="s">
        <v>46</v>
      </c>
      <c r="C18" s="27"/>
    </row>
    <row r="19" spans="1:3" s="14" customFormat="1" ht="12" customHeight="1">
      <c r="A19" s="12" t="s">
        <v>47</v>
      </c>
      <c r="B19" s="12" t="s">
        <v>48</v>
      </c>
      <c r="C19" s="13">
        <f>+C20+C21+C22+C23+C24</f>
        <v>0</v>
      </c>
    </row>
    <row r="20" spans="1:3" s="14" customFormat="1" ht="12" customHeight="1">
      <c r="A20" s="15" t="s">
        <v>49</v>
      </c>
      <c r="B20" s="16" t="s">
        <v>50</v>
      </c>
      <c r="C20" s="17"/>
    </row>
    <row r="21" spans="1:3" s="14" customFormat="1" ht="12" customHeight="1">
      <c r="A21" s="18" t="s">
        <v>51</v>
      </c>
      <c r="B21" s="19" t="s">
        <v>52</v>
      </c>
      <c r="C21" s="24"/>
    </row>
    <row r="22" spans="1:3" s="14" customFormat="1" ht="12" customHeight="1">
      <c r="A22" s="18" t="s">
        <v>53</v>
      </c>
      <c r="B22" s="19" t="s">
        <v>54</v>
      </c>
      <c r="C22" s="24"/>
    </row>
    <row r="23" spans="1:3" s="14" customFormat="1" ht="12" customHeight="1">
      <c r="A23" s="18" t="s">
        <v>55</v>
      </c>
      <c r="B23" s="19" t="s">
        <v>56</v>
      </c>
      <c r="C23" s="24"/>
    </row>
    <row r="24" spans="1:3" s="14" customFormat="1" ht="12" customHeight="1">
      <c r="A24" s="18" t="s">
        <v>57</v>
      </c>
      <c r="B24" s="19" t="s">
        <v>58</v>
      </c>
      <c r="C24" s="24"/>
    </row>
    <row r="25" spans="1:3" s="14" customFormat="1" ht="12" customHeight="1">
      <c r="A25" s="21" t="s">
        <v>59</v>
      </c>
      <c r="B25" s="25" t="s">
        <v>60</v>
      </c>
      <c r="C25" s="27"/>
    </row>
    <row r="26" spans="1:3" s="14" customFormat="1" ht="12" customHeight="1">
      <c r="A26" s="12" t="s">
        <v>61</v>
      </c>
      <c r="B26" s="12" t="s">
        <v>62</v>
      </c>
      <c r="C26" s="13">
        <f>SUM(C27:C33)</f>
        <v>0</v>
      </c>
    </row>
    <row r="27" spans="1:3" s="14" customFormat="1" ht="12" customHeight="1">
      <c r="A27" s="15" t="s">
        <v>63</v>
      </c>
      <c r="B27" s="16" t="s">
        <v>280</v>
      </c>
      <c r="C27" s="17"/>
    </row>
    <row r="28" spans="1:3" s="14" customFormat="1" ht="12" customHeight="1">
      <c r="A28" s="18" t="s">
        <v>65</v>
      </c>
      <c r="B28" s="19" t="s">
        <v>66</v>
      </c>
      <c r="C28" s="24"/>
    </row>
    <row r="29" spans="1:3" s="14" customFormat="1" ht="12" customHeight="1">
      <c r="A29" s="18" t="s">
        <v>67</v>
      </c>
      <c r="B29" s="19" t="s">
        <v>68</v>
      </c>
      <c r="C29" s="24"/>
    </row>
    <row r="30" spans="1:3" s="14" customFormat="1" ht="12" customHeight="1">
      <c r="A30" s="18" t="s">
        <v>69</v>
      </c>
      <c r="B30" s="19" t="s">
        <v>70</v>
      </c>
      <c r="C30" s="24"/>
    </row>
    <row r="31" spans="1:3" s="14" customFormat="1" ht="12" customHeight="1">
      <c r="A31" s="18" t="s">
        <v>71</v>
      </c>
      <c r="B31" s="19" t="s">
        <v>72</v>
      </c>
      <c r="C31" s="24"/>
    </row>
    <row r="32" spans="1:3" s="14" customFormat="1" ht="12" customHeight="1">
      <c r="A32" s="18" t="s">
        <v>73</v>
      </c>
      <c r="B32" s="19" t="s">
        <v>74</v>
      </c>
      <c r="C32" s="24"/>
    </row>
    <row r="33" spans="1:3" s="14" customFormat="1" ht="12" customHeight="1">
      <c r="A33" s="21" t="s">
        <v>75</v>
      </c>
      <c r="B33" s="26" t="s">
        <v>76</v>
      </c>
      <c r="C33" s="27"/>
    </row>
    <row r="34" spans="1:3" s="14" customFormat="1" ht="12" customHeight="1">
      <c r="A34" s="12" t="s">
        <v>77</v>
      </c>
      <c r="B34" s="12" t="s">
        <v>78</v>
      </c>
      <c r="C34" s="13">
        <v>6849000</v>
      </c>
    </row>
    <row r="35" spans="1:3" s="14" customFormat="1" ht="12" customHeight="1">
      <c r="A35" s="15" t="s">
        <v>79</v>
      </c>
      <c r="B35" s="16" t="s">
        <v>80</v>
      </c>
      <c r="C35" s="17"/>
    </row>
    <row r="36" spans="1:3" s="14" customFormat="1" ht="12" customHeight="1">
      <c r="A36" s="18" t="s">
        <v>81</v>
      </c>
      <c r="B36" s="19" t="s">
        <v>82</v>
      </c>
      <c r="C36" s="24"/>
    </row>
    <row r="37" spans="1:3" s="14" customFormat="1" ht="12" customHeight="1">
      <c r="A37" s="18" t="s">
        <v>83</v>
      </c>
      <c r="B37" s="19" t="s">
        <v>84</v>
      </c>
      <c r="C37" s="24"/>
    </row>
    <row r="38" spans="1:3" s="14" customFormat="1" ht="12" customHeight="1">
      <c r="A38" s="18" t="s">
        <v>85</v>
      </c>
      <c r="B38" s="19" t="s">
        <v>86</v>
      </c>
      <c r="C38" s="24"/>
    </row>
    <row r="39" spans="1:3" s="14" customFormat="1" ht="12" customHeight="1">
      <c r="A39" s="18" t="s">
        <v>87</v>
      </c>
      <c r="B39" s="19" t="s">
        <v>88</v>
      </c>
      <c r="C39" s="24">
        <v>5393000</v>
      </c>
    </row>
    <row r="40" spans="1:3" s="14" customFormat="1" ht="12" customHeight="1">
      <c r="A40" s="18" t="s">
        <v>89</v>
      </c>
      <c r="B40" s="19" t="s">
        <v>90</v>
      </c>
      <c r="C40" s="24">
        <v>1456000</v>
      </c>
    </row>
    <row r="41" spans="1:3" s="14" customFormat="1" ht="12" customHeight="1">
      <c r="A41" s="18" t="s">
        <v>91</v>
      </c>
      <c r="B41" s="19" t="s">
        <v>92</v>
      </c>
      <c r="C41" s="24"/>
    </row>
    <row r="42" spans="1:3" s="14" customFormat="1" ht="12" customHeight="1">
      <c r="A42" s="18" t="s">
        <v>93</v>
      </c>
      <c r="B42" s="19" t="s">
        <v>94</v>
      </c>
      <c r="C42" s="24"/>
    </row>
    <row r="43" spans="1:3" s="14" customFormat="1" ht="12" customHeight="1">
      <c r="A43" s="18" t="s">
        <v>95</v>
      </c>
      <c r="B43" s="19" t="s">
        <v>96</v>
      </c>
      <c r="C43" s="24"/>
    </row>
    <row r="44" spans="1:3" s="14" customFormat="1" ht="12" customHeight="1">
      <c r="A44" s="21" t="s">
        <v>97</v>
      </c>
      <c r="B44" s="25" t="s">
        <v>98</v>
      </c>
      <c r="C44" s="27"/>
    </row>
    <row r="45" spans="1:3" s="14" customFormat="1" ht="12" customHeight="1">
      <c r="A45" s="21" t="s">
        <v>99</v>
      </c>
      <c r="B45" s="22" t="s">
        <v>100</v>
      </c>
      <c r="C45" s="27"/>
    </row>
    <row r="46" spans="1:3" s="14" customFormat="1" ht="12" customHeight="1">
      <c r="A46" s="12" t="s">
        <v>101</v>
      </c>
      <c r="B46" s="12" t="s">
        <v>102</v>
      </c>
      <c r="C46" s="13">
        <f>SUM(C47:C51)</f>
        <v>0</v>
      </c>
    </row>
    <row r="47" spans="1:3" s="14" customFormat="1" ht="12" customHeight="1">
      <c r="A47" s="15" t="s">
        <v>103</v>
      </c>
      <c r="B47" s="16" t="s">
        <v>104</v>
      </c>
      <c r="C47" s="17"/>
    </row>
    <row r="48" spans="1:3" s="14" customFormat="1" ht="12" customHeight="1">
      <c r="A48" s="18" t="s">
        <v>105</v>
      </c>
      <c r="B48" s="19" t="s">
        <v>106</v>
      </c>
      <c r="C48" s="24"/>
    </row>
    <row r="49" spans="1:3" s="14" customFormat="1" ht="12" customHeight="1">
      <c r="A49" s="18" t="s">
        <v>107</v>
      </c>
      <c r="B49" s="19" t="s">
        <v>108</v>
      </c>
      <c r="C49" s="24"/>
    </row>
    <row r="50" spans="1:3" s="14" customFormat="1" ht="12" customHeight="1">
      <c r="A50" s="18" t="s">
        <v>109</v>
      </c>
      <c r="B50" s="19" t="s">
        <v>110</v>
      </c>
      <c r="C50" s="24"/>
    </row>
    <row r="51" spans="1:3" s="14" customFormat="1" ht="12" customHeight="1">
      <c r="A51" s="21" t="s">
        <v>111</v>
      </c>
      <c r="B51" s="22" t="s">
        <v>112</v>
      </c>
      <c r="C51" s="27"/>
    </row>
    <row r="52" spans="1:3" s="14" customFormat="1" ht="12" customHeight="1">
      <c r="A52" s="12" t="s">
        <v>113</v>
      </c>
      <c r="B52" s="12" t="s">
        <v>114</v>
      </c>
      <c r="C52" s="13">
        <f>SUM(C53:C55)</f>
        <v>0</v>
      </c>
    </row>
    <row r="53" spans="1:3" s="14" customFormat="1" ht="12" customHeight="1">
      <c r="A53" s="15" t="s">
        <v>115</v>
      </c>
      <c r="B53" s="16" t="s">
        <v>116</v>
      </c>
      <c r="C53" s="17"/>
    </row>
    <row r="54" spans="1:3" s="14" customFormat="1" ht="12" customHeight="1">
      <c r="A54" s="18" t="s">
        <v>117</v>
      </c>
      <c r="B54" s="19" t="s">
        <v>118</v>
      </c>
      <c r="C54" s="24"/>
    </row>
    <row r="55" spans="1:3" s="14" customFormat="1" ht="12" customHeight="1">
      <c r="A55" s="18" t="s">
        <v>119</v>
      </c>
      <c r="B55" s="19" t="s">
        <v>120</v>
      </c>
      <c r="C55" s="24"/>
    </row>
    <row r="56" spans="1:3" s="14" customFormat="1" ht="12" customHeight="1">
      <c r="A56" s="21" t="s">
        <v>121</v>
      </c>
      <c r="B56" s="22" t="s">
        <v>122</v>
      </c>
      <c r="C56" s="27"/>
    </row>
    <row r="57" spans="1:3" s="14" customFormat="1" ht="12" customHeight="1">
      <c r="A57" s="12" t="s">
        <v>123</v>
      </c>
      <c r="B57" s="23" t="s">
        <v>124</v>
      </c>
      <c r="C57" s="13"/>
    </row>
    <row r="58" spans="1:3" s="14" customFormat="1" ht="12" customHeight="1">
      <c r="A58" s="15" t="s">
        <v>125</v>
      </c>
      <c r="B58" s="16" t="s">
        <v>126</v>
      </c>
      <c r="C58" s="24"/>
    </row>
    <row r="59" spans="1:3" s="14" customFormat="1" ht="12" customHeight="1">
      <c r="A59" s="18" t="s">
        <v>127</v>
      </c>
      <c r="B59" s="19" t="s">
        <v>128</v>
      </c>
      <c r="C59" s="24"/>
    </row>
    <row r="60" spans="1:3" s="14" customFormat="1" ht="12" customHeight="1">
      <c r="A60" s="18" t="s">
        <v>129</v>
      </c>
      <c r="B60" s="19" t="s">
        <v>130</v>
      </c>
      <c r="C60" s="24"/>
    </row>
    <row r="61" spans="1:3" s="14" customFormat="1" ht="12" customHeight="1">
      <c r="A61" s="21" t="s">
        <v>131</v>
      </c>
      <c r="B61" s="22" t="s">
        <v>132</v>
      </c>
      <c r="C61" s="24"/>
    </row>
    <row r="62" spans="1:3" s="14" customFormat="1" ht="12" customHeight="1">
      <c r="A62" s="28" t="s">
        <v>133</v>
      </c>
      <c r="B62" s="12" t="s">
        <v>134</v>
      </c>
      <c r="C62" s="13">
        <f>+C5+C12+C19+C26+C34+C46+C52+C57</f>
        <v>6849000</v>
      </c>
    </row>
    <row r="63" spans="1:3" s="14" customFormat="1" ht="12" customHeight="1">
      <c r="A63" s="29" t="s">
        <v>135</v>
      </c>
      <c r="B63" s="23" t="s">
        <v>136</v>
      </c>
      <c r="C63" s="13">
        <f>SUM(C64:C66)</f>
        <v>0</v>
      </c>
    </row>
    <row r="64" spans="1:3" s="14" customFormat="1" ht="12" customHeight="1">
      <c r="A64" s="15" t="s">
        <v>137</v>
      </c>
      <c r="B64" s="16" t="s">
        <v>138</v>
      </c>
      <c r="C64" s="24"/>
    </row>
    <row r="65" spans="1:3" s="14" customFormat="1" ht="12" customHeight="1">
      <c r="A65" s="18" t="s">
        <v>139</v>
      </c>
      <c r="B65" s="19" t="s">
        <v>140</v>
      </c>
      <c r="C65" s="24"/>
    </row>
    <row r="66" spans="1:3" s="14" customFormat="1" ht="12" customHeight="1">
      <c r="A66" s="21" t="s">
        <v>141</v>
      </c>
      <c r="B66" s="30" t="s">
        <v>142</v>
      </c>
      <c r="C66" s="24"/>
    </row>
    <row r="67" spans="1:3" s="14" customFormat="1" ht="12" customHeight="1">
      <c r="A67" s="29" t="s">
        <v>143</v>
      </c>
      <c r="B67" s="23" t="s">
        <v>144</v>
      </c>
      <c r="C67" s="13">
        <f>SUM(C68:C71)</f>
        <v>0</v>
      </c>
    </row>
    <row r="68" spans="1:3" s="14" customFormat="1" ht="12" customHeight="1">
      <c r="A68" s="15" t="s">
        <v>145</v>
      </c>
      <c r="B68" s="16" t="s">
        <v>146</v>
      </c>
      <c r="C68" s="24"/>
    </row>
    <row r="69" spans="1:3" s="14" customFormat="1" ht="12" customHeight="1">
      <c r="A69" s="18" t="s">
        <v>147</v>
      </c>
      <c r="B69" s="19" t="s">
        <v>148</v>
      </c>
      <c r="C69" s="24"/>
    </row>
    <row r="70" spans="1:3" s="14" customFormat="1" ht="12" customHeight="1">
      <c r="A70" s="18" t="s">
        <v>149</v>
      </c>
      <c r="B70" s="19" t="s">
        <v>150</v>
      </c>
      <c r="C70" s="24"/>
    </row>
    <row r="71" spans="1:3" s="14" customFormat="1" ht="12" customHeight="1">
      <c r="A71" s="21" t="s">
        <v>151</v>
      </c>
      <c r="B71" s="22" t="s">
        <v>152</v>
      </c>
      <c r="C71" s="24"/>
    </row>
    <row r="72" spans="1:3" s="14" customFormat="1" ht="12" customHeight="1">
      <c r="A72" s="29" t="s">
        <v>153</v>
      </c>
      <c r="B72" s="23" t="s">
        <v>154</v>
      </c>
      <c r="C72" s="13">
        <f>SUM(C73:C74)</f>
        <v>0</v>
      </c>
    </row>
    <row r="73" spans="1:3" s="14" customFormat="1" ht="12" customHeight="1">
      <c r="A73" s="15" t="s">
        <v>155</v>
      </c>
      <c r="B73" s="16" t="s">
        <v>156</v>
      </c>
      <c r="C73" s="24"/>
    </row>
    <row r="74" spans="1:3" s="14" customFormat="1" ht="12" customHeight="1">
      <c r="A74" s="21" t="s">
        <v>157</v>
      </c>
      <c r="B74" s="22" t="s">
        <v>158</v>
      </c>
      <c r="C74" s="24"/>
    </row>
    <row r="75" spans="1:3" s="14" customFormat="1" ht="12" customHeight="1">
      <c r="A75" s="29" t="s">
        <v>159</v>
      </c>
      <c r="B75" s="23" t="s">
        <v>160</v>
      </c>
      <c r="C75" s="13">
        <f>SUM(C76:C78)</f>
        <v>0</v>
      </c>
    </row>
    <row r="76" spans="1:3" s="14" customFormat="1" ht="12" customHeight="1">
      <c r="A76" s="15" t="s">
        <v>161</v>
      </c>
      <c r="B76" s="16" t="s">
        <v>162</v>
      </c>
      <c r="C76" s="24"/>
    </row>
    <row r="77" spans="1:3" s="14" customFormat="1" ht="12" customHeight="1">
      <c r="A77" s="18" t="s">
        <v>163</v>
      </c>
      <c r="B77" s="19" t="s">
        <v>164</v>
      </c>
      <c r="C77" s="24"/>
    </row>
    <row r="78" spans="1:3" s="14" customFormat="1" ht="12" customHeight="1">
      <c r="A78" s="21" t="s">
        <v>165</v>
      </c>
      <c r="B78" s="22" t="s">
        <v>166</v>
      </c>
      <c r="C78" s="24"/>
    </row>
    <row r="79" spans="1:3" s="14" customFormat="1" ht="12" customHeight="1">
      <c r="A79" s="29" t="s">
        <v>167</v>
      </c>
      <c r="B79" s="23" t="s">
        <v>168</v>
      </c>
      <c r="C79" s="13">
        <f>SUM(C80:C83)</f>
        <v>0</v>
      </c>
    </row>
    <row r="80" spans="1:3" s="14" customFormat="1" ht="12" customHeight="1">
      <c r="A80" s="31" t="s">
        <v>169</v>
      </c>
      <c r="B80" s="16" t="s">
        <v>170</v>
      </c>
      <c r="C80" s="24"/>
    </row>
    <row r="81" spans="1:3" s="14" customFormat="1" ht="12" customHeight="1">
      <c r="A81" s="32" t="s">
        <v>171</v>
      </c>
      <c r="B81" s="19" t="s">
        <v>172</v>
      </c>
      <c r="C81" s="24"/>
    </row>
    <row r="82" spans="1:3" s="14" customFormat="1" ht="12" customHeight="1">
      <c r="A82" s="32" t="s">
        <v>173</v>
      </c>
      <c r="B82" s="19" t="s">
        <v>174</v>
      </c>
      <c r="C82" s="24"/>
    </row>
    <row r="83" spans="1:3" s="14" customFormat="1" ht="12" customHeight="1">
      <c r="A83" s="33" t="s">
        <v>175</v>
      </c>
      <c r="B83" s="22" t="s">
        <v>176</v>
      </c>
      <c r="C83" s="24"/>
    </row>
    <row r="84" spans="1:3" s="14" customFormat="1" ht="12" customHeight="1">
      <c r="A84" s="29" t="s">
        <v>177</v>
      </c>
      <c r="B84" s="23" t="s">
        <v>446</v>
      </c>
      <c r="C84" s="65">
        <v>47812854</v>
      </c>
    </row>
    <row r="85" spans="1:3" s="14" customFormat="1" ht="13.5" customHeight="1">
      <c r="A85" s="29" t="s">
        <v>179</v>
      </c>
      <c r="B85" s="23" t="s">
        <v>180</v>
      </c>
      <c r="C85" s="34"/>
    </row>
    <row r="86" spans="1:3" s="14" customFormat="1" ht="15.75" customHeight="1">
      <c r="A86" s="29" t="s">
        <v>181</v>
      </c>
      <c r="B86" s="35" t="s">
        <v>182</v>
      </c>
      <c r="C86" s="13">
        <f>+C63+C67+C72+C75+C79+C85+C84</f>
        <v>47812854</v>
      </c>
    </row>
    <row r="87" spans="1:3" s="14" customFormat="1" ht="16.5" customHeight="1">
      <c r="A87" s="36" t="s">
        <v>183</v>
      </c>
      <c r="B87" s="37" t="s">
        <v>184</v>
      </c>
      <c r="C87" s="13">
        <f>+C62+C86</f>
        <v>54661854</v>
      </c>
    </row>
    <row r="88" spans="1:3" s="14" customFormat="1" ht="83.25" customHeight="1">
      <c r="A88" s="38"/>
      <c r="B88" s="39"/>
      <c r="C88" s="40"/>
    </row>
    <row r="89" spans="1:3" ht="16.5" customHeight="1">
      <c r="A89" s="240" t="s">
        <v>185</v>
      </c>
      <c r="B89" s="240"/>
      <c r="C89" s="240"/>
    </row>
    <row r="90" spans="1:3" s="42" customFormat="1" ht="16.5" customHeight="1">
      <c r="A90" s="241" t="s">
        <v>186</v>
      </c>
      <c r="B90" s="241"/>
      <c r="C90" s="41" t="s">
        <v>444</v>
      </c>
    </row>
    <row r="91" spans="1:3" ht="37.5" customHeight="1">
      <c r="A91" s="9" t="s">
        <v>15</v>
      </c>
      <c r="B91" s="9" t="s">
        <v>187</v>
      </c>
      <c r="C91" s="9" t="str">
        <f>+C3</f>
        <v>2017.évi előirányzat</v>
      </c>
    </row>
    <row r="92" spans="1:3" s="11" customFormat="1" ht="12" customHeight="1">
      <c r="A92" s="43"/>
      <c r="B92" s="43" t="s">
        <v>17</v>
      </c>
      <c r="C92" s="43" t="s">
        <v>18</v>
      </c>
    </row>
    <row r="93" spans="1:3" ht="12" customHeight="1">
      <c r="A93" s="44" t="s">
        <v>19</v>
      </c>
      <c r="B93" s="45" t="s">
        <v>188</v>
      </c>
      <c r="C93" s="46">
        <v>54661854</v>
      </c>
    </row>
    <row r="94" spans="1:3" ht="12" customHeight="1">
      <c r="A94" s="18" t="s">
        <v>21</v>
      </c>
      <c r="B94" s="47" t="s">
        <v>189</v>
      </c>
      <c r="C94" s="24">
        <v>35130182</v>
      </c>
    </row>
    <row r="95" spans="1:3" ht="12" customHeight="1">
      <c r="A95" s="18" t="s">
        <v>23</v>
      </c>
      <c r="B95" s="47" t="s">
        <v>190</v>
      </c>
      <c r="C95" s="24">
        <v>8364672</v>
      </c>
    </row>
    <row r="96" spans="1:3" ht="12" customHeight="1">
      <c r="A96" s="18" t="s">
        <v>25</v>
      </c>
      <c r="B96" s="47" t="s">
        <v>191</v>
      </c>
      <c r="C96" s="27">
        <v>11167000</v>
      </c>
    </row>
    <row r="97" spans="1:3" ht="12" customHeight="1">
      <c r="A97" s="18" t="s">
        <v>27</v>
      </c>
      <c r="B97" s="48" t="s">
        <v>192</v>
      </c>
      <c r="C97" s="27"/>
    </row>
    <row r="98" spans="1:3" ht="12" customHeight="1">
      <c r="A98" s="18" t="s">
        <v>193</v>
      </c>
      <c r="B98" s="49" t="s">
        <v>194</v>
      </c>
      <c r="C98" s="27"/>
    </row>
    <row r="99" spans="1:3" ht="12" customHeight="1">
      <c r="A99" s="18" t="s">
        <v>31</v>
      </c>
      <c r="B99" s="47" t="s">
        <v>195</v>
      </c>
      <c r="C99" s="27"/>
    </row>
    <row r="100" spans="1:3" ht="12" customHeight="1">
      <c r="A100" s="18" t="s">
        <v>196</v>
      </c>
      <c r="B100" s="50" t="s">
        <v>197</v>
      </c>
      <c r="C100" s="27"/>
    </row>
    <row r="101" spans="1:3" ht="12" customHeight="1">
      <c r="A101" s="18" t="s">
        <v>198</v>
      </c>
      <c r="B101" s="50" t="s">
        <v>199</v>
      </c>
      <c r="C101" s="27"/>
    </row>
    <row r="102" spans="1:3" ht="12" customHeight="1">
      <c r="A102" s="18" t="s">
        <v>200</v>
      </c>
      <c r="B102" s="51" t="s">
        <v>201</v>
      </c>
      <c r="C102" s="27"/>
    </row>
    <row r="103" spans="1:3" ht="12" customHeight="1">
      <c r="A103" s="18" t="s">
        <v>202</v>
      </c>
      <c r="B103" s="52" t="s">
        <v>203</v>
      </c>
      <c r="C103" s="27"/>
    </row>
    <row r="104" spans="1:3" ht="12" customHeight="1">
      <c r="A104" s="18" t="s">
        <v>204</v>
      </c>
      <c r="B104" s="52" t="s">
        <v>205</v>
      </c>
      <c r="C104" s="27"/>
    </row>
    <row r="105" spans="1:3" ht="12" customHeight="1">
      <c r="A105" s="18" t="s">
        <v>206</v>
      </c>
      <c r="B105" s="51" t="s">
        <v>207</v>
      </c>
      <c r="C105" s="27"/>
    </row>
    <row r="106" spans="1:3" ht="12" customHeight="1">
      <c r="A106" s="18" t="s">
        <v>208</v>
      </c>
      <c r="B106" s="51" t="s">
        <v>209</v>
      </c>
      <c r="C106" s="27"/>
    </row>
    <row r="107" spans="1:3" ht="12" customHeight="1">
      <c r="A107" s="18" t="s">
        <v>210</v>
      </c>
      <c r="B107" s="52" t="s">
        <v>211</v>
      </c>
      <c r="C107" s="27"/>
    </row>
    <row r="108" spans="1:3" ht="12" customHeight="1">
      <c r="A108" s="53" t="s">
        <v>212</v>
      </c>
      <c r="B108" s="50" t="s">
        <v>213</v>
      </c>
      <c r="C108" s="27"/>
    </row>
    <row r="109" spans="1:3" ht="12" customHeight="1">
      <c r="A109" s="18" t="s">
        <v>214</v>
      </c>
      <c r="B109" s="50" t="s">
        <v>215</v>
      </c>
      <c r="C109" s="27"/>
    </row>
    <row r="110" spans="1:3" ht="12" customHeight="1">
      <c r="A110" s="21" t="s">
        <v>216</v>
      </c>
      <c r="B110" s="50" t="s">
        <v>217</v>
      </c>
      <c r="C110" s="27"/>
    </row>
    <row r="111" spans="1:3" ht="12" customHeight="1">
      <c r="A111" s="18" t="s">
        <v>218</v>
      </c>
      <c r="B111" s="48" t="s">
        <v>219</v>
      </c>
      <c r="C111" s="24"/>
    </row>
    <row r="112" spans="1:3" ht="12" customHeight="1">
      <c r="A112" s="18" t="s">
        <v>220</v>
      </c>
      <c r="B112" s="47" t="s">
        <v>221</v>
      </c>
      <c r="C112" s="24"/>
    </row>
    <row r="113" spans="1:3" ht="12" customHeight="1">
      <c r="A113" s="18" t="s">
        <v>222</v>
      </c>
      <c r="B113" s="54" t="s">
        <v>223</v>
      </c>
      <c r="C113" s="24"/>
    </row>
    <row r="114" spans="1:3" ht="12" customHeight="1">
      <c r="A114" s="55" t="s">
        <v>33</v>
      </c>
      <c r="B114" s="56" t="s">
        <v>224</v>
      </c>
      <c r="C114" s="57"/>
    </row>
    <row r="115" spans="1:3" ht="12" customHeight="1">
      <c r="A115" s="15" t="s">
        <v>35</v>
      </c>
      <c r="B115" s="47" t="s">
        <v>225</v>
      </c>
      <c r="C115" s="17"/>
    </row>
    <row r="116" spans="1:3" ht="12" customHeight="1">
      <c r="A116" s="15" t="s">
        <v>37</v>
      </c>
      <c r="B116" s="58" t="s">
        <v>226</v>
      </c>
      <c r="C116" s="17"/>
    </row>
    <row r="117" spans="1:3" ht="12" customHeight="1">
      <c r="A117" s="15" t="s">
        <v>39</v>
      </c>
      <c r="B117" s="58" t="s">
        <v>227</v>
      </c>
      <c r="C117" s="24"/>
    </row>
    <row r="118" spans="1:3" ht="12" customHeight="1">
      <c r="A118" s="15" t="s">
        <v>41</v>
      </c>
      <c r="B118" s="58" t="s">
        <v>228</v>
      </c>
      <c r="C118" s="59"/>
    </row>
    <row r="119" spans="1:3" ht="12" customHeight="1">
      <c r="A119" s="15" t="s">
        <v>43</v>
      </c>
      <c r="B119" s="22" t="s">
        <v>229</v>
      </c>
      <c r="C119" s="59"/>
    </row>
    <row r="120" spans="1:3" ht="12" customHeight="1">
      <c r="A120" s="15" t="s">
        <v>45</v>
      </c>
      <c r="B120" s="20" t="s">
        <v>230</v>
      </c>
      <c r="C120" s="59"/>
    </row>
    <row r="121" spans="1:3" ht="12" customHeight="1">
      <c r="A121" s="15" t="s">
        <v>231</v>
      </c>
      <c r="B121" s="60" t="s">
        <v>232</v>
      </c>
      <c r="C121" s="59"/>
    </row>
    <row r="122" spans="1:3" ht="15.75" customHeight="1">
      <c r="A122" s="15" t="s">
        <v>233</v>
      </c>
      <c r="B122" s="52" t="s">
        <v>205</v>
      </c>
      <c r="C122" s="59"/>
    </row>
    <row r="123" spans="1:3" ht="12" customHeight="1">
      <c r="A123" s="15" t="s">
        <v>234</v>
      </c>
      <c r="B123" s="52" t="s">
        <v>235</v>
      </c>
      <c r="C123" s="59"/>
    </row>
    <row r="124" spans="1:3" ht="12" customHeight="1">
      <c r="A124" s="15" t="s">
        <v>236</v>
      </c>
      <c r="B124" s="52" t="s">
        <v>237</v>
      </c>
      <c r="C124" s="59"/>
    </row>
    <row r="125" spans="1:3" ht="12" customHeight="1">
      <c r="A125" s="15" t="s">
        <v>238</v>
      </c>
      <c r="B125" s="52" t="s">
        <v>211</v>
      </c>
      <c r="C125" s="59"/>
    </row>
    <row r="126" spans="1:3" ht="12" customHeight="1">
      <c r="A126" s="15" t="s">
        <v>239</v>
      </c>
      <c r="B126" s="52" t="s">
        <v>240</v>
      </c>
      <c r="C126" s="59"/>
    </row>
    <row r="127" spans="1:3" ht="15.75" customHeight="1">
      <c r="A127" s="53" t="s">
        <v>241</v>
      </c>
      <c r="B127" s="52" t="s">
        <v>242</v>
      </c>
      <c r="C127" s="73"/>
    </row>
    <row r="128" spans="1:3" ht="12" customHeight="1">
      <c r="A128" s="12" t="s">
        <v>47</v>
      </c>
      <c r="B128" s="12" t="s">
        <v>243</v>
      </c>
      <c r="C128" s="13">
        <v>54661854</v>
      </c>
    </row>
    <row r="129" spans="1:3" ht="12" customHeight="1">
      <c r="A129" s="12" t="s">
        <v>244</v>
      </c>
      <c r="B129" s="12" t="s">
        <v>245</v>
      </c>
      <c r="C129" s="13">
        <f>+C130+C131+C132</f>
        <v>0</v>
      </c>
    </row>
    <row r="130" spans="1:3" ht="12" customHeight="1">
      <c r="A130" s="15" t="s">
        <v>63</v>
      </c>
      <c r="B130" s="58" t="s">
        <v>246</v>
      </c>
      <c r="C130" s="59"/>
    </row>
    <row r="131" spans="1:3" ht="12" customHeight="1">
      <c r="A131" s="15" t="s">
        <v>65</v>
      </c>
      <c r="B131" s="58" t="s">
        <v>247</v>
      </c>
      <c r="C131" s="59"/>
    </row>
    <row r="132" spans="1:3" ht="12" customHeight="1">
      <c r="A132" s="53" t="s">
        <v>67</v>
      </c>
      <c r="B132" s="58" t="s">
        <v>248</v>
      </c>
      <c r="C132" s="59"/>
    </row>
    <row r="133" spans="1:3" ht="12" customHeight="1">
      <c r="A133" s="12" t="s">
        <v>77</v>
      </c>
      <c r="B133" s="12" t="s">
        <v>249</v>
      </c>
      <c r="C133" s="13">
        <f>SUM(C134:C139)</f>
        <v>0</v>
      </c>
    </row>
    <row r="134" spans="1:3" ht="12" customHeight="1">
      <c r="A134" s="15" t="s">
        <v>79</v>
      </c>
      <c r="B134" s="61" t="s">
        <v>250</v>
      </c>
      <c r="C134" s="59"/>
    </row>
    <row r="135" spans="1:3" ht="12" customHeight="1">
      <c r="A135" s="15" t="s">
        <v>81</v>
      </c>
      <c r="B135" s="61" t="s">
        <v>251</v>
      </c>
      <c r="C135" s="59"/>
    </row>
    <row r="136" spans="1:3" ht="12" customHeight="1">
      <c r="A136" s="15" t="s">
        <v>83</v>
      </c>
      <c r="B136" s="61" t="s">
        <v>252</v>
      </c>
      <c r="C136" s="59"/>
    </row>
    <row r="137" spans="1:3" ht="12" customHeight="1">
      <c r="A137" s="15" t="s">
        <v>85</v>
      </c>
      <c r="B137" s="61" t="s">
        <v>253</v>
      </c>
      <c r="C137" s="59"/>
    </row>
    <row r="138" spans="1:3" ht="12" customHeight="1">
      <c r="A138" s="15" t="s">
        <v>87</v>
      </c>
      <c r="B138" s="61" t="s">
        <v>254</v>
      </c>
      <c r="C138" s="59"/>
    </row>
    <row r="139" spans="1:3" ht="12" customHeight="1">
      <c r="A139" s="53" t="s">
        <v>89</v>
      </c>
      <c r="B139" s="61" t="s">
        <v>255</v>
      </c>
      <c r="C139" s="59"/>
    </row>
    <row r="140" spans="1:3" ht="12" customHeight="1">
      <c r="A140" s="12" t="s">
        <v>101</v>
      </c>
      <c r="B140" s="12" t="s">
        <v>256</v>
      </c>
      <c r="C140" s="13">
        <f>+C141+C142+C143+C144</f>
        <v>0</v>
      </c>
    </row>
    <row r="141" spans="1:3" ht="12" customHeight="1">
      <c r="A141" s="15" t="s">
        <v>103</v>
      </c>
      <c r="B141" s="61" t="s">
        <v>257</v>
      </c>
      <c r="C141" s="59"/>
    </row>
    <row r="142" spans="1:3" ht="12" customHeight="1">
      <c r="A142" s="15" t="s">
        <v>105</v>
      </c>
      <c r="B142" s="61" t="s">
        <v>258</v>
      </c>
      <c r="C142" s="59"/>
    </row>
    <row r="143" spans="1:3" ht="12" customHeight="1">
      <c r="A143" s="15" t="s">
        <v>107</v>
      </c>
      <c r="B143" s="61" t="s">
        <v>259</v>
      </c>
      <c r="C143" s="59"/>
    </row>
    <row r="144" spans="1:3" ht="12" customHeight="1">
      <c r="A144" s="53" t="s">
        <v>109</v>
      </c>
      <c r="B144" s="62" t="s">
        <v>260</v>
      </c>
      <c r="C144" s="59"/>
    </row>
    <row r="145" spans="1:3" ht="12" customHeight="1">
      <c r="A145" s="12" t="s">
        <v>261</v>
      </c>
      <c r="B145" s="12" t="s">
        <v>262</v>
      </c>
      <c r="C145" s="63">
        <f>SUM(C146:C150)</f>
        <v>0</v>
      </c>
    </row>
    <row r="146" spans="1:3" ht="12" customHeight="1">
      <c r="A146" s="15" t="s">
        <v>115</v>
      </c>
      <c r="B146" s="61" t="s">
        <v>263</v>
      </c>
      <c r="C146" s="59"/>
    </row>
    <row r="147" spans="1:3" ht="12" customHeight="1">
      <c r="A147" s="15" t="s">
        <v>117</v>
      </c>
      <c r="B147" s="61" t="s">
        <v>264</v>
      </c>
      <c r="C147" s="59"/>
    </row>
    <row r="148" spans="1:3" ht="12" customHeight="1">
      <c r="A148" s="15" t="s">
        <v>119</v>
      </c>
      <c r="B148" s="61" t="s">
        <v>265</v>
      </c>
      <c r="C148" s="59"/>
    </row>
    <row r="149" spans="1:3" ht="12" customHeight="1">
      <c r="A149" s="15" t="s">
        <v>121</v>
      </c>
      <c r="B149" s="61" t="s">
        <v>266</v>
      </c>
      <c r="C149" s="59"/>
    </row>
    <row r="150" spans="1:3" ht="12" customHeight="1">
      <c r="A150" s="15" t="s">
        <v>267</v>
      </c>
      <c r="B150" s="61" t="s">
        <v>268</v>
      </c>
      <c r="C150" s="59"/>
    </row>
    <row r="151" spans="1:3" ht="12" customHeight="1">
      <c r="A151" s="12" t="s">
        <v>123</v>
      </c>
      <c r="B151" s="12" t="s">
        <v>269</v>
      </c>
      <c r="C151" s="64"/>
    </row>
    <row r="152" spans="1:3" ht="12" customHeight="1">
      <c r="A152" s="12" t="s">
        <v>270</v>
      </c>
      <c r="B152" s="12" t="s">
        <v>271</v>
      </c>
      <c r="C152" s="64"/>
    </row>
    <row r="153" spans="1:9" ht="15" customHeight="1">
      <c r="A153" s="12" t="s">
        <v>272</v>
      </c>
      <c r="B153" s="12" t="s">
        <v>273</v>
      </c>
      <c r="C153" s="65">
        <f>+C129+C133+C140+C145+C151+C152</f>
        <v>0</v>
      </c>
      <c r="F153" s="66"/>
      <c r="G153" s="67"/>
      <c r="H153" s="67"/>
      <c r="I153" s="67"/>
    </row>
    <row r="154" spans="1:3" s="14" customFormat="1" ht="12.75" customHeight="1">
      <c r="A154" s="68" t="s">
        <v>274</v>
      </c>
      <c r="B154" s="69" t="s">
        <v>275</v>
      </c>
      <c r="C154" s="65">
        <f>+C128+C153</f>
        <v>54661854</v>
      </c>
    </row>
    <row r="156" spans="1:3" ht="15.75" customHeight="1">
      <c r="A156" s="238" t="s">
        <v>276</v>
      </c>
      <c r="B156" s="238"/>
      <c r="C156" s="238"/>
    </row>
    <row r="157" spans="1:3" ht="15" customHeight="1">
      <c r="A157" s="239" t="s">
        <v>277</v>
      </c>
      <c r="B157" s="239"/>
      <c r="C157" s="8" t="s">
        <v>457</v>
      </c>
    </row>
    <row r="158" spans="1:4" ht="13.5" customHeight="1">
      <c r="A158" s="12">
        <v>1</v>
      </c>
      <c r="B158" s="70" t="s">
        <v>458</v>
      </c>
      <c r="C158" s="13">
        <v>12</v>
      </c>
      <c r="D158" s="71"/>
    </row>
    <row r="159" spans="1:3" ht="27.75" customHeight="1">
      <c r="A159" s="12" t="s">
        <v>33</v>
      </c>
      <c r="B159" s="70"/>
      <c r="C159" s="13"/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569444444444444" bottom="0.8659722222222223" header="0.7875" footer="0.5118055555555555"/>
  <pageSetup horizontalDpi="600" verticalDpi="600" orientation="portrait" paperSize="9" scale="58" r:id="rId1"/>
  <headerFooter alignWithMargins="0">
    <oddHeader>&amp;C&amp;"Times New Roman CE,Félkövér"&amp;12SÁTA KÖZSÉGI ÖNKORMÁNYZAT
2018. ÉVI KÖLTSÉGVETÉS MÉRLEGE
ÓVODA&amp;R&amp;"Times New Roman CE,Félkövér dőlt"&amp;11 1.3. melléklet a 1/2018. (II.15.) önkormányzati rendelethez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view="pageLayout" zoomScaleNormal="115" zoomScaleSheetLayoutView="100" workbookViewId="0" topLeftCell="A4">
      <selection activeCell="C32" sqref="C32"/>
    </sheetView>
  </sheetViews>
  <sheetFormatPr defaultColWidth="9.00390625" defaultRowHeight="12.75"/>
  <cols>
    <col min="1" max="1" width="6.875" style="74" customWidth="1"/>
    <col min="2" max="2" width="55.125" style="75" customWidth="1"/>
    <col min="3" max="3" width="16.375" style="74" customWidth="1"/>
    <col min="4" max="4" width="55.125" style="74" customWidth="1"/>
    <col min="5" max="5" width="16.375" style="74" customWidth="1"/>
    <col min="6" max="6" width="4.875" style="74" customWidth="1"/>
    <col min="7" max="16384" width="9.375" style="74" customWidth="1"/>
  </cols>
  <sheetData>
    <row r="1" spans="2:6" ht="39.75" customHeight="1">
      <c r="B1" s="242" t="s">
        <v>281</v>
      </c>
      <c r="C1" s="242"/>
      <c r="D1" s="242"/>
      <c r="E1" s="242"/>
      <c r="F1" s="243"/>
    </row>
    <row r="2" spans="5:6" ht="13.5">
      <c r="E2" s="76" t="s">
        <v>443</v>
      </c>
      <c r="F2" s="243"/>
    </row>
    <row r="3" spans="1:6" ht="18" customHeight="1">
      <c r="A3" s="244" t="s">
        <v>15</v>
      </c>
      <c r="B3" s="77" t="s">
        <v>283</v>
      </c>
      <c r="C3" s="77"/>
      <c r="D3" s="77" t="s">
        <v>284</v>
      </c>
      <c r="E3" s="77"/>
      <c r="F3" s="243"/>
    </row>
    <row r="4" spans="1:6" s="78" customFormat="1" ht="35.25" customHeight="1">
      <c r="A4" s="244"/>
      <c r="B4" s="77" t="s">
        <v>285</v>
      </c>
      <c r="C4" s="77" t="s">
        <v>459</v>
      </c>
      <c r="D4" s="77" t="s">
        <v>285</v>
      </c>
      <c r="E4" s="77" t="str">
        <f>+C4</f>
        <v>2017.évi előirányzat</v>
      </c>
      <c r="F4" s="243"/>
    </row>
    <row r="5" spans="1:6" s="80" customFormat="1" ht="12" customHeight="1">
      <c r="A5" s="79"/>
      <c r="B5" s="79" t="s">
        <v>17</v>
      </c>
      <c r="C5" s="79" t="s">
        <v>18</v>
      </c>
      <c r="D5" s="79" t="s">
        <v>286</v>
      </c>
      <c r="E5" s="79" t="s">
        <v>287</v>
      </c>
      <c r="F5" s="243"/>
    </row>
    <row r="6" spans="1:6" ht="12.75" customHeight="1">
      <c r="A6" s="81" t="s">
        <v>19</v>
      </c>
      <c r="B6" s="82" t="s">
        <v>288</v>
      </c>
      <c r="C6" s="83">
        <f>'1.1.sz.mell.'!C7</f>
        <v>81746264</v>
      </c>
      <c r="D6" s="82" t="s">
        <v>289</v>
      </c>
      <c r="E6" s="83">
        <f>'1.1.sz.mell.'!C96</f>
        <v>103146474</v>
      </c>
      <c r="F6" s="243"/>
    </row>
    <row r="7" spans="1:6" ht="12.75" customHeight="1">
      <c r="A7" s="84" t="s">
        <v>33</v>
      </c>
      <c r="B7" s="85" t="s">
        <v>290</v>
      </c>
      <c r="C7" s="86">
        <f>'1.1.sz.mell.'!C14</f>
        <v>88547180</v>
      </c>
      <c r="D7" s="85" t="s">
        <v>190</v>
      </c>
      <c r="E7" s="83">
        <f>'1.1.sz.mell.'!C97</f>
        <v>16698950</v>
      </c>
      <c r="F7" s="243"/>
    </row>
    <row r="8" spans="1:6" ht="12.75" customHeight="1">
      <c r="A8" s="84" t="s">
        <v>47</v>
      </c>
      <c r="B8" s="85" t="s">
        <v>291</v>
      </c>
      <c r="C8" s="86">
        <f>'1.1.sz.mell.'!C20</f>
        <v>0</v>
      </c>
      <c r="D8" s="85" t="s">
        <v>292</v>
      </c>
      <c r="E8" s="83">
        <f>'1.1.sz.mell.'!C98</f>
        <v>64460339</v>
      </c>
      <c r="F8" s="243"/>
    </row>
    <row r="9" spans="1:6" ht="12.75" customHeight="1">
      <c r="A9" s="84" t="s">
        <v>244</v>
      </c>
      <c r="B9" s="85" t="s">
        <v>293</v>
      </c>
      <c r="C9" s="86">
        <f>'1.1.sz.mell.'!C28</f>
        <v>8137000</v>
      </c>
      <c r="D9" s="85" t="s">
        <v>192</v>
      </c>
      <c r="E9" s="83">
        <f>'1.1.sz.mell.'!C99</f>
        <v>1700000</v>
      </c>
      <c r="F9" s="243"/>
    </row>
    <row r="10" spans="1:6" ht="12.75" customHeight="1">
      <c r="A10" s="84" t="s">
        <v>77</v>
      </c>
      <c r="B10" s="87" t="s">
        <v>294</v>
      </c>
      <c r="C10" s="86">
        <f>'1.1.sz.mell.'!C36</f>
        <v>7349000</v>
      </c>
      <c r="D10" s="85" t="s">
        <v>194</v>
      </c>
      <c r="E10" s="83">
        <v>6336935</v>
      </c>
      <c r="F10" s="243"/>
    </row>
    <row r="11" spans="1:6" ht="12.75" customHeight="1">
      <c r="A11" s="84" t="s">
        <v>101</v>
      </c>
      <c r="B11" s="85" t="s">
        <v>295</v>
      </c>
      <c r="C11" s="88">
        <f>'1.1.sz.mell.'!C54</f>
        <v>0</v>
      </c>
      <c r="D11" s="85" t="s">
        <v>447</v>
      </c>
      <c r="E11" s="86">
        <v>157593016</v>
      </c>
      <c r="F11" s="243"/>
    </row>
    <row r="12" spans="1:6" ht="12.75" customHeight="1">
      <c r="A12" s="84" t="s">
        <v>261</v>
      </c>
      <c r="B12" s="85" t="s">
        <v>296</v>
      </c>
      <c r="C12" s="86">
        <f>'1.1.sz.mell.'!C58</f>
        <v>0</v>
      </c>
      <c r="D12" s="89" t="s">
        <v>464</v>
      </c>
      <c r="E12" s="86">
        <v>500000</v>
      </c>
      <c r="F12" s="243"/>
    </row>
    <row r="13" spans="1:6" ht="12.75" customHeight="1">
      <c r="A13" s="84" t="s">
        <v>123</v>
      </c>
      <c r="B13" s="89"/>
      <c r="C13" s="86"/>
      <c r="D13" s="89"/>
      <c r="E13" s="86"/>
      <c r="F13" s="243"/>
    </row>
    <row r="14" spans="1:6" ht="12.75" customHeight="1">
      <c r="A14" s="84" t="s">
        <v>270</v>
      </c>
      <c r="B14" s="90"/>
      <c r="C14" s="88"/>
      <c r="D14" s="89"/>
      <c r="E14" s="86"/>
      <c r="F14" s="243"/>
    </row>
    <row r="15" spans="1:6" ht="12.75" customHeight="1">
      <c r="A15" s="84" t="s">
        <v>272</v>
      </c>
      <c r="B15" s="89"/>
      <c r="C15" s="86"/>
      <c r="D15" s="89"/>
      <c r="E15" s="86"/>
      <c r="F15" s="243"/>
    </row>
    <row r="16" spans="1:6" ht="12.75" customHeight="1">
      <c r="A16" s="84" t="s">
        <v>274</v>
      </c>
      <c r="B16" s="89"/>
      <c r="C16" s="86"/>
      <c r="D16" s="89"/>
      <c r="E16" s="86"/>
      <c r="F16" s="243"/>
    </row>
    <row r="17" spans="1:6" ht="12.75" customHeight="1">
      <c r="A17" s="84" t="s">
        <v>297</v>
      </c>
      <c r="B17" s="91"/>
      <c r="C17" s="92"/>
      <c r="D17" s="89"/>
      <c r="E17" s="92"/>
      <c r="F17" s="243"/>
    </row>
    <row r="18" spans="1:6" ht="15.75" customHeight="1">
      <c r="A18" s="93" t="s">
        <v>298</v>
      </c>
      <c r="B18" s="94" t="s">
        <v>299</v>
      </c>
      <c r="C18" s="95">
        <f>SUM(C6:C17)</f>
        <v>185779444</v>
      </c>
      <c r="D18" s="94" t="s">
        <v>300</v>
      </c>
      <c r="E18" s="95">
        <f>SUM(E6:E17)</f>
        <v>350435714</v>
      </c>
      <c r="F18" s="243"/>
    </row>
    <row r="19" spans="1:6" ht="12.75" customHeight="1">
      <c r="A19" s="96" t="s">
        <v>301</v>
      </c>
      <c r="B19" s="97" t="s">
        <v>302</v>
      </c>
      <c r="C19" s="98"/>
      <c r="D19" s="85" t="s">
        <v>303</v>
      </c>
      <c r="E19" s="99"/>
      <c r="F19" s="243"/>
    </row>
    <row r="20" spans="1:6" ht="12.75" customHeight="1">
      <c r="A20" s="84" t="s">
        <v>304</v>
      </c>
      <c r="B20" s="85" t="s">
        <v>305</v>
      </c>
      <c r="C20" s="86">
        <v>164656270</v>
      </c>
      <c r="D20" s="85" t="s">
        <v>306</v>
      </c>
      <c r="E20" s="86"/>
      <c r="F20" s="243"/>
    </row>
    <row r="21" spans="1:6" ht="12.75" customHeight="1">
      <c r="A21" s="84" t="s">
        <v>307</v>
      </c>
      <c r="B21" s="85" t="s">
        <v>308</v>
      </c>
      <c r="C21" s="86"/>
      <c r="D21" s="85" t="s">
        <v>309</v>
      </c>
      <c r="E21" s="86"/>
      <c r="F21" s="243"/>
    </row>
    <row r="22" spans="1:6" ht="12.75" customHeight="1">
      <c r="A22" s="84" t="s">
        <v>310</v>
      </c>
      <c r="B22" s="85" t="s">
        <v>311</v>
      </c>
      <c r="C22" s="86"/>
      <c r="D22" s="85" t="s">
        <v>312</v>
      </c>
      <c r="E22" s="86"/>
      <c r="F22" s="243"/>
    </row>
    <row r="23" spans="1:6" ht="12.75" customHeight="1">
      <c r="A23" s="84" t="s">
        <v>313</v>
      </c>
      <c r="B23" s="85" t="s">
        <v>314</v>
      </c>
      <c r="C23" s="86"/>
      <c r="D23" s="97" t="s">
        <v>315</v>
      </c>
      <c r="E23" s="86"/>
      <c r="F23" s="243"/>
    </row>
    <row r="24" spans="1:6" ht="12.75" customHeight="1">
      <c r="A24" s="84" t="s">
        <v>316</v>
      </c>
      <c r="B24" s="85" t="s">
        <v>317</v>
      </c>
      <c r="C24" s="100">
        <f>+C25+C26</f>
        <v>0</v>
      </c>
      <c r="D24" s="85" t="s">
        <v>318</v>
      </c>
      <c r="E24" s="86"/>
      <c r="F24" s="243"/>
    </row>
    <row r="25" spans="1:6" ht="12.75" customHeight="1">
      <c r="A25" s="96" t="s">
        <v>319</v>
      </c>
      <c r="B25" s="97" t="s">
        <v>320</v>
      </c>
      <c r="C25" s="99"/>
      <c r="D25" s="82" t="s">
        <v>259</v>
      </c>
      <c r="E25" s="99"/>
      <c r="F25" s="243"/>
    </row>
    <row r="26" spans="1:6" ht="12.75" customHeight="1">
      <c r="A26" s="84" t="s">
        <v>321</v>
      </c>
      <c r="B26" s="85" t="s">
        <v>322</v>
      </c>
      <c r="C26" s="86"/>
      <c r="D26" s="85" t="s">
        <v>269</v>
      </c>
      <c r="E26" s="86"/>
      <c r="F26" s="243"/>
    </row>
    <row r="27" spans="1:6" ht="12.75" customHeight="1">
      <c r="A27" s="84" t="s">
        <v>323</v>
      </c>
      <c r="B27" s="85" t="s">
        <v>178</v>
      </c>
      <c r="C27" s="86"/>
      <c r="D27" s="85" t="s">
        <v>271</v>
      </c>
      <c r="E27" s="86"/>
      <c r="F27" s="243"/>
    </row>
    <row r="28" spans="1:6" ht="12.75" customHeight="1">
      <c r="A28" s="96" t="s">
        <v>324</v>
      </c>
      <c r="B28" s="97" t="s">
        <v>180</v>
      </c>
      <c r="C28" s="99"/>
      <c r="D28" s="101"/>
      <c r="E28" s="99"/>
      <c r="F28" s="243"/>
    </row>
    <row r="29" spans="1:6" ht="15.75" customHeight="1">
      <c r="A29" s="93" t="s">
        <v>325</v>
      </c>
      <c r="B29" s="94" t="s">
        <v>326</v>
      </c>
      <c r="C29" s="95">
        <v>164656270</v>
      </c>
      <c r="D29" s="94" t="s">
        <v>327</v>
      </c>
      <c r="E29" s="95">
        <f>SUM(E19:E28)</f>
        <v>0</v>
      </c>
      <c r="F29" s="243"/>
    </row>
    <row r="30" spans="1:6" ht="12.75">
      <c r="A30" s="93" t="s">
        <v>328</v>
      </c>
      <c r="B30" s="93" t="s">
        <v>329</v>
      </c>
      <c r="C30" s="102">
        <f>+C18+C29</f>
        <v>350435714</v>
      </c>
      <c r="D30" s="93" t="s">
        <v>330</v>
      </c>
      <c r="E30" s="102">
        <f>+E18+E29</f>
        <v>350435714</v>
      </c>
      <c r="F30" s="243"/>
    </row>
    <row r="31" spans="1:6" ht="12.75">
      <c r="A31" s="93" t="s">
        <v>331</v>
      </c>
      <c r="B31" s="93" t="s">
        <v>332</v>
      </c>
      <c r="C31" s="102" t="s">
        <v>475</v>
      </c>
      <c r="D31" s="93" t="s">
        <v>333</v>
      </c>
      <c r="E31" s="102" t="str">
        <f>IF(C18-E18&gt;0,C18-E18,"-")</f>
        <v>-</v>
      </c>
      <c r="F31" s="243"/>
    </row>
    <row r="32" spans="1:6" ht="12.75">
      <c r="A32" s="93" t="s">
        <v>334</v>
      </c>
      <c r="B32" s="93" t="s">
        <v>335</v>
      </c>
      <c r="C32" s="102" t="str">
        <f>IF(C18+C29-E30&lt;0,E30-(C18+C29),"-")</f>
        <v>-</v>
      </c>
      <c r="D32" s="93" t="s">
        <v>336</v>
      </c>
      <c r="E32" s="102" t="str">
        <f>IF(C18+C29-E30&gt;0,C18+C29-E30,"-")</f>
        <v>-</v>
      </c>
      <c r="F32" s="243"/>
    </row>
    <row r="33" spans="2:4" ht="18.75">
      <c r="B33" s="245"/>
      <c r="C33" s="245"/>
      <c r="D33" s="245"/>
    </row>
  </sheetData>
  <sheetProtection selectLockedCells="1" selectUnlockedCells="1"/>
  <mergeCells count="4">
    <mergeCell ref="B1:E1"/>
    <mergeCell ref="F1:F32"/>
    <mergeCell ref="A3:A4"/>
    <mergeCell ref="B33:D33"/>
  </mergeCells>
  <printOptions horizontalCentered="1"/>
  <pageMargins left="0.3298611111111111" right="0.4798611111111111" top="0.7666666666666667" bottom="0.5" header="0.5118055555555555" footer="0.5118055555555555"/>
  <pageSetup horizontalDpi="600" verticalDpi="600" orientation="landscape" paperSize="9" r:id="rId1"/>
  <headerFooter alignWithMargins="0">
    <oddHeader>&amp;CSÁTA KÖZSÉGI ÖNKORMÁNYZAT&amp;R1/2018.(II.15 ) rendelet 2.1.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SheetLayoutView="115" zoomScalePageLayoutView="0" workbookViewId="0" topLeftCell="A1">
      <selection activeCell="M11" sqref="M11"/>
    </sheetView>
  </sheetViews>
  <sheetFormatPr defaultColWidth="9.00390625" defaultRowHeight="12.75"/>
  <cols>
    <col min="1" max="1" width="6.875" style="74" customWidth="1"/>
    <col min="2" max="2" width="55.125" style="75" customWidth="1"/>
    <col min="3" max="3" width="16.375" style="74" customWidth="1"/>
    <col min="4" max="4" width="55.125" style="74" customWidth="1"/>
    <col min="5" max="5" width="16.375" style="74" customWidth="1"/>
    <col min="6" max="6" width="4.875" style="74" customWidth="1"/>
    <col min="7" max="16384" width="9.375" style="74" customWidth="1"/>
  </cols>
  <sheetData>
    <row r="1" spans="2:6" ht="31.5" customHeight="1">
      <c r="B1" s="242" t="s">
        <v>337</v>
      </c>
      <c r="C1" s="242"/>
      <c r="D1" s="242"/>
      <c r="E1" s="242"/>
      <c r="F1" s="243"/>
    </row>
    <row r="2" spans="5:6" ht="13.5">
      <c r="E2" s="76" t="s">
        <v>443</v>
      </c>
      <c r="F2" s="243"/>
    </row>
    <row r="3" spans="1:6" ht="13.5" customHeight="1">
      <c r="A3" s="244" t="s">
        <v>15</v>
      </c>
      <c r="B3" s="77" t="s">
        <v>283</v>
      </c>
      <c r="C3" s="77"/>
      <c r="D3" s="77" t="s">
        <v>284</v>
      </c>
      <c r="E3" s="77"/>
      <c r="F3" s="243"/>
    </row>
    <row r="4" spans="1:6" s="78" customFormat="1" ht="24">
      <c r="A4" s="244"/>
      <c r="B4" s="77" t="s">
        <v>285</v>
      </c>
      <c r="C4" s="77" t="str">
        <f>+'2.1.sz.mell  '!C4</f>
        <v>2017.évi előirányzat</v>
      </c>
      <c r="D4" s="77" t="s">
        <v>285</v>
      </c>
      <c r="E4" s="77" t="str">
        <f>+'2.1.sz.mell  '!C4</f>
        <v>2017.évi előirányzat</v>
      </c>
      <c r="F4" s="243"/>
    </row>
    <row r="5" spans="1:6" s="78" customFormat="1" ht="12.75">
      <c r="A5" s="79"/>
      <c r="B5" s="79" t="s">
        <v>17</v>
      </c>
      <c r="C5" s="79" t="s">
        <v>18</v>
      </c>
      <c r="D5" s="79" t="s">
        <v>286</v>
      </c>
      <c r="E5" s="79" t="s">
        <v>287</v>
      </c>
      <c r="F5" s="243"/>
    </row>
    <row r="6" spans="1:6" ht="12.75" customHeight="1">
      <c r="A6" s="81" t="s">
        <v>19</v>
      </c>
      <c r="B6" s="82" t="s">
        <v>338</v>
      </c>
      <c r="C6" s="83">
        <f>'1.1.sz.mell.'!C21</f>
        <v>0</v>
      </c>
      <c r="D6" s="82" t="s">
        <v>225</v>
      </c>
      <c r="E6" s="83">
        <v>68837971</v>
      </c>
      <c r="F6" s="243"/>
    </row>
    <row r="7" spans="1:6" ht="12.75">
      <c r="A7" s="84" t="s">
        <v>33</v>
      </c>
      <c r="B7" s="85" t="s">
        <v>339</v>
      </c>
      <c r="C7" s="86">
        <f>'1.1.sz.mell.'!C27</f>
        <v>0</v>
      </c>
      <c r="D7" s="85" t="s">
        <v>340</v>
      </c>
      <c r="E7" s="86">
        <v>68837971</v>
      </c>
      <c r="F7" s="243"/>
    </row>
    <row r="8" spans="1:6" ht="12.75" customHeight="1">
      <c r="A8" s="84" t="s">
        <v>47</v>
      </c>
      <c r="B8" s="85" t="s">
        <v>341</v>
      </c>
      <c r="C8" s="86">
        <f>'1.1.sz.mell.'!C48</f>
        <v>0</v>
      </c>
      <c r="D8" s="85" t="s">
        <v>227</v>
      </c>
      <c r="E8" s="86">
        <f>'1.1.sz.mell.'!C119</f>
        <v>88755045</v>
      </c>
      <c r="F8" s="243"/>
    </row>
    <row r="9" spans="1:6" ht="12.75" customHeight="1">
      <c r="A9" s="84" t="s">
        <v>244</v>
      </c>
      <c r="B9" s="85" t="s">
        <v>342</v>
      </c>
      <c r="C9" s="86">
        <f>'1.1.sz.mell.'!C59</f>
        <v>0</v>
      </c>
      <c r="D9" s="85" t="s">
        <v>343</v>
      </c>
      <c r="E9" s="86">
        <v>88755045</v>
      </c>
      <c r="F9" s="243"/>
    </row>
    <row r="10" spans="1:6" ht="12.75" customHeight="1">
      <c r="A10" s="84" t="s">
        <v>77</v>
      </c>
      <c r="B10" s="85" t="s">
        <v>344</v>
      </c>
      <c r="C10" s="86">
        <f>'1.1.sz.mell.'!C63</f>
        <v>0</v>
      </c>
      <c r="D10" s="85" t="s">
        <v>229</v>
      </c>
      <c r="E10" s="86">
        <f>'1.1.sz.mell.'!C121</f>
        <v>0</v>
      </c>
      <c r="F10" s="243"/>
    </row>
    <row r="11" spans="1:6" ht="12.75" customHeight="1">
      <c r="A11" s="84" t="s">
        <v>101</v>
      </c>
      <c r="B11" s="85" t="s">
        <v>345</v>
      </c>
      <c r="C11" s="88"/>
      <c r="D11" s="103"/>
      <c r="E11" s="86"/>
      <c r="F11" s="243"/>
    </row>
    <row r="12" spans="1:6" ht="12.75" customHeight="1">
      <c r="A12" s="84" t="s">
        <v>261</v>
      </c>
      <c r="B12" s="89"/>
      <c r="C12" s="86"/>
      <c r="D12" s="103"/>
      <c r="E12" s="86"/>
      <c r="F12" s="243"/>
    </row>
    <row r="13" spans="1:6" ht="12.75" customHeight="1">
      <c r="A13" s="84" t="s">
        <v>123</v>
      </c>
      <c r="B13" s="89"/>
      <c r="C13" s="86"/>
      <c r="D13" s="103"/>
      <c r="E13" s="86"/>
      <c r="F13" s="243"/>
    </row>
    <row r="14" spans="1:6" ht="12.75" customHeight="1">
      <c r="A14" s="84" t="s">
        <v>270</v>
      </c>
      <c r="B14" s="104"/>
      <c r="C14" s="88"/>
      <c r="D14" s="103"/>
      <c r="E14" s="86"/>
      <c r="F14" s="243"/>
    </row>
    <row r="15" spans="1:6" ht="12.75">
      <c r="A15" s="84" t="s">
        <v>272</v>
      </c>
      <c r="B15" s="89"/>
      <c r="C15" s="88"/>
      <c r="D15" s="103"/>
      <c r="E15" s="86"/>
      <c r="F15" s="243"/>
    </row>
    <row r="16" spans="1:6" ht="12.75" customHeight="1">
      <c r="A16" s="96" t="s">
        <v>274</v>
      </c>
      <c r="B16" s="101"/>
      <c r="C16" s="105"/>
      <c r="D16" s="97" t="s">
        <v>219</v>
      </c>
      <c r="E16" s="99"/>
      <c r="F16" s="243"/>
    </row>
    <row r="17" spans="1:6" ht="15.75" customHeight="1">
      <c r="A17" s="93" t="s">
        <v>297</v>
      </c>
      <c r="B17" s="94" t="s">
        <v>346</v>
      </c>
      <c r="C17" s="95">
        <f>+C6+C8+C9+C11+C12+C13+C14+C15+C16</f>
        <v>0</v>
      </c>
      <c r="D17" s="94" t="s">
        <v>347</v>
      </c>
      <c r="E17" s="95">
        <f>+E6+E8+E10+E11+E12+E13+E14+E15+E16</f>
        <v>157593016</v>
      </c>
      <c r="F17" s="243"/>
    </row>
    <row r="18" spans="1:6" ht="12.75" customHeight="1">
      <c r="A18" s="81" t="s">
        <v>298</v>
      </c>
      <c r="B18" s="106" t="s">
        <v>348</v>
      </c>
      <c r="C18" s="107"/>
      <c r="D18" s="85" t="s">
        <v>303</v>
      </c>
      <c r="E18" s="83"/>
      <c r="F18" s="243"/>
    </row>
    <row r="19" spans="1:6" ht="12.75" customHeight="1">
      <c r="A19" s="84" t="s">
        <v>301</v>
      </c>
      <c r="B19" s="108" t="s">
        <v>349</v>
      </c>
      <c r="C19" s="86">
        <v>157593016</v>
      </c>
      <c r="D19" s="85" t="s">
        <v>350</v>
      </c>
      <c r="E19" s="86"/>
      <c r="F19" s="243"/>
    </row>
    <row r="20" spans="1:6" ht="12.75" customHeight="1">
      <c r="A20" s="81" t="s">
        <v>304</v>
      </c>
      <c r="B20" s="108" t="s">
        <v>351</v>
      </c>
      <c r="C20" s="86"/>
      <c r="D20" s="85" t="s">
        <v>309</v>
      </c>
      <c r="E20" s="86"/>
      <c r="F20" s="243"/>
    </row>
    <row r="21" spans="1:6" ht="12.75" customHeight="1">
      <c r="A21" s="84" t="s">
        <v>307</v>
      </c>
      <c r="B21" s="108" t="s">
        <v>352</v>
      </c>
      <c r="C21" s="86"/>
      <c r="D21" s="85" t="s">
        <v>312</v>
      </c>
      <c r="E21" s="86"/>
      <c r="F21" s="243"/>
    </row>
    <row r="22" spans="1:6" ht="12.75" customHeight="1">
      <c r="A22" s="81" t="s">
        <v>310</v>
      </c>
      <c r="B22" s="108" t="s">
        <v>353</v>
      </c>
      <c r="C22" s="86"/>
      <c r="D22" s="97" t="s">
        <v>315</v>
      </c>
      <c r="E22" s="86"/>
      <c r="F22" s="243"/>
    </row>
    <row r="23" spans="1:6" ht="12.75" customHeight="1">
      <c r="A23" s="84" t="s">
        <v>313</v>
      </c>
      <c r="B23" s="108" t="s">
        <v>354</v>
      </c>
      <c r="C23" s="86"/>
      <c r="D23" s="85" t="s">
        <v>355</v>
      </c>
      <c r="E23" s="86"/>
      <c r="F23" s="243"/>
    </row>
    <row r="24" spans="1:6" ht="12.75" customHeight="1">
      <c r="A24" s="81" t="s">
        <v>316</v>
      </c>
      <c r="B24" s="109" t="s">
        <v>356</v>
      </c>
      <c r="C24" s="100">
        <f>+C25+C26+C27+C28+C29</f>
        <v>0</v>
      </c>
      <c r="D24" s="82" t="s">
        <v>357</v>
      </c>
      <c r="E24" s="86"/>
      <c r="F24" s="243"/>
    </row>
    <row r="25" spans="1:6" ht="12.75" customHeight="1">
      <c r="A25" s="84" t="s">
        <v>319</v>
      </c>
      <c r="B25" s="108" t="s">
        <v>358</v>
      </c>
      <c r="C25" s="86"/>
      <c r="D25" s="82" t="s">
        <v>260</v>
      </c>
      <c r="E25" s="86"/>
      <c r="F25" s="243"/>
    </row>
    <row r="26" spans="1:6" ht="12.75" customHeight="1">
      <c r="A26" s="81" t="s">
        <v>321</v>
      </c>
      <c r="B26" s="108" t="s">
        <v>359</v>
      </c>
      <c r="C26" s="86"/>
      <c r="D26" s="110"/>
      <c r="E26" s="86"/>
      <c r="F26" s="243"/>
    </row>
    <row r="27" spans="1:6" ht="12.75" customHeight="1">
      <c r="A27" s="84" t="s">
        <v>323</v>
      </c>
      <c r="B27" s="108" t="s">
        <v>360</v>
      </c>
      <c r="C27" s="86"/>
      <c r="D27" s="110"/>
      <c r="E27" s="86"/>
      <c r="F27" s="243"/>
    </row>
    <row r="28" spans="1:6" ht="12.75" customHeight="1">
      <c r="A28" s="81" t="s">
        <v>324</v>
      </c>
      <c r="B28" s="111" t="s">
        <v>361</v>
      </c>
      <c r="C28" s="86"/>
      <c r="D28" s="89"/>
      <c r="E28" s="86"/>
      <c r="F28" s="243"/>
    </row>
    <row r="29" spans="1:6" ht="12.75" customHeight="1">
      <c r="A29" s="84" t="s">
        <v>325</v>
      </c>
      <c r="B29" s="112" t="s">
        <v>362</v>
      </c>
      <c r="C29" s="86"/>
      <c r="D29" s="110"/>
      <c r="E29" s="86"/>
      <c r="F29" s="243"/>
    </row>
    <row r="30" spans="1:6" ht="21.75" customHeight="1">
      <c r="A30" s="93" t="s">
        <v>328</v>
      </c>
      <c r="B30" s="94" t="s">
        <v>363</v>
      </c>
      <c r="C30" s="95">
        <f>+C18+C24</f>
        <v>0</v>
      </c>
      <c r="D30" s="94" t="s">
        <v>364</v>
      </c>
      <c r="E30" s="95">
        <f>SUM(E18:E29)</f>
        <v>0</v>
      </c>
      <c r="F30" s="243"/>
    </row>
    <row r="31" spans="1:6" ht="12.75">
      <c r="A31" s="93" t="s">
        <v>331</v>
      </c>
      <c r="B31" s="93" t="s">
        <v>365</v>
      </c>
      <c r="C31" s="102">
        <v>157593016</v>
      </c>
      <c r="D31" s="93" t="s">
        <v>366</v>
      </c>
      <c r="E31" s="102">
        <f>+E17+E30</f>
        <v>157593016</v>
      </c>
      <c r="F31" s="243"/>
    </row>
    <row r="32" spans="1:6" ht="12.75">
      <c r="A32" s="93" t="s">
        <v>334</v>
      </c>
      <c r="B32" s="93" t="s">
        <v>332</v>
      </c>
      <c r="C32" s="102" t="s">
        <v>475</v>
      </c>
      <c r="D32" s="93" t="s">
        <v>333</v>
      </c>
      <c r="E32" s="102" t="str">
        <f>IF(C17-E17&gt;0,C17-E17,"-")</f>
        <v>-</v>
      </c>
      <c r="F32" s="243"/>
    </row>
    <row r="33" spans="1:6" ht="12.75">
      <c r="A33" s="93" t="s">
        <v>367</v>
      </c>
      <c r="B33" s="93" t="s">
        <v>335</v>
      </c>
      <c r="C33" s="102" t="str">
        <f>IF(C17+C30-E26&lt;0,E26-(C17+C30),"-")</f>
        <v>-</v>
      </c>
      <c r="D33" s="93" t="s">
        <v>336</v>
      </c>
      <c r="E33" s="102" t="str">
        <f>IF(C17+C30-E26&gt;0,C17+C30-E26,"-")</f>
        <v>-</v>
      </c>
      <c r="F33" s="243"/>
    </row>
  </sheetData>
  <sheetProtection formatRows="0" insertColumns="0" insertRows="0" insertHyperlinks="0" deleteColumns="0" deleteRows="0" selectLockedCells="1" sort="0" autoFilter="0" pivotTables="0" selectUnlockedCells="1"/>
  <mergeCells count="3">
    <mergeCell ref="B1:E1"/>
    <mergeCell ref="F1:F33"/>
    <mergeCell ref="A3:A4"/>
  </mergeCells>
  <printOptions horizontalCentered="1"/>
  <pageMargins left="0.7874015748031497" right="0.7874015748031497" top="0.4724409448818898" bottom="0.7874015748031497" header="0.4724409448818898" footer="0.5118110236220472"/>
  <pageSetup horizontalDpi="600" verticalDpi="600" orientation="landscape" paperSize="9" scale="93" r:id="rId1"/>
  <headerFooter alignWithMargins="0">
    <oddHeader>&amp;L&amp;P&amp;R1/2018.(II.15.) rendelet 2.2.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3" t="s">
        <v>0</v>
      </c>
      <c r="E1" s="114" t="s">
        <v>368</v>
      </c>
    </row>
    <row r="3" spans="1:5" ht="12.75">
      <c r="A3" s="1"/>
      <c r="B3" s="115"/>
      <c r="C3" s="1"/>
      <c r="D3" s="116"/>
      <c r="E3" s="115"/>
    </row>
    <row r="4" spans="1:5" ht="15.75">
      <c r="A4" s="2" t="str">
        <f>+ÖSSZEFÜGGÉSEK!A5</f>
        <v>2016. évi előirányzat BEVÉTELEK</v>
      </c>
      <c r="B4" s="117"/>
      <c r="C4" s="3"/>
      <c r="D4" s="116"/>
      <c r="E4" s="115"/>
    </row>
    <row r="5" spans="1:5" ht="12.75">
      <c r="A5" s="1"/>
      <c r="B5" s="115"/>
      <c r="C5" s="1"/>
      <c r="D5" s="116"/>
      <c r="E5" s="115"/>
    </row>
    <row r="6" spans="1:5" ht="12.75">
      <c r="A6" s="1" t="s">
        <v>2</v>
      </c>
      <c r="B6" s="115">
        <f>+'1.1.sz.mell.'!C64</f>
        <v>0</v>
      </c>
      <c r="C6" s="1" t="s">
        <v>3</v>
      </c>
      <c r="D6" s="116">
        <f>+'2.1.sz.mell  '!C18+'2.2.sz.mell  '!C17</f>
        <v>185779444</v>
      </c>
      <c r="E6" s="115">
        <f aca="true" t="shared" si="0" ref="E6:E15">+B6-D6</f>
        <v>-185779444</v>
      </c>
    </row>
    <row r="7" spans="1:5" ht="12.75">
      <c r="A7" s="1" t="s">
        <v>4</v>
      </c>
      <c r="B7" s="115">
        <f>+'1.1.sz.mell.'!C88</f>
        <v>0</v>
      </c>
      <c r="C7" s="1" t="s">
        <v>5</v>
      </c>
      <c r="D7" s="116">
        <f>+'2.1.sz.mell  '!C29+'2.2.sz.mell  '!C30</f>
        <v>164656270</v>
      </c>
      <c r="E7" s="115">
        <f t="shared" si="0"/>
        <v>-164656270</v>
      </c>
    </row>
    <row r="8" spans="1:5" ht="12.75">
      <c r="A8" s="1" t="s">
        <v>6</v>
      </c>
      <c r="B8" s="115">
        <f>+'1.1.sz.mell.'!C89</f>
        <v>350435714</v>
      </c>
      <c r="C8" s="1" t="s">
        <v>7</v>
      </c>
      <c r="D8" s="116">
        <f>+'2.1.sz.mell  '!C30+'2.2.sz.mell  '!C31</f>
        <v>508028730</v>
      </c>
      <c r="E8" s="115">
        <f t="shared" si="0"/>
        <v>-157593016</v>
      </c>
    </row>
    <row r="9" spans="1:5" ht="12.75">
      <c r="A9" s="1"/>
      <c r="B9" s="115"/>
      <c r="C9" s="1"/>
      <c r="D9" s="116"/>
      <c r="E9" s="115"/>
    </row>
    <row r="10" spans="1:5" ht="12.75">
      <c r="A10" s="1"/>
      <c r="B10" s="115"/>
      <c r="C10" s="1"/>
      <c r="D10" s="116"/>
      <c r="E10" s="115"/>
    </row>
    <row r="11" spans="1:5" ht="15.75">
      <c r="A11" s="2" t="str">
        <f>+ÖSSZEFÜGGÉSEK!A12</f>
        <v>2016. évi előirányzat KIADÁSOK</v>
      </c>
      <c r="B11" s="117"/>
      <c r="C11" s="3"/>
      <c r="D11" s="116"/>
      <c r="E11" s="115"/>
    </row>
    <row r="12" spans="1:5" ht="12.75">
      <c r="A12" s="1"/>
      <c r="B12" s="115"/>
      <c r="C12" s="1"/>
      <c r="D12" s="116"/>
      <c r="E12" s="115"/>
    </row>
    <row r="13" spans="1:5" ht="12.75">
      <c r="A13" s="1" t="s">
        <v>8</v>
      </c>
      <c r="B13" s="115">
        <f>+'1.1.sz.mell.'!C130</f>
        <v>0</v>
      </c>
      <c r="C13" s="1" t="s">
        <v>9</v>
      </c>
      <c r="D13" s="116">
        <f>+'2.1.sz.mell  '!E18+'2.2.sz.mell  '!E17</f>
        <v>508028730</v>
      </c>
      <c r="E13" s="115">
        <f t="shared" si="0"/>
        <v>-508028730</v>
      </c>
    </row>
    <row r="14" spans="1:5" ht="12.75">
      <c r="A14" s="1" t="s">
        <v>10</v>
      </c>
      <c r="B14" s="115">
        <f>+'1.1.sz.mell.'!C155</f>
        <v>0</v>
      </c>
      <c r="C14" s="1" t="s">
        <v>11</v>
      </c>
      <c r="D14" s="116">
        <f>+'2.1.sz.mell  '!E29+'2.2.sz.mell  '!E30</f>
        <v>0</v>
      </c>
      <c r="E14" s="115">
        <f t="shared" si="0"/>
        <v>0</v>
      </c>
    </row>
    <row r="15" spans="1:5" ht="12.75">
      <c r="A15" s="1" t="s">
        <v>12</v>
      </c>
      <c r="B15" s="115">
        <f>+'1.1.sz.mell.'!C156</f>
        <v>350435714</v>
      </c>
      <c r="C15" s="1" t="s">
        <v>13</v>
      </c>
      <c r="D15" s="116">
        <f>+'2.1.sz.mell  '!E30+'2.2.sz.mell  '!E31</f>
        <v>508028730</v>
      </c>
      <c r="E15" s="115">
        <f t="shared" si="0"/>
        <v>-157593016</v>
      </c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12"/>
  <sheetViews>
    <sheetView view="pageLayout" workbookViewId="0" topLeftCell="A1">
      <selection activeCell="F21" sqref="F21"/>
    </sheetView>
  </sheetViews>
  <sheetFormatPr defaultColWidth="9.00390625" defaultRowHeight="12.75"/>
  <cols>
    <col min="1" max="1" width="47.125" style="118" customWidth="1"/>
    <col min="2" max="2" width="15.625" style="119" customWidth="1"/>
    <col min="3" max="3" width="16.375" style="119" customWidth="1"/>
    <col min="4" max="4" width="18.00390625" style="119" customWidth="1"/>
    <col min="5" max="5" width="16.625" style="119" customWidth="1"/>
    <col min="6" max="6" width="18.875" style="74" customWidth="1"/>
    <col min="7" max="8" width="12.875" style="119" customWidth="1"/>
    <col min="9" max="9" width="13.875" style="119" customWidth="1"/>
    <col min="10" max="16384" width="9.375" style="119" customWidth="1"/>
  </cols>
  <sheetData>
    <row r="1" spans="1:6" ht="25.5" customHeight="1">
      <c r="A1" s="246" t="s">
        <v>372</v>
      </c>
      <c r="B1" s="246"/>
      <c r="C1" s="246"/>
      <c r="D1" s="246"/>
      <c r="E1" s="246"/>
      <c r="F1" s="246"/>
    </row>
    <row r="2" spans="1:6" ht="22.5" customHeight="1">
      <c r="A2" s="75"/>
      <c r="B2" s="74"/>
      <c r="C2" s="74" t="s">
        <v>465</v>
      </c>
      <c r="D2" s="74"/>
      <c r="E2" s="74"/>
      <c r="F2" s="120" t="s">
        <v>282</v>
      </c>
    </row>
    <row r="3" spans="1:6" s="121" customFormat="1" ht="44.25" customHeight="1">
      <c r="A3" s="77" t="s">
        <v>373</v>
      </c>
      <c r="B3" s="77" t="s">
        <v>374</v>
      </c>
      <c r="C3" s="77" t="s">
        <v>375</v>
      </c>
      <c r="D3" s="77" t="s">
        <v>478</v>
      </c>
      <c r="E3" s="77" t="s">
        <v>479</v>
      </c>
      <c r="F3" s="77" t="s">
        <v>480</v>
      </c>
    </row>
    <row r="4" spans="1:6" s="74" customFormat="1" ht="12" customHeight="1">
      <c r="A4" s="122" t="s">
        <v>17</v>
      </c>
      <c r="B4" s="122" t="s">
        <v>18</v>
      </c>
      <c r="C4" s="122" t="s">
        <v>286</v>
      </c>
      <c r="D4" s="122" t="s">
        <v>287</v>
      </c>
      <c r="E4" s="122" t="s">
        <v>371</v>
      </c>
      <c r="F4" s="122" t="s">
        <v>376</v>
      </c>
    </row>
    <row r="5" spans="1:6" s="74" customFormat="1" ht="12" customHeight="1">
      <c r="A5" s="122" t="s">
        <v>477</v>
      </c>
      <c r="B5" s="122">
        <v>1600000</v>
      </c>
      <c r="C5" s="122" t="s">
        <v>484</v>
      </c>
      <c r="D5" s="122">
        <v>1600000</v>
      </c>
      <c r="E5" s="122">
        <v>1600000</v>
      </c>
      <c r="F5" s="122"/>
    </row>
    <row r="6" spans="1:6" s="74" customFormat="1" ht="12" customHeight="1">
      <c r="A6" s="122" t="s">
        <v>481</v>
      </c>
      <c r="B6" s="122">
        <v>33866370</v>
      </c>
      <c r="C6" s="122" t="s">
        <v>484</v>
      </c>
      <c r="D6" s="122">
        <v>33866370</v>
      </c>
      <c r="E6" s="122">
        <v>33866370</v>
      </c>
      <c r="F6" s="122"/>
    </row>
    <row r="7" spans="1:6" s="74" customFormat="1" ht="12" customHeight="1">
      <c r="A7" s="122" t="s">
        <v>482</v>
      </c>
      <c r="B7" s="122">
        <v>28989725</v>
      </c>
      <c r="C7" s="122" t="s">
        <v>484</v>
      </c>
      <c r="D7" s="122">
        <v>28989725</v>
      </c>
      <c r="E7" s="122">
        <v>28989725</v>
      </c>
      <c r="F7" s="122"/>
    </row>
    <row r="8" spans="1:6" s="74" customFormat="1" ht="12" customHeight="1">
      <c r="A8" s="122" t="s">
        <v>483</v>
      </c>
      <c r="B8" s="122">
        <v>4381876</v>
      </c>
      <c r="C8" s="122" t="s">
        <v>484</v>
      </c>
      <c r="D8" s="122">
        <v>4381876</v>
      </c>
      <c r="E8" s="122">
        <v>4381876</v>
      </c>
      <c r="F8" s="122"/>
    </row>
    <row r="9" spans="1:6" s="74" customFormat="1" ht="12" customHeight="1">
      <c r="A9" s="122"/>
      <c r="B9" s="122"/>
      <c r="C9" s="122"/>
      <c r="D9" s="122"/>
      <c r="E9" s="122"/>
      <c r="F9" s="122"/>
    </row>
    <row r="10" spans="1:6" s="74" customFormat="1" ht="12" customHeight="1">
      <c r="A10" s="122"/>
      <c r="B10" s="122"/>
      <c r="C10" s="122"/>
      <c r="D10" s="122"/>
      <c r="E10" s="122"/>
      <c r="F10" s="122"/>
    </row>
    <row r="11" spans="1:6" ht="15.75" customHeight="1">
      <c r="A11" s="123"/>
      <c r="B11" s="124"/>
      <c r="C11" s="125"/>
      <c r="D11" s="124"/>
      <c r="E11" s="124"/>
      <c r="F11" s="126"/>
    </row>
    <row r="12" spans="1:6" s="130" customFormat="1" ht="18" customHeight="1">
      <c r="A12" s="127" t="s">
        <v>377</v>
      </c>
      <c r="B12" s="128">
        <f>SUM(B5:B11)</f>
        <v>68837971</v>
      </c>
      <c r="C12" s="129"/>
      <c r="D12" s="128">
        <f>SUM(D5:D11)</f>
        <v>68837971</v>
      </c>
      <c r="E12" s="128">
        <f>SUM(E5:E11)</f>
        <v>68837971</v>
      </c>
      <c r="F12" s="128"/>
    </row>
  </sheetData>
  <sheetProtection selectLockedCells="1" selectUnlockedCells="1"/>
  <mergeCells count="1">
    <mergeCell ref="A1:F1"/>
  </mergeCells>
  <printOptions horizontalCentered="1"/>
  <pageMargins left="0.7875" right="0.7875" top="1.023611111111111" bottom="0.9840277777777777" header="0.7875" footer="0.5118055555555555"/>
  <pageSetup horizontalDpi="600" verticalDpi="600" orientation="landscape" paperSize="9" scale="88" r:id="rId1"/>
  <headerFooter alignWithMargins="0">
    <oddHeader>&amp;R&amp;"Times New Roman CE,Félkövér dőlt"&amp;11 3.sz.melléklet a 1/2018. (II.15)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Layout" zoomScaleNormal="130" zoomScaleSheetLayoutView="85" workbookViewId="0" topLeftCell="A127">
      <selection activeCell="C156" sqref="C156"/>
    </sheetView>
  </sheetViews>
  <sheetFormatPr defaultColWidth="9.00390625" defaultRowHeight="12.75"/>
  <cols>
    <col min="1" max="1" width="19.50390625" style="132" customWidth="1"/>
    <col min="2" max="2" width="72.00390625" style="133" customWidth="1"/>
    <col min="3" max="3" width="25.00390625" style="134" customWidth="1"/>
    <col min="4" max="16384" width="9.375" style="135" customWidth="1"/>
  </cols>
  <sheetData>
    <row r="1" spans="1:3" s="139" customFormat="1" ht="16.5" customHeight="1">
      <c r="A1" s="136"/>
      <c r="B1" s="137"/>
      <c r="C1" s="138"/>
    </row>
    <row r="2" spans="1:3" s="143" customFormat="1" ht="21" customHeight="1">
      <c r="A2" s="140" t="s">
        <v>285</v>
      </c>
      <c r="B2" s="141"/>
      <c r="C2" s="142" t="s">
        <v>378</v>
      </c>
    </row>
    <row r="3" spans="1:3" s="143" customFormat="1" ht="15.75">
      <c r="A3" s="144" t="s">
        <v>379</v>
      </c>
      <c r="B3" s="141" t="s">
        <v>380</v>
      </c>
      <c r="C3" s="145"/>
    </row>
    <row r="4" spans="1:3" s="148" customFormat="1" ht="15.75" customHeight="1">
      <c r="A4" s="146"/>
      <c r="B4" s="146"/>
      <c r="C4" s="147" t="s">
        <v>369</v>
      </c>
    </row>
    <row r="5" spans="1:3" ht="12.75">
      <c r="A5" s="140" t="s">
        <v>381</v>
      </c>
      <c r="B5" s="149" t="s">
        <v>382</v>
      </c>
      <c r="C5" s="150" t="s">
        <v>383</v>
      </c>
    </row>
    <row r="6" spans="1:3" s="152" customFormat="1" ht="12.75" customHeight="1">
      <c r="A6" s="151"/>
      <c r="B6" s="151" t="s">
        <v>17</v>
      </c>
      <c r="C6" s="151" t="s">
        <v>18</v>
      </c>
    </row>
    <row r="7" spans="1:3" s="152" customFormat="1" ht="15.75" customHeight="1">
      <c r="A7" s="153"/>
      <c r="B7" s="154" t="s">
        <v>283</v>
      </c>
      <c r="C7" s="155"/>
    </row>
    <row r="8" spans="1:3" s="152" customFormat="1" ht="12" customHeight="1">
      <c r="A8" s="43" t="s">
        <v>19</v>
      </c>
      <c r="B8" s="12" t="s">
        <v>20</v>
      </c>
      <c r="C8" s="13">
        <v>81746</v>
      </c>
    </row>
    <row r="9" spans="1:3" s="157" customFormat="1" ht="12" customHeight="1">
      <c r="A9" s="156" t="s">
        <v>21</v>
      </c>
      <c r="B9" s="16" t="s">
        <v>22</v>
      </c>
      <c r="C9" s="17">
        <v>19777</v>
      </c>
    </row>
    <row r="10" spans="1:3" s="159" customFormat="1" ht="12" customHeight="1">
      <c r="A10" s="158" t="s">
        <v>23</v>
      </c>
      <c r="B10" s="19" t="s">
        <v>24</v>
      </c>
      <c r="C10" s="24">
        <v>27088</v>
      </c>
    </row>
    <row r="11" spans="1:3" s="159" customFormat="1" ht="12" customHeight="1">
      <c r="A11" s="158" t="s">
        <v>25</v>
      </c>
      <c r="B11" s="19" t="s">
        <v>26</v>
      </c>
      <c r="C11" s="24">
        <v>29483</v>
      </c>
    </row>
    <row r="12" spans="1:3" s="159" customFormat="1" ht="12" customHeight="1">
      <c r="A12" s="158" t="s">
        <v>27</v>
      </c>
      <c r="B12" s="19" t="s">
        <v>28</v>
      </c>
      <c r="C12" s="24">
        <v>1800</v>
      </c>
    </row>
    <row r="13" spans="1:3" s="159" customFormat="1" ht="12" customHeight="1">
      <c r="A13" s="158" t="s">
        <v>29</v>
      </c>
      <c r="B13" s="19" t="s">
        <v>384</v>
      </c>
      <c r="C13" s="24">
        <v>3598</v>
      </c>
    </row>
    <row r="14" spans="1:3" s="157" customFormat="1" ht="12" customHeight="1">
      <c r="A14" s="160" t="s">
        <v>31</v>
      </c>
      <c r="B14" s="25" t="s">
        <v>32</v>
      </c>
      <c r="C14" s="24"/>
    </row>
    <row r="15" spans="1:3" s="157" customFormat="1" ht="12" customHeight="1">
      <c r="A15" s="43" t="s">
        <v>33</v>
      </c>
      <c r="B15" s="23" t="s">
        <v>34</v>
      </c>
      <c r="C15" s="13">
        <v>88547</v>
      </c>
    </row>
    <row r="16" spans="1:3" s="157" customFormat="1" ht="12" customHeight="1">
      <c r="A16" s="156" t="s">
        <v>35</v>
      </c>
      <c r="B16" s="16" t="s">
        <v>36</v>
      </c>
      <c r="C16" s="17"/>
    </row>
    <row r="17" spans="1:3" s="157" customFormat="1" ht="12" customHeight="1">
      <c r="A17" s="158" t="s">
        <v>37</v>
      </c>
      <c r="B17" s="19" t="s">
        <v>38</v>
      </c>
      <c r="C17" s="24"/>
    </row>
    <row r="18" spans="1:3" s="157" customFormat="1" ht="12" customHeight="1">
      <c r="A18" s="158" t="s">
        <v>39</v>
      </c>
      <c r="B18" s="19" t="s">
        <v>40</v>
      </c>
      <c r="C18" s="24"/>
    </row>
    <row r="19" spans="1:3" s="157" customFormat="1" ht="12" customHeight="1">
      <c r="A19" s="158" t="s">
        <v>41</v>
      </c>
      <c r="B19" s="19" t="s">
        <v>42</v>
      </c>
      <c r="C19" s="24"/>
    </row>
    <row r="20" spans="1:3" s="157" customFormat="1" ht="12" customHeight="1">
      <c r="A20" s="158" t="s">
        <v>43</v>
      </c>
      <c r="B20" s="19" t="s">
        <v>44</v>
      </c>
      <c r="C20" s="24">
        <v>88547</v>
      </c>
    </row>
    <row r="21" spans="1:3" s="159" customFormat="1" ht="12" customHeight="1">
      <c r="A21" s="160" t="s">
        <v>45</v>
      </c>
      <c r="B21" s="25" t="s">
        <v>46</v>
      </c>
      <c r="C21" s="27"/>
    </row>
    <row r="22" spans="1:3" s="159" customFormat="1" ht="12" customHeight="1">
      <c r="A22" s="43" t="s">
        <v>47</v>
      </c>
      <c r="B22" s="12" t="s">
        <v>48</v>
      </c>
      <c r="C22" s="13">
        <f>+C23+C24+C25+C26+C27</f>
        <v>0</v>
      </c>
    </row>
    <row r="23" spans="1:3" s="159" customFormat="1" ht="12" customHeight="1">
      <c r="A23" s="156" t="s">
        <v>49</v>
      </c>
      <c r="B23" s="16" t="s">
        <v>50</v>
      </c>
      <c r="C23" s="17"/>
    </row>
    <row r="24" spans="1:3" s="157" customFormat="1" ht="12" customHeight="1">
      <c r="A24" s="158" t="s">
        <v>51</v>
      </c>
      <c r="B24" s="19" t="s">
        <v>52</v>
      </c>
      <c r="C24" s="24"/>
    </row>
    <row r="25" spans="1:3" s="159" customFormat="1" ht="12" customHeight="1">
      <c r="A25" s="158" t="s">
        <v>53</v>
      </c>
      <c r="B25" s="19" t="s">
        <v>54</v>
      </c>
      <c r="C25" s="24"/>
    </row>
    <row r="26" spans="1:3" s="159" customFormat="1" ht="12" customHeight="1">
      <c r="A26" s="158" t="s">
        <v>55</v>
      </c>
      <c r="B26" s="19" t="s">
        <v>56</v>
      </c>
      <c r="C26" s="24"/>
    </row>
    <row r="27" spans="1:3" s="159" customFormat="1" ht="12" customHeight="1">
      <c r="A27" s="158" t="s">
        <v>57</v>
      </c>
      <c r="B27" s="19" t="s">
        <v>58</v>
      </c>
      <c r="C27" s="24"/>
    </row>
    <row r="28" spans="1:3" s="159" customFormat="1" ht="12" customHeight="1">
      <c r="A28" s="160" t="s">
        <v>59</v>
      </c>
      <c r="B28" s="25" t="s">
        <v>60</v>
      </c>
      <c r="C28" s="27"/>
    </row>
    <row r="29" spans="1:3" s="159" customFormat="1" ht="12" customHeight="1">
      <c r="A29" s="43" t="s">
        <v>61</v>
      </c>
      <c r="B29" s="12" t="s">
        <v>278</v>
      </c>
      <c r="C29" s="13">
        <v>8137</v>
      </c>
    </row>
    <row r="30" spans="1:3" s="159" customFormat="1" ht="12" customHeight="1">
      <c r="A30" s="156" t="s">
        <v>63</v>
      </c>
      <c r="B30" s="16" t="s">
        <v>280</v>
      </c>
      <c r="C30" s="161"/>
    </row>
    <row r="31" spans="1:3" s="159" customFormat="1" ht="12" customHeight="1">
      <c r="A31" s="158" t="s">
        <v>65</v>
      </c>
      <c r="B31" s="19" t="s">
        <v>66</v>
      </c>
      <c r="C31" s="24"/>
    </row>
    <row r="32" spans="1:3" s="159" customFormat="1" ht="12" customHeight="1">
      <c r="A32" s="158" t="s">
        <v>67</v>
      </c>
      <c r="B32" s="19" t="s">
        <v>68</v>
      </c>
      <c r="C32" s="24">
        <v>3621</v>
      </c>
    </row>
    <row r="33" spans="1:3" s="159" customFormat="1" ht="12" customHeight="1">
      <c r="A33" s="158" t="s">
        <v>69</v>
      </c>
      <c r="B33" s="19" t="s">
        <v>70</v>
      </c>
      <c r="C33" s="24"/>
    </row>
    <row r="34" spans="1:3" s="159" customFormat="1" ht="12" customHeight="1">
      <c r="A34" s="158" t="s">
        <v>71</v>
      </c>
      <c r="B34" s="19" t="s">
        <v>72</v>
      </c>
      <c r="C34" s="24">
        <v>1425</v>
      </c>
    </row>
    <row r="35" spans="1:3" s="159" customFormat="1" ht="12" customHeight="1">
      <c r="A35" s="158" t="s">
        <v>73</v>
      </c>
      <c r="B35" s="19" t="s">
        <v>74</v>
      </c>
      <c r="C35" s="24">
        <v>2579</v>
      </c>
    </row>
    <row r="36" spans="1:3" s="159" customFormat="1" ht="12" customHeight="1">
      <c r="A36" s="160" t="s">
        <v>75</v>
      </c>
      <c r="B36" s="26" t="s">
        <v>76</v>
      </c>
      <c r="C36" s="27">
        <v>512</v>
      </c>
    </row>
    <row r="37" spans="1:3" s="159" customFormat="1" ht="12" customHeight="1">
      <c r="A37" s="43" t="s">
        <v>77</v>
      </c>
      <c r="B37" s="12" t="s">
        <v>78</v>
      </c>
      <c r="C37" s="13">
        <v>7349</v>
      </c>
    </row>
    <row r="38" spans="1:3" s="159" customFormat="1" ht="12" customHeight="1">
      <c r="A38" s="156" t="s">
        <v>79</v>
      </c>
      <c r="B38" s="16" t="s">
        <v>80</v>
      </c>
      <c r="C38" s="17"/>
    </row>
    <row r="39" spans="1:3" s="159" customFormat="1" ht="12" customHeight="1">
      <c r="A39" s="158" t="s">
        <v>81</v>
      </c>
      <c r="B39" s="19" t="s">
        <v>82</v>
      </c>
      <c r="C39" s="24">
        <v>500</v>
      </c>
    </row>
    <row r="40" spans="1:3" s="159" customFormat="1" ht="12" customHeight="1">
      <c r="A40" s="158" t="s">
        <v>83</v>
      </c>
      <c r="B40" s="19" t="s">
        <v>84</v>
      </c>
      <c r="C40" s="24"/>
    </row>
    <row r="41" spans="1:3" s="159" customFormat="1" ht="12" customHeight="1">
      <c r="A41" s="158" t="s">
        <v>85</v>
      </c>
      <c r="B41" s="19" t="s">
        <v>86</v>
      </c>
      <c r="C41" s="24"/>
    </row>
    <row r="42" spans="1:3" s="159" customFormat="1" ht="12" customHeight="1">
      <c r="A42" s="158" t="s">
        <v>87</v>
      </c>
      <c r="B42" s="19" t="s">
        <v>88</v>
      </c>
      <c r="C42" s="24">
        <v>5393</v>
      </c>
    </row>
    <row r="43" spans="1:3" s="159" customFormat="1" ht="12" customHeight="1">
      <c r="A43" s="158" t="s">
        <v>89</v>
      </c>
      <c r="B43" s="19" t="s">
        <v>90</v>
      </c>
      <c r="C43" s="24">
        <v>1456</v>
      </c>
    </row>
    <row r="44" spans="1:3" s="159" customFormat="1" ht="12" customHeight="1">
      <c r="A44" s="158" t="s">
        <v>91</v>
      </c>
      <c r="B44" s="19" t="s">
        <v>92</v>
      </c>
      <c r="C44" s="24"/>
    </row>
    <row r="45" spans="1:3" s="159" customFormat="1" ht="12" customHeight="1">
      <c r="A45" s="158" t="s">
        <v>93</v>
      </c>
      <c r="B45" s="19" t="s">
        <v>94</v>
      </c>
      <c r="C45" s="24"/>
    </row>
    <row r="46" spans="1:3" s="159" customFormat="1" ht="12" customHeight="1">
      <c r="A46" s="158" t="s">
        <v>95</v>
      </c>
      <c r="B46" s="19" t="s">
        <v>96</v>
      </c>
      <c r="C46" s="24"/>
    </row>
    <row r="47" spans="1:3" s="159" customFormat="1" ht="12" customHeight="1">
      <c r="A47" s="160" t="s">
        <v>97</v>
      </c>
      <c r="B47" s="25" t="s">
        <v>98</v>
      </c>
      <c r="C47" s="27"/>
    </row>
    <row r="48" spans="1:3" s="159" customFormat="1" ht="12" customHeight="1">
      <c r="A48" s="160" t="s">
        <v>99</v>
      </c>
      <c r="B48" s="25" t="s">
        <v>100</v>
      </c>
      <c r="C48" s="27"/>
    </row>
    <row r="49" spans="1:3" s="159" customFormat="1" ht="12" customHeight="1">
      <c r="A49" s="43" t="s">
        <v>101</v>
      </c>
      <c r="B49" s="12" t="s">
        <v>102</v>
      </c>
      <c r="C49" s="13">
        <f>SUM(C50:C54)</f>
        <v>0</v>
      </c>
    </row>
    <row r="50" spans="1:3" s="159" customFormat="1" ht="12" customHeight="1">
      <c r="A50" s="156" t="s">
        <v>103</v>
      </c>
      <c r="B50" s="16" t="s">
        <v>104</v>
      </c>
      <c r="C50" s="17"/>
    </row>
    <row r="51" spans="1:3" s="159" customFormat="1" ht="12" customHeight="1">
      <c r="A51" s="158" t="s">
        <v>105</v>
      </c>
      <c r="B51" s="19" t="s">
        <v>106</v>
      </c>
      <c r="C51" s="24"/>
    </row>
    <row r="52" spans="1:3" s="159" customFormat="1" ht="12" customHeight="1">
      <c r="A52" s="158" t="s">
        <v>107</v>
      </c>
      <c r="B52" s="19" t="s">
        <v>108</v>
      </c>
      <c r="C52" s="24"/>
    </row>
    <row r="53" spans="1:3" s="159" customFormat="1" ht="12" customHeight="1">
      <c r="A53" s="158" t="s">
        <v>109</v>
      </c>
      <c r="B53" s="19" t="s">
        <v>110</v>
      </c>
      <c r="C53" s="24"/>
    </row>
    <row r="54" spans="1:3" s="159" customFormat="1" ht="12" customHeight="1">
      <c r="A54" s="160" t="s">
        <v>111</v>
      </c>
      <c r="B54" s="25" t="s">
        <v>112</v>
      </c>
      <c r="C54" s="27"/>
    </row>
    <row r="55" spans="1:3" s="159" customFormat="1" ht="12" customHeight="1">
      <c r="A55" s="43" t="s">
        <v>113</v>
      </c>
      <c r="B55" s="12" t="s">
        <v>114</v>
      </c>
      <c r="C55" s="13"/>
    </row>
    <row r="56" spans="1:3" s="159" customFormat="1" ht="12" customHeight="1">
      <c r="A56" s="156" t="s">
        <v>115</v>
      </c>
      <c r="B56" s="16" t="s">
        <v>116</v>
      </c>
      <c r="C56" s="17"/>
    </row>
    <row r="57" spans="1:3" s="159" customFormat="1" ht="12" customHeight="1">
      <c r="A57" s="158" t="s">
        <v>117</v>
      </c>
      <c r="B57" s="19" t="s">
        <v>118</v>
      </c>
      <c r="C57" s="24"/>
    </row>
    <row r="58" spans="1:3" s="159" customFormat="1" ht="12" customHeight="1">
      <c r="A58" s="158" t="s">
        <v>119</v>
      </c>
      <c r="B58" s="19" t="s">
        <v>120</v>
      </c>
      <c r="C58" s="24"/>
    </row>
    <row r="59" spans="1:3" s="159" customFormat="1" ht="12" customHeight="1">
      <c r="A59" s="160" t="s">
        <v>121</v>
      </c>
      <c r="B59" s="25" t="s">
        <v>122</v>
      </c>
      <c r="C59" s="27"/>
    </row>
    <row r="60" spans="1:3" s="159" customFormat="1" ht="12" customHeight="1">
      <c r="A60" s="43" t="s">
        <v>123</v>
      </c>
      <c r="B60" s="23" t="s">
        <v>124</v>
      </c>
      <c r="C60" s="13">
        <f>SUM(C61:C63)</f>
        <v>0</v>
      </c>
    </row>
    <row r="61" spans="1:3" s="159" customFormat="1" ht="12" customHeight="1">
      <c r="A61" s="156" t="s">
        <v>125</v>
      </c>
      <c r="B61" s="16" t="s">
        <v>126</v>
      </c>
      <c r="C61" s="24"/>
    </row>
    <row r="62" spans="1:3" s="159" customFormat="1" ht="12" customHeight="1">
      <c r="A62" s="158" t="s">
        <v>127</v>
      </c>
      <c r="B62" s="19" t="s">
        <v>128</v>
      </c>
      <c r="C62" s="24"/>
    </row>
    <row r="63" spans="1:3" s="159" customFormat="1" ht="12" customHeight="1">
      <c r="A63" s="158" t="s">
        <v>129</v>
      </c>
      <c r="B63" s="19" t="s">
        <v>130</v>
      </c>
      <c r="C63" s="24"/>
    </row>
    <row r="64" spans="1:3" s="159" customFormat="1" ht="12" customHeight="1">
      <c r="A64" s="160" t="s">
        <v>131</v>
      </c>
      <c r="B64" s="25" t="s">
        <v>132</v>
      </c>
      <c r="C64" s="24"/>
    </row>
    <row r="65" spans="1:3" s="159" customFormat="1" ht="12" customHeight="1">
      <c r="A65" s="43" t="s">
        <v>270</v>
      </c>
      <c r="B65" s="12" t="s">
        <v>134</v>
      </c>
      <c r="C65" s="13"/>
    </row>
    <row r="66" spans="1:3" s="159" customFormat="1" ht="12" customHeight="1">
      <c r="A66" s="162" t="s">
        <v>385</v>
      </c>
      <c r="B66" s="23" t="s">
        <v>136</v>
      </c>
      <c r="C66" s="13">
        <f>SUM(C67:C69)</f>
        <v>0</v>
      </c>
    </row>
    <row r="67" spans="1:3" s="159" customFormat="1" ht="12" customHeight="1">
      <c r="A67" s="156" t="s">
        <v>137</v>
      </c>
      <c r="B67" s="16" t="s">
        <v>138</v>
      </c>
      <c r="C67" s="24"/>
    </row>
    <row r="68" spans="1:3" s="159" customFormat="1" ht="12" customHeight="1">
      <c r="A68" s="158" t="s">
        <v>139</v>
      </c>
      <c r="B68" s="19" t="s">
        <v>140</v>
      </c>
      <c r="C68" s="24"/>
    </row>
    <row r="69" spans="1:3" s="159" customFormat="1" ht="12" customHeight="1">
      <c r="A69" s="160" t="s">
        <v>141</v>
      </c>
      <c r="B69" s="33" t="s">
        <v>386</v>
      </c>
      <c r="C69" s="24"/>
    </row>
    <row r="70" spans="1:3" s="159" customFormat="1" ht="12" customHeight="1">
      <c r="A70" s="162" t="s">
        <v>143</v>
      </c>
      <c r="B70" s="23" t="s">
        <v>144</v>
      </c>
      <c r="C70" s="13">
        <f>SUM(C71:C74)</f>
        <v>0</v>
      </c>
    </row>
    <row r="71" spans="1:3" s="159" customFormat="1" ht="12" customHeight="1">
      <c r="A71" s="156" t="s">
        <v>145</v>
      </c>
      <c r="B71" s="16" t="s">
        <v>146</v>
      </c>
      <c r="C71" s="24"/>
    </row>
    <row r="72" spans="1:3" s="159" customFormat="1" ht="12" customHeight="1">
      <c r="A72" s="158" t="s">
        <v>147</v>
      </c>
      <c r="B72" s="19" t="s">
        <v>148</v>
      </c>
      <c r="C72" s="24"/>
    </row>
    <row r="73" spans="1:3" s="159" customFormat="1" ht="12" customHeight="1">
      <c r="A73" s="158" t="s">
        <v>149</v>
      </c>
      <c r="B73" s="19" t="s">
        <v>150</v>
      </c>
      <c r="C73" s="24"/>
    </row>
    <row r="74" spans="1:3" s="159" customFormat="1" ht="12" customHeight="1">
      <c r="A74" s="160" t="s">
        <v>151</v>
      </c>
      <c r="B74" s="25" t="s">
        <v>152</v>
      </c>
      <c r="C74" s="24"/>
    </row>
    <row r="75" spans="1:3" s="159" customFormat="1" ht="12" customHeight="1">
      <c r="A75" s="162" t="s">
        <v>153</v>
      </c>
      <c r="B75" s="23" t="s">
        <v>154</v>
      </c>
      <c r="C75" s="13"/>
    </row>
    <row r="76" spans="1:3" s="159" customFormat="1" ht="12" customHeight="1">
      <c r="A76" s="156" t="s">
        <v>155</v>
      </c>
      <c r="B76" s="16" t="s">
        <v>156</v>
      </c>
      <c r="C76" s="24">
        <v>164657</v>
      </c>
    </row>
    <row r="77" spans="1:3" s="159" customFormat="1" ht="12" customHeight="1">
      <c r="A77" s="160" t="s">
        <v>157</v>
      </c>
      <c r="B77" s="25" t="s">
        <v>158</v>
      </c>
      <c r="C77" s="24"/>
    </row>
    <row r="78" spans="1:3" s="157" customFormat="1" ht="12" customHeight="1">
      <c r="A78" s="162" t="s">
        <v>159</v>
      </c>
      <c r="B78" s="23" t="s">
        <v>160</v>
      </c>
      <c r="C78" s="13">
        <v>164657</v>
      </c>
    </row>
    <row r="79" spans="1:3" s="159" customFormat="1" ht="12" customHeight="1">
      <c r="A79" s="156" t="s">
        <v>161</v>
      </c>
      <c r="B79" s="16" t="s">
        <v>162</v>
      </c>
      <c r="C79" s="24"/>
    </row>
    <row r="80" spans="1:3" s="159" customFormat="1" ht="12" customHeight="1">
      <c r="A80" s="158" t="s">
        <v>163</v>
      </c>
      <c r="B80" s="19" t="s">
        <v>164</v>
      </c>
      <c r="C80" s="24"/>
    </row>
    <row r="81" spans="1:3" s="159" customFormat="1" ht="12" customHeight="1">
      <c r="A81" s="160" t="s">
        <v>165</v>
      </c>
      <c r="B81" s="25" t="s">
        <v>166</v>
      </c>
      <c r="C81" s="24"/>
    </row>
    <row r="82" spans="1:3" s="159" customFormat="1" ht="12" customHeight="1">
      <c r="A82" s="162" t="s">
        <v>167</v>
      </c>
      <c r="B82" s="23" t="s">
        <v>168</v>
      </c>
      <c r="C82" s="13">
        <f>SUM(C83:C86)</f>
        <v>0</v>
      </c>
    </row>
    <row r="83" spans="1:3" s="159" customFormat="1" ht="12" customHeight="1">
      <c r="A83" s="163" t="s">
        <v>169</v>
      </c>
      <c r="B83" s="16" t="s">
        <v>170</v>
      </c>
      <c r="C83" s="24"/>
    </row>
    <row r="84" spans="1:3" s="159" customFormat="1" ht="12" customHeight="1">
      <c r="A84" s="164" t="s">
        <v>171</v>
      </c>
      <c r="B84" s="19" t="s">
        <v>172</v>
      </c>
      <c r="C84" s="24"/>
    </row>
    <row r="85" spans="1:3" s="159" customFormat="1" ht="12" customHeight="1">
      <c r="A85" s="164" t="s">
        <v>173</v>
      </c>
      <c r="B85" s="19" t="s">
        <v>174</v>
      </c>
      <c r="C85" s="24"/>
    </row>
    <row r="86" spans="1:3" s="157" customFormat="1" ht="12" customHeight="1">
      <c r="A86" s="165" t="s">
        <v>175</v>
      </c>
      <c r="B86" s="25" t="s">
        <v>176</v>
      </c>
      <c r="C86" s="24"/>
    </row>
    <row r="87" spans="1:3" s="157" customFormat="1" ht="12" customHeight="1">
      <c r="A87" s="162" t="s">
        <v>177</v>
      </c>
      <c r="B87" s="23" t="s">
        <v>178</v>
      </c>
      <c r="C87" s="34"/>
    </row>
    <row r="88" spans="1:3" s="157" customFormat="1" ht="12" customHeight="1">
      <c r="A88" s="162" t="s">
        <v>387</v>
      </c>
      <c r="B88" s="23" t="s">
        <v>180</v>
      </c>
      <c r="C88" s="34"/>
    </row>
    <row r="89" spans="1:3" s="157" customFormat="1" ht="12" customHeight="1">
      <c r="A89" s="162" t="s">
        <v>388</v>
      </c>
      <c r="B89" s="35" t="s">
        <v>182</v>
      </c>
      <c r="C89" s="13">
        <v>164657</v>
      </c>
    </row>
    <row r="90" spans="1:3" s="157" customFormat="1" ht="12" customHeight="1">
      <c r="A90" s="166" t="s">
        <v>389</v>
      </c>
      <c r="B90" s="37" t="s">
        <v>390</v>
      </c>
      <c r="C90" s="13">
        <v>350436</v>
      </c>
    </row>
    <row r="91" spans="1:3" s="159" customFormat="1" ht="15" customHeight="1">
      <c r="A91" s="167"/>
      <c r="B91" s="168"/>
      <c r="C91" s="169"/>
    </row>
    <row r="92" spans="1:3" s="152" customFormat="1" ht="16.5" customHeight="1">
      <c r="A92" s="170"/>
      <c r="B92" s="171" t="s">
        <v>284</v>
      </c>
      <c r="C92" s="172"/>
    </row>
    <row r="93" spans="1:3" s="173" customFormat="1" ht="12" customHeight="1">
      <c r="A93" s="10" t="s">
        <v>19</v>
      </c>
      <c r="B93" s="45" t="s">
        <v>391</v>
      </c>
      <c r="C93" s="237">
        <v>192842</v>
      </c>
    </row>
    <row r="94" spans="1:3" ht="12" customHeight="1">
      <c r="A94" s="158" t="s">
        <v>21</v>
      </c>
      <c r="B94" s="47" t="s">
        <v>189</v>
      </c>
      <c r="C94" s="24">
        <v>103146</v>
      </c>
    </row>
    <row r="95" spans="1:3" ht="12" customHeight="1">
      <c r="A95" s="158" t="s">
        <v>23</v>
      </c>
      <c r="B95" s="47" t="s">
        <v>190</v>
      </c>
      <c r="C95" s="24">
        <v>16700</v>
      </c>
    </row>
    <row r="96" spans="1:3" ht="12" customHeight="1">
      <c r="A96" s="158" t="s">
        <v>25</v>
      </c>
      <c r="B96" s="47" t="s">
        <v>191</v>
      </c>
      <c r="C96" s="27">
        <v>64460</v>
      </c>
    </row>
    <row r="97" spans="1:3" ht="12" customHeight="1">
      <c r="A97" s="158" t="s">
        <v>27</v>
      </c>
      <c r="B97" s="48" t="s">
        <v>192</v>
      </c>
      <c r="C97" s="27">
        <v>1700</v>
      </c>
    </row>
    <row r="98" spans="1:3" ht="12" customHeight="1">
      <c r="A98" s="158" t="s">
        <v>193</v>
      </c>
      <c r="B98" s="49" t="s">
        <v>194</v>
      </c>
      <c r="C98" s="27">
        <v>6836</v>
      </c>
    </row>
    <row r="99" spans="1:3" ht="12" customHeight="1">
      <c r="A99" s="158" t="s">
        <v>31</v>
      </c>
      <c r="B99" s="47" t="s">
        <v>392</v>
      </c>
      <c r="C99" s="27"/>
    </row>
    <row r="100" spans="1:3" ht="12" customHeight="1">
      <c r="A100" s="158" t="s">
        <v>196</v>
      </c>
      <c r="B100" s="51" t="s">
        <v>197</v>
      </c>
      <c r="C100" s="46"/>
    </row>
    <row r="101" spans="1:3" ht="12" customHeight="1">
      <c r="A101" s="158" t="s">
        <v>198</v>
      </c>
      <c r="B101" s="51" t="s">
        <v>199</v>
      </c>
      <c r="C101" s="27"/>
    </row>
    <row r="102" spans="1:3" ht="12" customHeight="1">
      <c r="A102" s="158" t="s">
        <v>200</v>
      </c>
      <c r="B102" s="51" t="s">
        <v>201</v>
      </c>
      <c r="C102" s="27"/>
    </row>
    <row r="103" spans="1:3" ht="12" customHeight="1">
      <c r="A103" s="158" t="s">
        <v>202</v>
      </c>
      <c r="B103" s="52" t="s">
        <v>203</v>
      </c>
      <c r="C103" s="27"/>
    </row>
    <row r="104" spans="1:3" ht="12" customHeight="1">
      <c r="A104" s="158" t="s">
        <v>204</v>
      </c>
      <c r="B104" s="52" t="s">
        <v>205</v>
      </c>
      <c r="C104" s="27"/>
    </row>
    <row r="105" spans="1:3" ht="12" customHeight="1">
      <c r="A105" s="158" t="s">
        <v>206</v>
      </c>
      <c r="B105" s="51" t="s">
        <v>207</v>
      </c>
      <c r="C105" s="27">
        <v>6182</v>
      </c>
    </row>
    <row r="106" spans="1:3" ht="12" customHeight="1">
      <c r="A106" s="158" t="s">
        <v>208</v>
      </c>
      <c r="B106" s="51" t="s">
        <v>209</v>
      </c>
      <c r="C106" s="27"/>
    </row>
    <row r="107" spans="1:3" ht="12" customHeight="1">
      <c r="A107" s="158" t="s">
        <v>210</v>
      </c>
      <c r="B107" s="52" t="s">
        <v>211</v>
      </c>
      <c r="C107" s="27"/>
    </row>
    <row r="108" spans="1:3" ht="12" customHeight="1">
      <c r="A108" s="174" t="s">
        <v>212</v>
      </c>
      <c r="B108" s="50" t="s">
        <v>213</v>
      </c>
      <c r="C108" s="27"/>
    </row>
    <row r="109" spans="1:3" ht="12" customHeight="1">
      <c r="A109" s="158" t="s">
        <v>214</v>
      </c>
      <c r="B109" s="50" t="s">
        <v>215</v>
      </c>
      <c r="C109" s="27"/>
    </row>
    <row r="110" spans="1:3" ht="12" customHeight="1">
      <c r="A110" s="158" t="s">
        <v>216</v>
      </c>
      <c r="B110" s="52" t="s">
        <v>217</v>
      </c>
      <c r="C110" s="24">
        <v>154</v>
      </c>
    </row>
    <row r="111" spans="1:3" ht="12" customHeight="1">
      <c r="A111" s="158" t="s">
        <v>218</v>
      </c>
      <c r="B111" s="48" t="s">
        <v>219</v>
      </c>
      <c r="C111" s="24"/>
    </row>
    <row r="112" spans="1:3" ht="12" customHeight="1">
      <c r="A112" s="160" t="s">
        <v>220</v>
      </c>
      <c r="B112" s="47" t="s">
        <v>464</v>
      </c>
      <c r="C112" s="27">
        <v>500</v>
      </c>
    </row>
    <row r="113" spans="1:3" ht="12" customHeight="1">
      <c r="A113" s="158" t="s">
        <v>222</v>
      </c>
      <c r="B113" s="52" t="s">
        <v>393</v>
      </c>
      <c r="C113" s="24"/>
    </row>
    <row r="114" spans="1:3" ht="12" customHeight="1">
      <c r="A114" s="43" t="s">
        <v>33</v>
      </c>
      <c r="B114" s="70" t="s">
        <v>224</v>
      </c>
      <c r="C114" s="13">
        <v>157594</v>
      </c>
    </row>
    <row r="115" spans="1:3" ht="12" customHeight="1">
      <c r="A115" s="156" t="s">
        <v>35</v>
      </c>
      <c r="B115" s="47" t="s">
        <v>225</v>
      </c>
      <c r="C115" s="17">
        <v>68838</v>
      </c>
    </row>
    <row r="116" spans="1:3" ht="12" customHeight="1">
      <c r="A116" s="156" t="s">
        <v>37</v>
      </c>
      <c r="B116" s="58" t="s">
        <v>226</v>
      </c>
      <c r="C116" s="17">
        <v>68838</v>
      </c>
    </row>
    <row r="117" spans="1:3" ht="12" customHeight="1">
      <c r="A117" s="156" t="s">
        <v>39</v>
      </c>
      <c r="B117" s="58" t="s">
        <v>227</v>
      </c>
      <c r="C117" s="24">
        <v>88756</v>
      </c>
    </row>
    <row r="118" spans="1:3" ht="12" customHeight="1">
      <c r="A118" s="156" t="s">
        <v>41</v>
      </c>
      <c r="B118" s="58" t="s">
        <v>228</v>
      </c>
      <c r="C118" s="59">
        <v>88756</v>
      </c>
    </row>
    <row r="119" spans="1:3" ht="12" customHeight="1">
      <c r="A119" s="156" t="s">
        <v>43</v>
      </c>
      <c r="B119" s="22" t="s">
        <v>229</v>
      </c>
      <c r="C119" s="59"/>
    </row>
    <row r="120" spans="1:3" ht="12" customHeight="1">
      <c r="A120" s="156" t="s">
        <v>45</v>
      </c>
      <c r="B120" s="20" t="s">
        <v>230</v>
      </c>
      <c r="C120" s="59"/>
    </row>
    <row r="121" spans="1:3" ht="12" customHeight="1">
      <c r="A121" s="156" t="s">
        <v>231</v>
      </c>
      <c r="B121" s="60" t="s">
        <v>232</v>
      </c>
      <c r="C121" s="59"/>
    </row>
    <row r="122" spans="1:3" ht="12" customHeight="1">
      <c r="A122" s="156" t="s">
        <v>233</v>
      </c>
      <c r="B122" s="52" t="s">
        <v>205</v>
      </c>
      <c r="C122" s="59"/>
    </row>
    <row r="123" spans="1:3" ht="12" customHeight="1">
      <c r="A123" s="156" t="s">
        <v>234</v>
      </c>
      <c r="B123" s="52" t="s">
        <v>235</v>
      </c>
      <c r="C123" s="59"/>
    </row>
    <row r="124" spans="1:3" ht="12" customHeight="1">
      <c r="A124" s="156" t="s">
        <v>236</v>
      </c>
      <c r="B124" s="52" t="s">
        <v>237</v>
      </c>
      <c r="C124" s="59"/>
    </row>
    <row r="125" spans="1:3" ht="12" customHeight="1">
      <c r="A125" s="156" t="s">
        <v>238</v>
      </c>
      <c r="B125" s="52" t="s">
        <v>211</v>
      </c>
      <c r="C125" s="59"/>
    </row>
    <row r="126" spans="1:3" ht="12" customHeight="1">
      <c r="A126" s="156" t="s">
        <v>239</v>
      </c>
      <c r="B126" s="52" t="s">
        <v>240</v>
      </c>
      <c r="C126" s="59"/>
    </row>
    <row r="127" spans="1:3" ht="12" customHeight="1">
      <c r="A127" s="174" t="s">
        <v>241</v>
      </c>
      <c r="B127" s="52" t="s">
        <v>242</v>
      </c>
      <c r="C127" s="73"/>
    </row>
    <row r="128" spans="1:3" ht="12" customHeight="1">
      <c r="A128" s="43" t="s">
        <v>47</v>
      </c>
      <c r="B128" s="12" t="s">
        <v>243</v>
      </c>
      <c r="C128" s="13"/>
    </row>
    <row r="129" spans="1:3" ht="12" customHeight="1">
      <c r="A129" s="43" t="s">
        <v>244</v>
      </c>
      <c r="B129" s="12" t="s">
        <v>245</v>
      </c>
      <c r="C129" s="13"/>
    </row>
    <row r="130" spans="1:3" s="173" customFormat="1" ht="12" customHeight="1">
      <c r="A130" s="156" t="s">
        <v>63</v>
      </c>
      <c r="B130" s="61" t="s">
        <v>394</v>
      </c>
      <c r="C130" s="59"/>
    </row>
    <row r="131" spans="1:3" ht="12" customHeight="1">
      <c r="A131" s="156" t="s">
        <v>65</v>
      </c>
      <c r="B131" s="61" t="s">
        <v>247</v>
      </c>
      <c r="C131" s="59"/>
    </row>
    <row r="132" spans="1:3" ht="12" customHeight="1">
      <c r="A132" s="174" t="s">
        <v>67</v>
      </c>
      <c r="B132" s="62" t="s">
        <v>395</v>
      </c>
      <c r="C132" s="59"/>
    </row>
    <row r="133" spans="1:3" ht="12" customHeight="1">
      <c r="A133" s="43" t="s">
        <v>77</v>
      </c>
      <c r="B133" s="12" t="s">
        <v>249</v>
      </c>
      <c r="C133" s="13">
        <f>+C134+C135+C136+C137+C138+C139</f>
        <v>0</v>
      </c>
    </row>
    <row r="134" spans="1:3" ht="12" customHeight="1">
      <c r="A134" s="156" t="s">
        <v>79</v>
      </c>
      <c r="B134" s="61" t="s">
        <v>250</v>
      </c>
      <c r="C134" s="59"/>
    </row>
    <row r="135" spans="1:3" ht="12" customHeight="1">
      <c r="A135" s="156" t="s">
        <v>81</v>
      </c>
      <c r="B135" s="61" t="s">
        <v>251</v>
      </c>
      <c r="C135" s="59"/>
    </row>
    <row r="136" spans="1:3" ht="12" customHeight="1">
      <c r="A136" s="156" t="s">
        <v>83</v>
      </c>
      <c r="B136" s="61" t="s">
        <v>252</v>
      </c>
      <c r="C136" s="59"/>
    </row>
    <row r="137" spans="1:3" ht="12" customHeight="1">
      <c r="A137" s="156" t="s">
        <v>85</v>
      </c>
      <c r="B137" s="61" t="s">
        <v>396</v>
      </c>
      <c r="C137" s="59"/>
    </row>
    <row r="138" spans="1:3" ht="12" customHeight="1">
      <c r="A138" s="156" t="s">
        <v>87</v>
      </c>
      <c r="B138" s="61" t="s">
        <v>254</v>
      </c>
      <c r="C138" s="59"/>
    </row>
    <row r="139" spans="1:3" s="173" customFormat="1" ht="12" customHeight="1">
      <c r="A139" s="174" t="s">
        <v>89</v>
      </c>
      <c r="B139" s="62" t="s">
        <v>255</v>
      </c>
      <c r="C139" s="59"/>
    </row>
    <row r="140" spans="1:11" ht="12" customHeight="1">
      <c r="A140" s="43" t="s">
        <v>101</v>
      </c>
      <c r="B140" s="12" t="s">
        <v>397</v>
      </c>
      <c r="C140" s="13"/>
      <c r="K140" s="175"/>
    </row>
    <row r="141" spans="1:3" ht="12.75">
      <c r="A141" s="156" t="s">
        <v>103</v>
      </c>
      <c r="B141" s="61" t="s">
        <v>257</v>
      </c>
      <c r="C141" s="59"/>
    </row>
    <row r="142" spans="1:3" ht="12" customHeight="1">
      <c r="A142" s="156" t="s">
        <v>105</v>
      </c>
      <c r="B142" s="61" t="s">
        <v>258</v>
      </c>
      <c r="C142" s="59"/>
    </row>
    <row r="143" spans="1:3" ht="12" customHeight="1">
      <c r="A143" s="156" t="s">
        <v>107</v>
      </c>
      <c r="B143" s="61" t="s">
        <v>398</v>
      </c>
      <c r="C143" s="59"/>
    </row>
    <row r="144" spans="1:3" s="173" customFormat="1" ht="12" customHeight="1">
      <c r="A144" s="156" t="s">
        <v>109</v>
      </c>
      <c r="B144" s="61" t="s">
        <v>259</v>
      </c>
      <c r="C144" s="59"/>
    </row>
    <row r="145" spans="1:3" s="173" customFormat="1" ht="12" customHeight="1">
      <c r="A145" s="174" t="s">
        <v>111</v>
      </c>
      <c r="B145" s="62" t="s">
        <v>260</v>
      </c>
      <c r="C145" s="59"/>
    </row>
    <row r="146" spans="1:3" s="173" customFormat="1" ht="12" customHeight="1">
      <c r="A146" s="43" t="s">
        <v>261</v>
      </c>
      <c r="B146" s="12" t="s">
        <v>262</v>
      </c>
      <c r="C146" s="63">
        <f>+C147+C148+C149+C150+C151</f>
        <v>0</v>
      </c>
    </row>
    <row r="147" spans="1:3" s="173" customFormat="1" ht="12" customHeight="1">
      <c r="A147" s="156" t="s">
        <v>115</v>
      </c>
      <c r="B147" s="61" t="s">
        <v>263</v>
      </c>
      <c r="C147" s="59"/>
    </row>
    <row r="148" spans="1:3" s="173" customFormat="1" ht="12" customHeight="1">
      <c r="A148" s="156" t="s">
        <v>117</v>
      </c>
      <c r="B148" s="61" t="s">
        <v>264</v>
      </c>
      <c r="C148" s="59"/>
    </row>
    <row r="149" spans="1:3" s="173" customFormat="1" ht="12" customHeight="1">
      <c r="A149" s="156" t="s">
        <v>119</v>
      </c>
      <c r="B149" s="61" t="s">
        <v>265</v>
      </c>
      <c r="C149" s="59"/>
    </row>
    <row r="150" spans="1:3" s="173" customFormat="1" ht="12" customHeight="1">
      <c r="A150" s="156" t="s">
        <v>121</v>
      </c>
      <c r="B150" s="61" t="s">
        <v>399</v>
      </c>
      <c r="C150" s="59"/>
    </row>
    <row r="151" spans="1:3" ht="12.75" customHeight="1">
      <c r="A151" s="174" t="s">
        <v>267</v>
      </c>
      <c r="B151" s="62" t="s">
        <v>268</v>
      </c>
      <c r="C151" s="73"/>
    </row>
    <row r="152" spans="1:3" ht="12.75" customHeight="1">
      <c r="A152" s="176" t="s">
        <v>123</v>
      </c>
      <c r="B152" s="12" t="s">
        <v>269</v>
      </c>
      <c r="C152" s="63"/>
    </row>
    <row r="153" spans="1:3" ht="12.75" customHeight="1">
      <c r="A153" s="176" t="s">
        <v>270</v>
      </c>
      <c r="B153" s="12" t="s">
        <v>271</v>
      </c>
      <c r="C153" s="63"/>
    </row>
    <row r="154" spans="1:3" ht="12" customHeight="1">
      <c r="A154" s="43" t="s">
        <v>272</v>
      </c>
      <c r="B154" s="12" t="s">
        <v>273</v>
      </c>
      <c r="C154" s="65">
        <f>+C129+C133+C140+C146+C152+C153</f>
        <v>0</v>
      </c>
    </row>
    <row r="155" spans="1:3" ht="15" customHeight="1">
      <c r="A155" s="177" t="s">
        <v>274</v>
      </c>
      <c r="B155" s="69" t="s">
        <v>275</v>
      </c>
      <c r="C155" s="65">
        <v>350436</v>
      </c>
    </row>
    <row r="157" spans="1:3" ht="15" customHeight="1">
      <c r="A157" s="178" t="s">
        <v>400</v>
      </c>
      <c r="B157" s="179"/>
      <c r="C157" s="180">
        <v>14</v>
      </c>
    </row>
    <row r="158" spans="1:3" ht="14.25" customHeight="1">
      <c r="A158" s="178" t="s">
        <v>401</v>
      </c>
      <c r="B158" s="179"/>
      <c r="C158" s="180">
        <v>93</v>
      </c>
    </row>
  </sheetData>
  <sheetProtection selectLockedCells="1" selectUnlockedCells="1"/>
  <printOptions horizontalCentered="1"/>
  <pageMargins left="0.7875" right="0.7875" top="0.9840277777777777" bottom="0.9840277777777777" header="0.7875" footer="0.5118055555555555"/>
  <pageSetup horizontalDpi="600" verticalDpi="600" orientation="portrait" paperSize="9" scale="58" r:id="rId1"/>
  <headerFooter alignWithMargins="0">
    <oddHeader>&amp;R 4. melléklet a 1/2018. (II.15.) önkormányzati rendelethez</oddHeader>
  </headerFooter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- Hikomat</cp:lastModifiedBy>
  <cp:lastPrinted>2018-02-20T08:54:20Z</cp:lastPrinted>
  <dcterms:created xsi:type="dcterms:W3CDTF">2016-02-23T07:08:59Z</dcterms:created>
  <dcterms:modified xsi:type="dcterms:W3CDTF">2018-02-28T09:15:44Z</dcterms:modified>
  <cp:category/>
  <cp:version/>
  <cp:contentType/>
  <cp:contentStatus/>
</cp:coreProperties>
</file>