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5. sz. mell VK" sheetId="1" r:id="rId1"/>
  </sheets>
  <externalReferences>
    <externalReference r:id="rId2"/>
  </externalReferences>
  <definedNames>
    <definedName name="_xlnm.Print_Titles" localSheetId="0">'9.5. sz. mell VK'!$1:$6</definedName>
  </definedNames>
  <calcPr calcId="145621"/>
</workbook>
</file>

<file path=xl/calcChain.xml><?xml version="1.0" encoding="utf-8"?>
<calcChain xmlns="http://schemas.openxmlformats.org/spreadsheetml/2006/main">
  <c r="C61" i="1" l="1"/>
  <c r="E60" i="1"/>
  <c r="F60" i="1" s="1"/>
  <c r="E59" i="1"/>
  <c r="F59" i="1" s="1"/>
  <c r="E58" i="1"/>
  <c r="F57" i="1"/>
  <c r="E57" i="1"/>
  <c r="F56" i="1"/>
  <c r="E56" i="1"/>
  <c r="F55" i="1"/>
  <c r="E55" i="1"/>
  <c r="F54" i="1"/>
  <c r="E54" i="1"/>
  <c r="E53" i="1"/>
  <c r="C53" i="1"/>
  <c r="F53" i="1" s="1"/>
  <c r="E52" i="1"/>
  <c r="F51" i="1"/>
  <c r="E51" i="1"/>
  <c r="F50" i="1"/>
  <c r="E50" i="1"/>
  <c r="E49" i="1"/>
  <c r="C49" i="1"/>
  <c r="F49" i="1" s="1"/>
  <c r="E48" i="1"/>
  <c r="C48" i="1"/>
  <c r="F48" i="1" s="1"/>
  <c r="E47" i="1"/>
  <c r="C47" i="1"/>
  <c r="F47" i="1" s="1"/>
  <c r="E46" i="1"/>
  <c r="F45" i="1"/>
  <c r="E45" i="1"/>
  <c r="F44" i="1"/>
  <c r="E44" i="1"/>
  <c r="F43" i="1"/>
  <c r="E43" i="1"/>
  <c r="E42" i="1"/>
  <c r="E41" i="1"/>
  <c r="C41" i="1"/>
  <c r="F41" i="1" s="1"/>
  <c r="E40" i="1"/>
  <c r="F40" i="1" s="1"/>
  <c r="E39" i="1"/>
  <c r="F39" i="1" s="1"/>
  <c r="E38" i="1"/>
  <c r="C38" i="1"/>
  <c r="F38" i="1" s="1"/>
  <c r="E37" i="1"/>
  <c r="F36" i="1"/>
  <c r="E36" i="1"/>
  <c r="F35" i="1"/>
  <c r="E35" i="1"/>
  <c r="F34" i="1"/>
  <c r="E34" i="1"/>
  <c r="F33" i="1"/>
  <c r="E33" i="1"/>
  <c r="E32" i="1"/>
  <c r="F32" i="1" s="1"/>
  <c r="E31" i="1"/>
  <c r="C31" i="1"/>
  <c r="F31" i="1" s="1"/>
  <c r="E30" i="1"/>
  <c r="F30" i="1" s="1"/>
  <c r="E29" i="1"/>
  <c r="F29" i="1" s="1"/>
  <c r="E28" i="1"/>
  <c r="F28" i="1" s="1"/>
  <c r="E27" i="1"/>
  <c r="F27" i="1" s="1"/>
  <c r="E26" i="1"/>
  <c r="C26" i="1"/>
  <c r="F26" i="1" s="1"/>
  <c r="E25" i="1"/>
  <c r="F25" i="1" s="1"/>
  <c r="E24" i="1"/>
  <c r="C24" i="1"/>
  <c r="F24" i="1" s="1"/>
  <c r="E23" i="1"/>
  <c r="C23" i="1"/>
  <c r="F23" i="1" s="1"/>
  <c r="E22" i="1"/>
  <c r="F22" i="1" s="1"/>
  <c r="E21" i="1"/>
  <c r="F21" i="1" s="1"/>
  <c r="E20" i="1"/>
  <c r="C20" i="1"/>
  <c r="F20" i="1" s="1"/>
  <c r="E19" i="1"/>
  <c r="C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C10" i="1"/>
  <c r="F10" i="1" s="1"/>
  <c r="F9" i="1"/>
  <c r="E9" i="1"/>
  <c r="E8" i="1"/>
  <c r="C8" i="1"/>
  <c r="C37" i="1" s="1"/>
  <c r="C42" i="1" l="1"/>
  <c r="F42" i="1" s="1"/>
  <c r="F37" i="1"/>
  <c r="F8" i="1"/>
  <c r="C46" i="1"/>
  <c r="C52" i="1"/>
  <c r="F52" i="1" s="1"/>
  <c r="C58" i="1" l="1"/>
  <c r="F58" i="1" s="1"/>
  <c r="F46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<sst xmlns="http://schemas.openxmlformats.org/spreadsheetml/2006/main" count="113" uniqueCount="99">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</sst>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0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b/>
      <sz val="10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5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8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3" fontId="5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3" fontId="8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3" fontId="8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3" fontId="14" fillId="0" borderId="0" xfId="0" applyNumberFormat="1" applyFont="1" applyFill="1" applyAlignment="1" applyProtection="1">
      <alignment vertical="center" wrapText="1"/>
    </xf>
    <xf numFmtId="49" fontId="5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6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vertical="center" wrapText="1"/>
    </xf>
    <xf numFmtId="164" fontId="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16" fillId="0" borderId="23" xfId="1" applyFont="1" applyFill="1" applyBorder="1" applyAlignment="1" applyProtection="1">
      <alignment horizontal="left" vertical="center" wrapText="1" indent="1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left" vertical="center" wrapText="1" indent="1"/>
    </xf>
    <xf numFmtId="164" fontId="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26" xfId="1" applyFont="1" applyFill="1" applyBorder="1" applyAlignment="1" applyProtection="1">
      <alignment horizontal="left" vertical="center" wrapText="1" indent="1"/>
    </xf>
    <xf numFmtId="164" fontId="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10" xfId="0" applyFont="1" applyBorder="1" applyAlignment="1" applyProtection="1">
      <alignment horizontal="center" vertical="center" wrapTex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9" xfId="0" applyFont="1" applyBorder="1" applyAlignment="1" applyProtection="1">
      <alignment horizontal="left" wrapText="1" indent="1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vertical="center" wrapTex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10" fillId="0" borderId="16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vertical="center" wrapText="1"/>
    </xf>
    <xf numFmtId="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1" xfId="0" applyFont="1" applyFill="1" applyBorder="1" applyAlignment="1" applyProtection="1">
      <alignment horizontal="left" vertical="center" wrapText="1"/>
    </xf>
    <xf numFmtId="0" fontId="23" fillId="0" borderId="5" xfId="0" applyFont="1" applyFill="1" applyBorder="1" applyAlignment="1" applyProtection="1">
      <alignment horizontal="left" vertical="center" wrapText="1"/>
    </xf>
    <xf numFmtId="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Rendelet%20m&#243;dos&#237;t&#225;sai/2019.10.21/sz&#233;tsz/34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6.sz.mell."/>
      <sheetName val="7.sz.mell."/>
      <sheetName val="8.1. sz. mell."/>
      <sheetName val="8.4. sz. 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10.sz.mell int.összesítő"/>
      <sheetName val="11.sz.mell tartalék"/>
      <sheetName val="1.sz tájékoztató t "/>
      <sheetName val="4.sz tájékoztató t "/>
      <sheetName val="7.sz. táj. 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8">
          <cell r="C8">
            <v>65113229</v>
          </cell>
        </row>
        <row r="10">
          <cell r="C10">
            <v>33441480</v>
          </cell>
        </row>
        <row r="11">
          <cell r="C11">
            <v>1586000</v>
          </cell>
        </row>
        <row r="13">
          <cell r="C13">
            <v>17535396</v>
          </cell>
        </row>
        <row r="14">
          <cell r="C14">
            <v>4914377</v>
          </cell>
        </row>
        <row r="15">
          <cell r="C15">
            <v>7614000</v>
          </cell>
        </row>
        <row r="19">
          <cell r="C19">
            <v>21976</v>
          </cell>
        </row>
        <row r="20">
          <cell r="C20">
            <v>3029325</v>
          </cell>
        </row>
        <row r="23">
          <cell r="C23">
            <v>3029325</v>
          </cell>
        </row>
        <row r="24">
          <cell r="C24">
            <v>3029325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68142554</v>
          </cell>
        </row>
        <row r="38">
          <cell r="C38">
            <v>210243232</v>
          </cell>
        </row>
        <row r="39">
          <cell r="C39">
            <v>1550858</v>
          </cell>
        </row>
        <row r="41">
          <cell r="C41">
            <v>208692374</v>
          </cell>
        </row>
        <row r="42">
          <cell r="C42">
            <v>278385786</v>
          </cell>
        </row>
        <row r="46">
          <cell r="C46">
            <v>277809736</v>
          </cell>
        </row>
        <row r="47">
          <cell r="C47">
            <v>64148635</v>
          </cell>
        </row>
        <row r="48">
          <cell r="C48">
            <v>13482731</v>
          </cell>
        </row>
        <row r="49">
          <cell r="C49">
            <v>200178370</v>
          </cell>
        </row>
        <row r="52">
          <cell r="C52">
            <v>576050</v>
          </cell>
        </row>
        <row r="53">
          <cell r="C53">
            <v>576050</v>
          </cell>
        </row>
        <row r="58">
          <cell r="C58">
            <v>278385786</v>
          </cell>
        </row>
        <row r="60">
          <cell r="C60">
            <v>21.17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tabColor rgb="FF92D050"/>
  </sheetPr>
  <dimension ref="A1:F61"/>
  <sheetViews>
    <sheetView tabSelected="1" zoomScale="115" zoomScaleNormal="115" workbookViewId="0">
      <selection activeCell="B14" sqref="B14"/>
    </sheetView>
  </sheetViews>
  <sheetFormatPr defaultRowHeight="12.75" x14ac:dyDescent="0.2"/>
  <cols>
    <col min="1" max="1" width="13.83203125" style="76" customWidth="1"/>
    <col min="2" max="2" width="79.1640625" style="20" customWidth="1"/>
    <col min="3" max="3" width="25" style="84" customWidth="1"/>
    <col min="4" max="4" width="0" style="20" hidden="1" customWidth="1"/>
    <col min="5" max="5" width="11.83203125" style="5" hidden="1" customWidth="1"/>
    <col min="6" max="6" width="12.5" style="5" hidden="1" customWidth="1"/>
    <col min="7" max="7" width="0" style="20" hidden="1" customWidth="1"/>
    <col min="8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260" width="9.33203125" style="20"/>
    <col min="261" max="262" width="0" style="20" hidden="1" customWidth="1"/>
    <col min="263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516" width="9.33203125" style="20"/>
    <col min="517" max="518" width="0" style="20" hidden="1" customWidth="1"/>
    <col min="519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772" width="9.33203125" style="20"/>
    <col min="773" max="774" width="0" style="20" hidden="1" customWidth="1"/>
    <col min="775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028" width="9.33203125" style="20"/>
    <col min="1029" max="1030" width="0" style="20" hidden="1" customWidth="1"/>
    <col min="1031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284" width="9.33203125" style="20"/>
    <col min="1285" max="1286" width="0" style="20" hidden="1" customWidth="1"/>
    <col min="1287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540" width="9.33203125" style="20"/>
    <col min="1541" max="1542" width="0" style="20" hidden="1" customWidth="1"/>
    <col min="1543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1796" width="9.33203125" style="20"/>
    <col min="1797" max="1798" width="0" style="20" hidden="1" customWidth="1"/>
    <col min="1799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052" width="9.33203125" style="20"/>
    <col min="2053" max="2054" width="0" style="20" hidden="1" customWidth="1"/>
    <col min="2055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308" width="9.33203125" style="20"/>
    <col min="2309" max="2310" width="0" style="20" hidden="1" customWidth="1"/>
    <col min="2311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564" width="9.33203125" style="20"/>
    <col min="2565" max="2566" width="0" style="20" hidden="1" customWidth="1"/>
    <col min="2567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2820" width="9.33203125" style="20"/>
    <col min="2821" max="2822" width="0" style="20" hidden="1" customWidth="1"/>
    <col min="2823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076" width="9.33203125" style="20"/>
    <col min="3077" max="3078" width="0" style="20" hidden="1" customWidth="1"/>
    <col min="3079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332" width="9.33203125" style="20"/>
    <col min="3333" max="3334" width="0" style="20" hidden="1" customWidth="1"/>
    <col min="3335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588" width="9.33203125" style="20"/>
    <col min="3589" max="3590" width="0" style="20" hidden="1" customWidth="1"/>
    <col min="3591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3844" width="9.33203125" style="20"/>
    <col min="3845" max="3846" width="0" style="20" hidden="1" customWidth="1"/>
    <col min="3847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100" width="9.33203125" style="20"/>
    <col min="4101" max="4102" width="0" style="20" hidden="1" customWidth="1"/>
    <col min="4103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356" width="9.33203125" style="20"/>
    <col min="4357" max="4358" width="0" style="20" hidden="1" customWidth="1"/>
    <col min="4359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612" width="9.33203125" style="20"/>
    <col min="4613" max="4614" width="0" style="20" hidden="1" customWidth="1"/>
    <col min="4615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4868" width="9.33203125" style="20"/>
    <col min="4869" max="4870" width="0" style="20" hidden="1" customWidth="1"/>
    <col min="4871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124" width="9.33203125" style="20"/>
    <col min="5125" max="5126" width="0" style="20" hidden="1" customWidth="1"/>
    <col min="5127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380" width="9.33203125" style="20"/>
    <col min="5381" max="5382" width="0" style="20" hidden="1" customWidth="1"/>
    <col min="5383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636" width="9.33203125" style="20"/>
    <col min="5637" max="5638" width="0" style="20" hidden="1" customWidth="1"/>
    <col min="5639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5892" width="9.33203125" style="20"/>
    <col min="5893" max="5894" width="0" style="20" hidden="1" customWidth="1"/>
    <col min="5895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148" width="9.33203125" style="20"/>
    <col min="6149" max="6150" width="0" style="20" hidden="1" customWidth="1"/>
    <col min="6151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404" width="9.33203125" style="20"/>
    <col min="6405" max="6406" width="0" style="20" hidden="1" customWidth="1"/>
    <col min="6407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660" width="9.33203125" style="20"/>
    <col min="6661" max="6662" width="0" style="20" hidden="1" customWidth="1"/>
    <col min="6663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6916" width="9.33203125" style="20"/>
    <col min="6917" max="6918" width="0" style="20" hidden="1" customWidth="1"/>
    <col min="6919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172" width="9.33203125" style="20"/>
    <col min="7173" max="7174" width="0" style="20" hidden="1" customWidth="1"/>
    <col min="7175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428" width="9.33203125" style="20"/>
    <col min="7429" max="7430" width="0" style="20" hidden="1" customWidth="1"/>
    <col min="7431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684" width="9.33203125" style="20"/>
    <col min="7685" max="7686" width="0" style="20" hidden="1" customWidth="1"/>
    <col min="7687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7940" width="9.33203125" style="20"/>
    <col min="7941" max="7942" width="0" style="20" hidden="1" customWidth="1"/>
    <col min="7943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196" width="9.33203125" style="20"/>
    <col min="8197" max="8198" width="0" style="20" hidden="1" customWidth="1"/>
    <col min="8199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452" width="9.33203125" style="20"/>
    <col min="8453" max="8454" width="0" style="20" hidden="1" customWidth="1"/>
    <col min="8455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708" width="9.33203125" style="20"/>
    <col min="8709" max="8710" width="0" style="20" hidden="1" customWidth="1"/>
    <col min="8711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8964" width="9.33203125" style="20"/>
    <col min="8965" max="8966" width="0" style="20" hidden="1" customWidth="1"/>
    <col min="8967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220" width="9.33203125" style="20"/>
    <col min="9221" max="9222" width="0" style="20" hidden="1" customWidth="1"/>
    <col min="9223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476" width="9.33203125" style="20"/>
    <col min="9477" max="9478" width="0" style="20" hidden="1" customWidth="1"/>
    <col min="9479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732" width="9.33203125" style="20"/>
    <col min="9733" max="9734" width="0" style="20" hidden="1" customWidth="1"/>
    <col min="9735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9988" width="9.33203125" style="20"/>
    <col min="9989" max="9990" width="0" style="20" hidden="1" customWidth="1"/>
    <col min="9991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244" width="9.33203125" style="20"/>
    <col min="10245" max="10246" width="0" style="20" hidden="1" customWidth="1"/>
    <col min="10247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500" width="9.33203125" style="20"/>
    <col min="10501" max="10502" width="0" style="20" hidden="1" customWidth="1"/>
    <col min="10503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0756" width="9.33203125" style="20"/>
    <col min="10757" max="10758" width="0" style="20" hidden="1" customWidth="1"/>
    <col min="10759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012" width="9.33203125" style="20"/>
    <col min="11013" max="11014" width="0" style="20" hidden="1" customWidth="1"/>
    <col min="11015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268" width="9.33203125" style="20"/>
    <col min="11269" max="11270" width="0" style="20" hidden="1" customWidth="1"/>
    <col min="11271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524" width="9.33203125" style="20"/>
    <col min="11525" max="11526" width="0" style="20" hidden="1" customWidth="1"/>
    <col min="11527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1780" width="9.33203125" style="20"/>
    <col min="11781" max="11782" width="0" style="20" hidden="1" customWidth="1"/>
    <col min="11783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036" width="9.33203125" style="20"/>
    <col min="12037" max="12038" width="0" style="20" hidden="1" customWidth="1"/>
    <col min="12039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292" width="9.33203125" style="20"/>
    <col min="12293" max="12294" width="0" style="20" hidden="1" customWidth="1"/>
    <col min="12295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548" width="9.33203125" style="20"/>
    <col min="12549" max="12550" width="0" style="20" hidden="1" customWidth="1"/>
    <col min="12551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2804" width="9.33203125" style="20"/>
    <col min="12805" max="12806" width="0" style="20" hidden="1" customWidth="1"/>
    <col min="12807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060" width="9.33203125" style="20"/>
    <col min="13061" max="13062" width="0" style="20" hidden="1" customWidth="1"/>
    <col min="13063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316" width="9.33203125" style="20"/>
    <col min="13317" max="13318" width="0" style="20" hidden="1" customWidth="1"/>
    <col min="13319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572" width="9.33203125" style="20"/>
    <col min="13573" max="13574" width="0" style="20" hidden="1" customWidth="1"/>
    <col min="13575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3828" width="9.33203125" style="20"/>
    <col min="13829" max="13830" width="0" style="20" hidden="1" customWidth="1"/>
    <col min="13831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084" width="9.33203125" style="20"/>
    <col min="14085" max="14086" width="0" style="20" hidden="1" customWidth="1"/>
    <col min="14087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340" width="9.33203125" style="20"/>
    <col min="14341" max="14342" width="0" style="20" hidden="1" customWidth="1"/>
    <col min="14343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596" width="9.33203125" style="20"/>
    <col min="14597" max="14598" width="0" style="20" hidden="1" customWidth="1"/>
    <col min="14599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4852" width="9.33203125" style="20"/>
    <col min="14853" max="14854" width="0" style="20" hidden="1" customWidth="1"/>
    <col min="14855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108" width="9.33203125" style="20"/>
    <col min="15109" max="15110" width="0" style="20" hidden="1" customWidth="1"/>
    <col min="15111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364" width="9.33203125" style="20"/>
    <col min="15365" max="15366" width="0" style="20" hidden="1" customWidth="1"/>
    <col min="15367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620" width="9.33203125" style="20"/>
    <col min="15621" max="15622" width="0" style="20" hidden="1" customWidth="1"/>
    <col min="15623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5876" width="9.33203125" style="20"/>
    <col min="15877" max="15878" width="0" style="20" hidden="1" customWidth="1"/>
    <col min="15879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132" width="9.33203125" style="20"/>
    <col min="16133" max="16134" width="0" style="20" hidden="1" customWidth="1"/>
    <col min="16135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6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65113229</v>
      </c>
      <c r="E8" s="32" t="e">
        <f>'[1]9.5.1. sz. mell VK '!C8+#REF!</f>
        <v>#REF!</v>
      </c>
      <c r="F8" s="32" t="e">
        <f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 t="e">
        <f>'[1]9.5.1. sz. mell VK '!C9+#REF!</f>
        <v>#REF!</v>
      </c>
      <c r="F9" s="32" t="e">
        <f t="shared" ref="F9:F60" si="0">C9-E9</f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f>32107480+1334000</f>
        <v>33441480</v>
      </c>
      <c r="E10" s="32" t="e">
        <f>'[1]9.5.1. sz. mell VK '!C10+#REF!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8">
        <v>1586000</v>
      </c>
      <c r="E11" s="32" t="e">
        <f>'[1]9.5.1. sz. mell VK '!C11+#REF!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'[1]9.5.1. sz. mell VK '!C12+#REF!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8">
        <v>17535396</v>
      </c>
      <c r="E13" s="32" t="e">
        <f>'[1]9.5.1. sz. mell VK '!C13+#REF!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v>4914377</v>
      </c>
      <c r="E14" s="32" t="e">
        <f>'[1]9.5.1. sz. mell VK '!C14+#REF!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39" t="s">
        <v>29</v>
      </c>
      <c r="C15" s="38">
        <v>7614000</v>
      </c>
      <c r="E15" s="32" t="e">
        <f>'[1]9.5.1. sz. mell VK '!C15+#REF!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0"/>
      <c r="E16" s="32" t="e">
        <f>'[1]9.5.1. sz. mell VK '!C16+#REF!</f>
        <v>#REF!</v>
      </c>
      <c r="F16" s="32" t="e">
        <f t="shared" si="0"/>
        <v>#REF!</v>
      </c>
    </row>
    <row r="17" spans="1:6" s="41" customFormat="1" ht="12" customHeight="1" x14ac:dyDescent="0.2">
      <c r="A17" s="36" t="s">
        <v>32</v>
      </c>
      <c r="B17" s="37" t="s">
        <v>33</v>
      </c>
      <c r="C17" s="38"/>
      <c r="E17" s="32" t="e">
        <f>'[1]9.5.1. sz. mell VK '!C17+#REF!</f>
        <v>#REF!</v>
      </c>
      <c r="F17" s="32" t="e">
        <f t="shared" si="0"/>
        <v>#REF!</v>
      </c>
    </row>
    <row r="18" spans="1:6" s="41" customFormat="1" ht="12" customHeight="1" x14ac:dyDescent="0.2">
      <c r="A18" s="36" t="s">
        <v>34</v>
      </c>
      <c r="B18" s="37" t="s">
        <v>35</v>
      </c>
      <c r="C18" s="42"/>
      <c r="E18" s="32" t="e">
        <f>'[1]9.5.1. sz. mell VK '!C18+#REF!</f>
        <v>#REF!</v>
      </c>
      <c r="F18" s="32" t="e">
        <f t="shared" si="0"/>
        <v>#REF!</v>
      </c>
    </row>
    <row r="19" spans="1:6" s="41" customFormat="1" ht="12" customHeight="1" thickBot="1" x14ac:dyDescent="0.25">
      <c r="A19" s="36" t="s">
        <v>36</v>
      </c>
      <c r="B19" s="39" t="s">
        <v>37</v>
      </c>
      <c r="C19" s="43">
        <f>11081+10895</f>
        <v>21976</v>
      </c>
      <c r="E19" s="32" t="e">
        <f>'[1]9.5.1. sz. mell VK '!C19+#REF!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44">
        <f>SUM(C21:C23)</f>
        <v>3029325</v>
      </c>
      <c r="E20" s="32" t="e">
        <f>'[1]9.5.1. sz. mell VK '!C20+#REF!</f>
        <v>#REF!</v>
      </c>
      <c r="F20" s="32" t="e">
        <f t="shared" si="0"/>
        <v>#REF!</v>
      </c>
    </row>
    <row r="21" spans="1:6" s="41" customFormat="1" ht="12" customHeight="1" x14ac:dyDescent="0.2">
      <c r="A21" s="36" t="s">
        <v>40</v>
      </c>
      <c r="B21" s="45" t="s">
        <v>41</v>
      </c>
      <c r="C21" s="46"/>
      <c r="E21" s="32" t="e">
        <f>'[1]9.5.1. sz. mell VK '!C21+#REF!</f>
        <v>#REF!</v>
      </c>
      <c r="F21" s="32" t="e">
        <f t="shared" si="0"/>
        <v>#REF!</v>
      </c>
    </row>
    <row r="22" spans="1:6" s="41" customFormat="1" ht="12" customHeight="1" x14ac:dyDescent="0.2">
      <c r="A22" s="36" t="s">
        <v>42</v>
      </c>
      <c r="B22" s="37" t="s">
        <v>43</v>
      </c>
      <c r="C22" s="38"/>
      <c r="E22" s="32" t="e">
        <f>'[1]9.5.1. sz. mell VK '!C22+#REF!</f>
        <v>#REF!</v>
      </c>
      <c r="F22" s="32" t="e">
        <f t="shared" si="0"/>
        <v>#REF!</v>
      </c>
    </row>
    <row r="23" spans="1:6" s="41" customFormat="1" ht="12" customHeight="1" x14ac:dyDescent="0.2">
      <c r="A23" s="36" t="s">
        <v>44</v>
      </c>
      <c r="B23" s="37" t="s">
        <v>45</v>
      </c>
      <c r="C23" s="38">
        <f>1631175+1398150</f>
        <v>3029325</v>
      </c>
      <c r="E23" s="32" t="e">
        <f>'[1]9.5.1. sz. mell VK '!C23+#REF!</f>
        <v>#REF!</v>
      </c>
      <c r="F23" s="32" t="e">
        <f t="shared" si="0"/>
        <v>#REF!</v>
      </c>
    </row>
    <row r="24" spans="1:6" s="41" customFormat="1" ht="12" customHeight="1" thickBot="1" x14ac:dyDescent="0.25">
      <c r="A24" s="36" t="s">
        <v>46</v>
      </c>
      <c r="B24" s="37" t="s">
        <v>47</v>
      </c>
      <c r="C24" s="38">
        <f>1631175+1398150</f>
        <v>3029325</v>
      </c>
      <c r="E24" s="32" t="e">
        <f>'[1]9.5.1. sz. mell VK '!C24+#REF!</f>
        <v>#REF!</v>
      </c>
      <c r="F24" s="32" t="e">
        <f t="shared" si="0"/>
        <v>#REF!</v>
      </c>
    </row>
    <row r="25" spans="1:6" s="41" customFormat="1" ht="12" customHeight="1" thickBot="1" x14ac:dyDescent="0.25">
      <c r="A25" s="47" t="s">
        <v>48</v>
      </c>
      <c r="B25" s="48" t="s">
        <v>49</v>
      </c>
      <c r="C25" s="49"/>
      <c r="E25" s="32" t="e">
        <f>'[1]9.5.1. sz. mell VK '!C25+#REF!</f>
        <v>#REF!</v>
      </c>
      <c r="F25" s="32" t="e">
        <f t="shared" si="0"/>
        <v>#REF!</v>
      </c>
    </row>
    <row r="26" spans="1:6" s="41" customFormat="1" ht="12" customHeight="1" thickBot="1" x14ac:dyDescent="0.25">
      <c r="A26" s="47" t="s">
        <v>50</v>
      </c>
      <c r="B26" s="48" t="s">
        <v>51</v>
      </c>
      <c r="C26" s="44">
        <f>+C27+C28+C29</f>
        <v>0</v>
      </c>
      <c r="E26" s="32" t="e">
        <f>'[1]9.5.1. sz. mell VK '!C26+#REF!</f>
        <v>#REF!</v>
      </c>
      <c r="F26" s="32" t="e">
        <f t="shared" si="0"/>
        <v>#REF!</v>
      </c>
    </row>
    <row r="27" spans="1:6" s="41" customFormat="1" ht="12" customHeight="1" x14ac:dyDescent="0.2">
      <c r="A27" s="50" t="s">
        <v>52</v>
      </c>
      <c r="B27" s="51" t="s">
        <v>53</v>
      </c>
      <c r="C27" s="52"/>
      <c r="E27" s="32" t="e">
        <f>'[1]9.5.1. sz. mell VK '!C27+#REF!</f>
        <v>#REF!</v>
      </c>
      <c r="F27" s="32" t="e">
        <f t="shared" si="0"/>
        <v>#REF!</v>
      </c>
    </row>
    <row r="28" spans="1:6" s="41" customFormat="1" ht="12" customHeight="1" x14ac:dyDescent="0.2">
      <c r="A28" s="50" t="s">
        <v>54</v>
      </c>
      <c r="B28" s="51" t="s">
        <v>43</v>
      </c>
      <c r="C28" s="46"/>
      <c r="E28" s="32" t="e">
        <f>'[1]9.5.1. sz. mell VK '!C28+#REF!</f>
        <v>#REF!</v>
      </c>
      <c r="F28" s="32" t="e">
        <f t="shared" si="0"/>
        <v>#REF!</v>
      </c>
    </row>
    <row r="29" spans="1:6" s="41" customFormat="1" ht="12" customHeight="1" x14ac:dyDescent="0.2">
      <c r="A29" s="50" t="s">
        <v>55</v>
      </c>
      <c r="B29" s="53" t="s">
        <v>56</v>
      </c>
      <c r="C29" s="46"/>
      <c r="E29" s="32" t="e">
        <f>'[1]9.5.1. sz. mell VK '!C29+#REF!</f>
        <v>#REF!</v>
      </c>
      <c r="F29" s="32" t="e">
        <f t="shared" si="0"/>
        <v>#REF!</v>
      </c>
    </row>
    <row r="30" spans="1:6" s="41" customFormat="1" ht="12" customHeight="1" thickBot="1" x14ac:dyDescent="0.25">
      <c r="A30" s="36" t="s">
        <v>57</v>
      </c>
      <c r="B30" s="54" t="s">
        <v>58</v>
      </c>
      <c r="C30" s="55"/>
      <c r="E30" s="32" t="e">
        <f>'[1]9.5.1. sz. mell VK '!C30+#REF!</f>
        <v>#REF!</v>
      </c>
      <c r="F30" s="32" t="e">
        <f t="shared" si="0"/>
        <v>#REF!</v>
      </c>
    </row>
    <row r="31" spans="1:6" s="41" customFormat="1" ht="12" customHeight="1" thickBot="1" x14ac:dyDescent="0.25">
      <c r="A31" s="47" t="s">
        <v>59</v>
      </c>
      <c r="B31" s="48" t="s">
        <v>60</v>
      </c>
      <c r="C31" s="44">
        <f>+C32+C33+C34</f>
        <v>0</v>
      </c>
      <c r="E31" s="32" t="e">
        <f>'[1]9.5.1. sz. mell VK '!C31+#REF!</f>
        <v>#REF!</v>
      </c>
      <c r="F31" s="32" t="e">
        <f t="shared" si="0"/>
        <v>#REF!</v>
      </c>
    </row>
    <row r="32" spans="1:6" s="41" customFormat="1" ht="12" customHeight="1" x14ac:dyDescent="0.2">
      <c r="A32" s="50" t="s">
        <v>61</v>
      </c>
      <c r="B32" s="51" t="s">
        <v>62</v>
      </c>
      <c r="C32" s="52"/>
      <c r="E32" s="32" t="e">
        <f>'[1]9.5.1. sz. mell VK '!C32+#REF!</f>
        <v>#REF!</v>
      </c>
      <c r="F32" s="32" t="e">
        <f t="shared" si="0"/>
        <v>#REF!</v>
      </c>
    </row>
    <row r="33" spans="1:6" s="41" customFormat="1" ht="12" customHeight="1" x14ac:dyDescent="0.2">
      <c r="A33" s="50" t="s">
        <v>63</v>
      </c>
      <c r="B33" s="53" t="s">
        <v>64</v>
      </c>
      <c r="C33" s="40"/>
      <c r="E33" s="32" t="e">
        <f>'[1]9.5.1. sz. mell VK '!C33+#REF!</f>
        <v>#REF!</v>
      </c>
      <c r="F33" s="32" t="e">
        <f t="shared" si="0"/>
        <v>#REF!</v>
      </c>
    </row>
    <row r="34" spans="1:6" s="31" customFormat="1" ht="12" customHeight="1" thickBot="1" x14ac:dyDescent="0.25">
      <c r="A34" s="36" t="s">
        <v>65</v>
      </c>
      <c r="B34" s="54" t="s">
        <v>66</v>
      </c>
      <c r="C34" s="55"/>
      <c r="E34" s="32" t="e">
        <f>'[1]9.5.1. sz. mell VK '!C34+#REF!</f>
        <v>#REF!</v>
      </c>
      <c r="F34" s="32" t="e">
        <f t="shared" si="0"/>
        <v>#REF!</v>
      </c>
    </row>
    <row r="35" spans="1:6" s="31" customFormat="1" ht="12" customHeight="1" thickBot="1" x14ac:dyDescent="0.25">
      <c r="A35" s="47" t="s">
        <v>67</v>
      </c>
      <c r="B35" s="48" t="s">
        <v>68</v>
      </c>
      <c r="C35" s="49"/>
      <c r="E35" s="32" t="e">
        <f>'[1]9.5.1. sz. mell VK '!C35+#REF!</f>
        <v>#REF!</v>
      </c>
      <c r="F35" s="32" t="e">
        <f t="shared" si="0"/>
        <v>#REF!</v>
      </c>
    </row>
    <row r="36" spans="1:6" s="31" customFormat="1" ht="12" customHeight="1" thickBot="1" x14ac:dyDescent="0.25">
      <c r="A36" s="47" t="s">
        <v>69</v>
      </c>
      <c r="B36" s="48" t="s">
        <v>70</v>
      </c>
      <c r="C36" s="56"/>
      <c r="E36" s="32" t="e">
        <f>'[1]9.5.1. sz. mell VK '!C36+#REF!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48" t="s">
        <v>72</v>
      </c>
      <c r="C37" s="57">
        <f>+C8+C20+C25+C26+C31+C35+C36</f>
        <v>68142554</v>
      </c>
      <c r="E37" s="32" t="e">
        <f>'[1]9.5.1. sz. mell VK '!C37+#REF!</f>
        <v>#REF!</v>
      </c>
      <c r="F37" s="32" t="e">
        <f t="shared" si="0"/>
        <v>#REF!</v>
      </c>
    </row>
    <row r="38" spans="1:6" s="31" customFormat="1" ht="12" customHeight="1" thickBot="1" x14ac:dyDescent="0.25">
      <c r="A38" s="58" t="s">
        <v>73</v>
      </c>
      <c r="B38" s="48" t="s">
        <v>74</v>
      </c>
      <c r="C38" s="57">
        <f>+C39+C40+C41</f>
        <v>210243232</v>
      </c>
      <c r="E38" s="32" t="e">
        <f>'[1]9.5.1. sz. mell VK '!C38+#REF!</f>
        <v>#REF!</v>
      </c>
      <c r="F38" s="32" t="e">
        <f t="shared" si="0"/>
        <v>#REF!</v>
      </c>
    </row>
    <row r="39" spans="1:6" s="31" customFormat="1" ht="12" customHeight="1" x14ac:dyDescent="0.2">
      <c r="A39" s="50" t="s">
        <v>75</v>
      </c>
      <c r="B39" s="51" t="s">
        <v>76</v>
      </c>
      <c r="C39" s="52">
        <v>1550858</v>
      </c>
      <c r="E39" s="32" t="e">
        <f>'[1]9.5.1. sz. mell VK '!C39+#REF!</f>
        <v>#REF!</v>
      </c>
      <c r="F39" s="32" t="e">
        <f t="shared" si="0"/>
        <v>#REF!</v>
      </c>
    </row>
    <row r="40" spans="1:6" s="41" customFormat="1" ht="12" customHeight="1" x14ac:dyDescent="0.2">
      <c r="A40" s="50" t="s">
        <v>77</v>
      </c>
      <c r="B40" s="53" t="s">
        <v>78</v>
      </c>
      <c r="C40" s="40"/>
      <c r="E40" s="32" t="e">
        <f>'[1]9.5.1. sz. mell VK '!C40+#REF!</f>
        <v>#REF!</v>
      </c>
      <c r="F40" s="32" t="e">
        <f t="shared" si="0"/>
        <v>#REF!</v>
      </c>
    </row>
    <row r="41" spans="1:6" s="41" customFormat="1" ht="15" customHeight="1" thickBot="1" x14ac:dyDescent="0.25">
      <c r="A41" s="36" t="s">
        <v>79</v>
      </c>
      <c r="B41" s="54" t="s">
        <v>80</v>
      </c>
      <c r="C41" s="59">
        <f>238957245+846360+932600+1350000+200000+7043400+221980+358500+70000-491420-43110023+1652482+661250</f>
        <v>208692374</v>
      </c>
      <c r="E41" s="32" t="e">
        <f>'[1]9.5.1. sz. mell VK '!C41+#REF!</f>
        <v>#REF!</v>
      </c>
      <c r="F41" s="32" t="e">
        <f t="shared" si="0"/>
        <v>#REF!</v>
      </c>
    </row>
    <row r="42" spans="1:6" s="41" customFormat="1" ht="15" customHeight="1" thickBot="1" x14ac:dyDescent="0.25">
      <c r="A42" s="58" t="s">
        <v>81</v>
      </c>
      <c r="B42" s="60" t="s">
        <v>82</v>
      </c>
      <c r="C42" s="61">
        <f>+C37+C38</f>
        <v>278385786</v>
      </c>
      <c r="E42" s="32" t="e">
        <f>'[1]9.5.1. sz. mell VK '!C42+#REF!</f>
        <v>#REF!</v>
      </c>
      <c r="F42" s="32" t="e">
        <f t="shared" si="0"/>
        <v>#REF!</v>
      </c>
    </row>
    <row r="43" spans="1:6" x14ac:dyDescent="0.2">
      <c r="A43" s="62"/>
      <c r="B43" s="63"/>
      <c r="C43" s="64"/>
      <c r="E43" s="32" t="e">
        <f>'[1]9.5.1. sz. mell VK '!C43+#REF!</f>
        <v>#REF!</v>
      </c>
      <c r="F43" s="32" t="e">
        <f t="shared" si="0"/>
        <v>#REF!</v>
      </c>
    </row>
    <row r="44" spans="1:6" s="24" customFormat="1" ht="16.5" customHeight="1" thickBot="1" x14ac:dyDescent="0.25">
      <c r="A44" s="65"/>
      <c r="B44" s="66"/>
      <c r="C44" s="67"/>
      <c r="E44" s="32" t="e">
        <f>'[1]9.5.1. sz. mell VK '!C44+#REF!</f>
        <v>#REF!</v>
      </c>
      <c r="F44" s="32" t="e">
        <f t="shared" si="0"/>
        <v>#REF!</v>
      </c>
    </row>
    <row r="45" spans="1:6" s="71" customFormat="1" ht="12" customHeight="1" thickBot="1" x14ac:dyDescent="0.25">
      <c r="A45" s="68"/>
      <c r="B45" s="69" t="s">
        <v>83</v>
      </c>
      <c r="C45" s="70"/>
      <c r="E45" s="32" t="e">
        <f>'[1]9.5.1. sz. mell VK '!C45+#REF!</f>
        <v>#REF!</v>
      </c>
      <c r="F45" s="32" t="e">
        <f t="shared" si="0"/>
        <v>#REF!</v>
      </c>
    </row>
    <row r="46" spans="1:6" ht="12" customHeight="1" thickBot="1" x14ac:dyDescent="0.25">
      <c r="A46" s="47" t="s">
        <v>14</v>
      </c>
      <c r="B46" s="48" t="s">
        <v>84</v>
      </c>
      <c r="C46" s="30">
        <f>SUM(C47:C51)</f>
        <v>277809736</v>
      </c>
      <c r="E46" s="32" t="e">
        <f>'[1]9.5.1. sz. mell VK '!C46+#REF!</f>
        <v>#REF!</v>
      </c>
      <c r="F46" s="32" t="e">
        <f t="shared" si="0"/>
        <v>#REF!</v>
      </c>
    </row>
    <row r="47" spans="1:6" ht="12" customHeight="1" x14ac:dyDescent="0.2">
      <c r="A47" s="36" t="s">
        <v>16</v>
      </c>
      <c r="B47" s="45" t="s">
        <v>85</v>
      </c>
      <c r="C47" s="72">
        <f>60512486+720000+1365000+110000+9273+1170000+300000-38124</f>
        <v>64148635</v>
      </c>
      <c r="E47" s="32" t="e">
        <f>'[1]9.5.1. sz. mell VK '!C47+#REF!</f>
        <v>#REF!</v>
      </c>
      <c r="F47" s="32" t="e">
        <f t="shared" si="0"/>
        <v>#REF!</v>
      </c>
    </row>
    <row r="48" spans="1:6" ht="12" customHeight="1" x14ac:dyDescent="0.2">
      <c r="A48" s="36" t="s">
        <v>18</v>
      </c>
      <c r="B48" s="37" t="s">
        <v>86</v>
      </c>
      <c r="C48" s="73">
        <f>13261042+126360+266175+44781+1808+228150+58500-491420-12665</f>
        <v>13482731</v>
      </c>
      <c r="E48" s="32" t="e">
        <f>'[1]9.5.1. sz. mell VK '!C48+#REF!</f>
        <v>#REF!</v>
      </c>
      <c r="F48" s="32" t="e">
        <f t="shared" si="0"/>
        <v>#REF!</v>
      </c>
    </row>
    <row r="49" spans="1:6" ht="12" customHeight="1" x14ac:dyDescent="0.2">
      <c r="A49" s="36" t="s">
        <v>20</v>
      </c>
      <c r="B49" s="37" t="s">
        <v>87</v>
      </c>
      <c r="C49" s="73">
        <f>229985778+932600+1350000+200000+6888619+1555980-43110023+61684+1652482+661250</f>
        <v>200178370</v>
      </c>
      <c r="E49" s="32" t="e">
        <f>'[1]9.5.1. sz. mell VK '!C49+#REF!</f>
        <v>#REF!</v>
      </c>
      <c r="F49" s="32" t="e">
        <f t="shared" si="0"/>
        <v>#REF!</v>
      </c>
    </row>
    <row r="50" spans="1:6" ht="12" customHeight="1" x14ac:dyDescent="0.2">
      <c r="A50" s="36" t="s">
        <v>22</v>
      </c>
      <c r="B50" s="37" t="s">
        <v>88</v>
      </c>
      <c r="C50" s="38"/>
      <c r="E50" s="32" t="e">
        <f>'[1]9.5.1. sz. mell VK '!C50+#REF!</f>
        <v>#REF!</v>
      </c>
      <c r="F50" s="32" t="e">
        <f t="shared" si="0"/>
        <v>#REF!</v>
      </c>
    </row>
    <row r="51" spans="1:6" ht="12" customHeight="1" thickBot="1" x14ac:dyDescent="0.25">
      <c r="A51" s="36" t="s">
        <v>24</v>
      </c>
      <c r="B51" s="37" t="s">
        <v>89</v>
      </c>
      <c r="C51" s="38"/>
      <c r="E51" s="32" t="e">
        <f>'[1]9.5.1. sz. mell VK '!C51+#REF!</f>
        <v>#REF!</v>
      </c>
      <c r="F51" s="32" t="e">
        <f t="shared" si="0"/>
        <v>#REF!</v>
      </c>
    </row>
    <row r="52" spans="1:6" s="71" customFormat="1" ht="12" customHeight="1" thickBot="1" x14ac:dyDescent="0.25">
      <c r="A52" s="47" t="s">
        <v>38</v>
      </c>
      <c r="B52" s="48" t="s">
        <v>90</v>
      </c>
      <c r="C52" s="44">
        <f>SUM(C53:C55)</f>
        <v>576050</v>
      </c>
      <c r="E52" s="32" t="e">
        <f>'[1]9.5.1. sz. mell VK '!C52+#REF!</f>
        <v>#REF!</v>
      </c>
      <c r="F52" s="32" t="e">
        <f t="shared" si="0"/>
        <v>#REF!</v>
      </c>
    </row>
    <row r="53" spans="1:6" ht="12" customHeight="1" x14ac:dyDescent="0.2">
      <c r="A53" s="36" t="s">
        <v>40</v>
      </c>
      <c r="B53" s="45" t="s">
        <v>91</v>
      </c>
      <c r="C53" s="52">
        <f>506050+70000</f>
        <v>576050</v>
      </c>
      <c r="E53" s="32" t="e">
        <f>'[1]9.5.1. sz. mell VK '!C53+#REF!</f>
        <v>#REF!</v>
      </c>
      <c r="F53" s="32" t="e">
        <f t="shared" si="0"/>
        <v>#REF!</v>
      </c>
    </row>
    <row r="54" spans="1:6" ht="12" customHeight="1" x14ac:dyDescent="0.2">
      <c r="A54" s="36" t="s">
        <v>42</v>
      </c>
      <c r="B54" s="37" t="s">
        <v>92</v>
      </c>
      <c r="C54" s="38"/>
      <c r="E54" s="32" t="e">
        <f>'[1]9.5.1. sz. mell VK '!C54+#REF!</f>
        <v>#REF!</v>
      </c>
      <c r="F54" s="32" t="e">
        <f t="shared" si="0"/>
        <v>#REF!</v>
      </c>
    </row>
    <row r="55" spans="1:6" ht="12" customHeight="1" x14ac:dyDescent="0.2">
      <c r="A55" s="36" t="s">
        <v>44</v>
      </c>
      <c r="B55" s="37" t="s">
        <v>93</v>
      </c>
      <c r="C55" s="38"/>
      <c r="E55" s="32" t="e">
        <f>'[1]9.5.1. sz. mell VK '!C55+#REF!</f>
        <v>#REF!</v>
      </c>
      <c r="F55" s="32" t="e">
        <f t="shared" si="0"/>
        <v>#REF!</v>
      </c>
    </row>
    <row r="56" spans="1:6" ht="15" customHeight="1" thickBot="1" x14ac:dyDescent="0.25">
      <c r="A56" s="36" t="s">
        <v>46</v>
      </c>
      <c r="B56" s="37" t="s">
        <v>94</v>
      </c>
      <c r="C56" s="38"/>
      <c r="E56" s="32" t="e">
        <f>'[1]9.5.1. sz. mell VK '!C56+#REF!</f>
        <v>#REF!</v>
      </c>
      <c r="F56" s="32" t="e">
        <f t="shared" si="0"/>
        <v>#REF!</v>
      </c>
    </row>
    <row r="57" spans="1:6" ht="13.5" thickBot="1" x14ac:dyDescent="0.25">
      <c r="A57" s="47" t="s">
        <v>48</v>
      </c>
      <c r="B57" s="48" t="s">
        <v>95</v>
      </c>
      <c r="C57" s="49"/>
      <c r="E57" s="32" t="e">
        <f>'[1]9.5.1. sz. mell VK '!C57+#REF!</f>
        <v>#REF!</v>
      </c>
      <c r="F57" s="32" t="e">
        <f t="shared" si="0"/>
        <v>#REF!</v>
      </c>
    </row>
    <row r="58" spans="1:6" ht="15" customHeight="1" thickBot="1" x14ac:dyDescent="0.25">
      <c r="A58" s="47" t="s">
        <v>50</v>
      </c>
      <c r="B58" s="74" t="s">
        <v>96</v>
      </c>
      <c r="C58" s="75">
        <f>+C46+C52+C57</f>
        <v>278385786</v>
      </c>
      <c r="E58" s="32" t="e">
        <f>'[1]9.5.1. sz. mell VK '!C58+#REF!</f>
        <v>#REF!</v>
      </c>
      <c r="F58" s="32" t="e">
        <f t="shared" si="0"/>
        <v>#REF!</v>
      </c>
    </row>
    <row r="59" spans="1:6" ht="14.25" customHeight="1" thickBot="1" x14ac:dyDescent="0.25">
      <c r="C59" s="77"/>
      <c r="E59" s="32" t="e">
        <f>'[1]9.5.1. sz. mell VK '!C59+#REF!</f>
        <v>#REF!</v>
      </c>
      <c r="F59" s="32" t="e">
        <f t="shared" si="0"/>
        <v>#REF!</v>
      </c>
    </row>
    <row r="60" spans="1:6" x14ac:dyDescent="0.2">
      <c r="A60" s="78" t="s">
        <v>97</v>
      </c>
      <c r="B60" s="79"/>
      <c r="C60" s="80">
        <v>21.17</v>
      </c>
      <c r="E60" s="32" t="e">
        <f>'[1]9.5.1. sz. mell VK '!C60+#REF!</f>
        <v>#REF!</v>
      </c>
      <c r="F60" s="32" t="e">
        <f t="shared" si="0"/>
        <v>#REF!</v>
      </c>
    </row>
    <row r="61" spans="1:6" ht="13.5" thickBot="1" x14ac:dyDescent="0.25">
      <c r="A61" s="81" t="s">
        <v>98</v>
      </c>
      <c r="B61" s="82"/>
      <c r="C61" s="83">
        <f>0.67+0.58</f>
        <v>1.25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23. számú melléklet a 34/2019.(X.22.)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 sz. mell VK</vt:lpstr>
      <vt:lpstr>'9.5. sz. mell VK'!Nyomtatási_cím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2019-10-24T12:16:18Z</dcterms:created>
  <dcterms:modified xsi:type="dcterms:W3CDTF">2019-10-24T12:16:18Z</dcterms:modified>
</cp:coreProperties>
</file>