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F10" i="22" l="1"/>
  <c r="G10" i="22"/>
  <c r="H10" i="22"/>
  <c r="I10" i="22"/>
  <c r="J10" i="22"/>
  <c r="K10" i="22"/>
  <c r="L10" i="22"/>
  <c r="M10" i="22"/>
  <c r="N10" i="22"/>
  <c r="O10" i="22"/>
  <c r="P14" i="22" l="1"/>
  <c r="L18" i="22" l="1"/>
  <c r="L17" i="22"/>
  <c r="L13" i="22"/>
  <c r="J18" i="22"/>
  <c r="J17" i="22"/>
  <c r="J13" i="22"/>
  <c r="H18" i="22"/>
  <c r="H17" i="22"/>
  <c r="H13" i="22"/>
  <c r="F17" i="22"/>
  <c r="F13" i="22"/>
  <c r="D17" i="22"/>
  <c r="D13" i="22"/>
  <c r="D10" i="22"/>
  <c r="P10" i="22" s="1"/>
  <c r="L16" i="22" l="1"/>
  <c r="F16" i="22"/>
  <c r="J16" i="22"/>
  <c r="D16" i="22"/>
  <c r="H16" i="22"/>
  <c r="O18" i="22"/>
  <c r="N18" i="22"/>
  <c r="M18" i="22"/>
  <c r="K18" i="22"/>
  <c r="I18" i="22"/>
  <c r="G18" i="22"/>
  <c r="F18" i="22"/>
  <c r="O17" i="22"/>
  <c r="N17" i="22"/>
  <c r="M17" i="22"/>
  <c r="K17" i="22"/>
  <c r="I17" i="22"/>
  <c r="G17" i="22"/>
  <c r="E18" i="22"/>
  <c r="E17" i="22"/>
  <c r="D18" i="22"/>
  <c r="O13" i="22"/>
  <c r="O16" i="22" s="1"/>
  <c r="N13" i="22"/>
  <c r="P13" i="22" s="1"/>
  <c r="M13" i="22"/>
  <c r="K13" i="22"/>
  <c r="I13" i="22"/>
  <c r="G13" i="22"/>
  <c r="E13" i="22"/>
  <c r="E10" i="22"/>
  <c r="Q10" i="22" s="1"/>
  <c r="Q15" i="22"/>
  <c r="Q14" i="22"/>
  <c r="P15" i="22"/>
  <c r="Q12" i="22"/>
  <c r="Q18" i="22" s="1"/>
  <c r="Q11" i="22"/>
  <c r="P12" i="22"/>
  <c r="P18" i="22" s="1"/>
  <c r="P11" i="22"/>
  <c r="G16" i="22" l="1"/>
  <c r="N16" i="22"/>
  <c r="P17" i="22"/>
  <c r="Q17" i="22"/>
  <c r="M16" i="22"/>
  <c r="Q13" i="22"/>
  <c r="K16" i="22"/>
  <c r="I16" i="22"/>
  <c r="E16" i="22"/>
  <c r="Q16" i="22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<sst xmlns="http://schemas.openxmlformats.org/spreadsheetml/2006/main" count="35" uniqueCount="18">
  <si>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</si>
  <si>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</si>
  <si>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</si>
  <si>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</si>
  <si>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</si>
  <si>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</si>
  <si>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</si>
  <si>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</si>
  <si>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</si>
  <si>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</si>
  <si>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</si>
  <si>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</si>
  <si>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</si>
  <si>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Módosított előirányzat</t>
  </si>
  <si>
    <t>2.melléklet folytatása</t>
  </si>
  <si>
    <t>Adatok forintban!</t>
  </si>
  <si>
    <t>Tény 2016.12.31.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</si>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</sst>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8" xfId="0" applyNumberFormat="1" applyFont="1" applyBorder="1" applyAlignment="1"/>
    <xf numFmtId="3" fontId="2" fillId="0" borderId="19" xfId="0" applyNumberFormat="1" applyFont="1" applyBorder="1" applyAlignment="1"/>
    <xf numFmtId="3" fontId="4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2" fillId="0" borderId="24" xfId="0" applyNumberFormat="1" applyFont="1" applyBorder="1" applyAlignment="1"/>
    <xf numFmtId="3" fontId="2" fillId="0" borderId="25" xfId="0" applyNumberFormat="1" applyFont="1" applyBorder="1" applyAlignment="1"/>
    <xf numFmtId="3" fontId="4" fillId="0" borderId="26" xfId="0" applyNumberFormat="1" applyFont="1" applyBorder="1" applyAlignment="1"/>
    <xf numFmtId="3" fontId="4" fillId="0" borderId="27" xfId="0" applyNumberFormat="1" applyFont="1" applyBorder="1" applyAlignment="1"/>
    <xf numFmtId="3" fontId="2" fillId="0" borderId="28" xfId="0" applyNumberFormat="1" applyFont="1" applyBorder="1" applyAlignment="1"/>
    <xf numFmtId="3" fontId="2" fillId="0" borderId="29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5" xfId="0" applyNumberFormat="1" applyFont="1" applyBorder="1" applyAlignment="1"/>
    <xf numFmtId="3" fontId="5" fillId="0" borderId="4" xfId="0" applyNumberFormat="1" applyFont="1" applyBorder="1" applyAlignment="1"/>
    <xf numFmtId="3" fontId="5" fillId="0" borderId="36" xfId="0" applyNumberFormat="1" applyFont="1" applyBorder="1" applyAlignment="1"/>
    <xf numFmtId="3" fontId="5" fillId="0" borderId="7" xfId="0" applyNumberFormat="1" applyFont="1" applyBorder="1" applyAlignment="1"/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3" fontId="2" fillId="0" borderId="53" xfId="0" applyNumberFormat="1" applyFont="1" applyBorder="1" applyAlignment="1"/>
    <xf numFmtId="3" fontId="5" fillId="0" borderId="54" xfId="0" applyNumberFormat="1" applyFont="1" applyBorder="1" applyAlignment="1"/>
    <xf numFmtId="3" fontId="5" fillId="0" borderId="55" xfId="0" applyNumberFormat="1" applyFont="1" applyBorder="1" applyAlignment="1"/>
    <xf numFmtId="3" fontId="2" fillId="0" borderId="51" xfId="0" applyNumberFormat="1" applyFont="1" applyBorder="1" applyAlignment="1"/>
    <xf numFmtId="3" fontId="5" fillId="0" borderId="56" xfId="0" applyNumberFormat="1" applyFont="1" applyBorder="1" applyAlignment="1"/>
    <xf numFmtId="3" fontId="2" fillId="0" borderId="57" xfId="0" applyNumberFormat="1" applyFont="1" applyBorder="1" applyAlignment="1"/>
    <xf numFmtId="3" fontId="5" fillId="0" borderId="57" xfId="0" applyNumberFormat="1" applyFont="1" applyBorder="1" applyAlignment="1"/>
    <xf numFmtId="3" fontId="5" fillId="0" borderId="21" xfId="0" applyNumberFormat="1" applyFont="1" applyBorder="1" applyAlignment="1"/>
    <xf numFmtId="3" fontId="5" fillId="0" borderId="23" xfId="0" applyNumberFormat="1" applyFont="1" applyBorder="1" applyAlignment="1"/>
    <xf numFmtId="3" fontId="5" fillId="0" borderId="27" xfId="0" applyNumberFormat="1" applyFont="1" applyBorder="1" applyAlignment="1"/>
    <xf numFmtId="3" fontId="5" fillId="0" borderId="5" xfId="0" applyNumberFormat="1" applyFont="1" applyBorder="1" applyAlignment="1"/>
    <xf numFmtId="3" fontId="2" fillId="0" borderId="52" xfId="0" applyNumberFormat="1" applyFont="1" applyBorder="1" applyAlignment="1"/>
    <xf numFmtId="3" fontId="5" fillId="0" borderId="6" xfId="0" applyNumberFormat="1" applyFont="1" applyBorder="1" applyAlignment="1"/>
    <xf numFmtId="3" fontId="5" fillId="0" borderId="20" xfId="0" applyNumberFormat="1" applyFont="1" applyBorder="1" applyAlignment="1"/>
    <xf numFmtId="3" fontId="5" fillId="0" borderId="22" xfId="0" applyNumberFormat="1" applyFont="1" applyBorder="1" applyAlignment="1"/>
    <xf numFmtId="3" fontId="5" fillId="0" borderId="26" xfId="0" applyNumberFormat="1" applyFont="1" applyBorder="1" applyAlignment="1"/>
    <xf numFmtId="0" fontId="0" fillId="0" borderId="48" xfId="0" applyBorder="1" applyAlignment="1">
      <alignment horizontal="right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32" xfId="0" applyFont="1" applyBorder="1" applyAlignment="1">
      <alignment horizontal="left"/>
    </xf>
    <xf numFmtId="0" fontId="2" fillId="0" borderId="34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X23" sqref="X23"/>
    </sheetView>
  </sheetViews>
  <sheetFormatPr defaultRowHeight="12.75" x14ac:dyDescent="0.2"/>
  <cols>
    <col min="4" max="9" width="10.7109375" bestFit="1" customWidth="1"/>
    <col min="10" max="10" width="11.7109375" bestFit="1" customWidth="1"/>
    <col min="11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83" t="s">
        <v>17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73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ht="13.5" thickBot="1" x14ac:dyDescent="0.25">
      <c r="P6" s="60" t="s">
        <v>15</v>
      </c>
      <c r="Q6" s="60"/>
    </row>
    <row r="7" spans="1:17" ht="13.5" thickTop="1" x14ac:dyDescent="0.2">
      <c r="A7" s="74"/>
      <c r="B7" s="75"/>
      <c r="C7" s="76"/>
      <c r="D7" s="99" t="s">
        <v>3</v>
      </c>
      <c r="E7" s="100"/>
      <c r="F7" s="95" t="s">
        <v>11</v>
      </c>
      <c r="G7" s="69"/>
      <c r="H7" s="99" t="s">
        <v>4</v>
      </c>
      <c r="I7" s="100"/>
      <c r="J7" s="96" t="s">
        <v>9</v>
      </c>
      <c r="K7" s="97"/>
      <c r="L7" s="97"/>
      <c r="M7" s="98"/>
      <c r="N7" s="68" t="s">
        <v>10</v>
      </c>
      <c r="O7" s="69"/>
      <c r="P7" s="61" t="s">
        <v>0</v>
      </c>
      <c r="Q7" s="62"/>
    </row>
    <row r="8" spans="1:17" x14ac:dyDescent="0.2">
      <c r="A8" s="77"/>
      <c r="B8" s="78"/>
      <c r="C8" s="79"/>
      <c r="D8" s="101"/>
      <c r="E8" s="102"/>
      <c r="F8" s="70"/>
      <c r="G8" s="71"/>
      <c r="H8" s="101"/>
      <c r="I8" s="102"/>
      <c r="J8" s="89" t="s">
        <v>5</v>
      </c>
      <c r="K8" s="90"/>
      <c r="L8" s="91" t="s">
        <v>6</v>
      </c>
      <c r="M8" s="92"/>
      <c r="N8" s="70"/>
      <c r="O8" s="71"/>
      <c r="P8" s="63"/>
      <c r="Q8" s="64"/>
    </row>
    <row r="9" spans="1:17" s="3" customFormat="1" ht="23.25" thickBot="1" x14ac:dyDescent="0.25">
      <c r="A9" s="80"/>
      <c r="B9" s="81"/>
      <c r="C9" s="82"/>
      <c r="D9" s="5" t="s">
        <v>13</v>
      </c>
      <c r="E9" s="6" t="s">
        <v>16</v>
      </c>
      <c r="F9" s="5" t="s">
        <v>13</v>
      </c>
      <c r="G9" s="6" t="s">
        <v>16</v>
      </c>
      <c r="H9" s="5" t="s">
        <v>13</v>
      </c>
      <c r="I9" s="6" t="s">
        <v>16</v>
      </c>
      <c r="J9" s="5" t="s">
        <v>13</v>
      </c>
      <c r="K9" s="42" t="s">
        <v>16</v>
      </c>
      <c r="L9" s="43" t="s">
        <v>13</v>
      </c>
      <c r="M9" s="6" t="s">
        <v>16</v>
      </c>
      <c r="N9" s="5" t="s">
        <v>13</v>
      </c>
      <c r="O9" s="6" t="s">
        <v>16</v>
      </c>
      <c r="P9" s="21" t="s">
        <v>13</v>
      </c>
      <c r="Q9" s="22" t="s">
        <v>16</v>
      </c>
    </row>
    <row r="10" spans="1:17" ht="13.5" thickTop="1" x14ac:dyDescent="0.2">
      <c r="A10" s="84" t="s">
        <v>1</v>
      </c>
      <c r="B10" s="85"/>
      <c r="C10" s="85"/>
      <c r="D10" s="44">
        <f t="shared" ref="D10" si="0">D11+D12</f>
        <v>51916000</v>
      </c>
      <c r="E10" s="34">
        <f t="shared" ref="E10:O10" si="1">E11+E12</f>
        <v>49941033</v>
      </c>
      <c r="F10" s="35">
        <f t="shared" ref="F10" si="2">F11+F12</f>
        <v>12492000</v>
      </c>
      <c r="G10" s="24">
        <f t="shared" si="1"/>
        <v>10094357</v>
      </c>
      <c r="H10" s="44">
        <f t="shared" ref="H10" si="3">H11+H12</f>
        <v>47013000</v>
      </c>
      <c r="I10" s="34">
        <f t="shared" si="1"/>
        <v>41811870</v>
      </c>
      <c r="J10" s="35">
        <f t="shared" ref="J10" si="4">J11+J12</f>
        <v>120969000</v>
      </c>
      <c r="K10" s="23">
        <f t="shared" si="1"/>
        <v>92142993</v>
      </c>
      <c r="L10" s="44">
        <f t="shared" ref="L10" si="5">L11+L12</f>
        <v>16764000</v>
      </c>
      <c r="M10" s="34">
        <f t="shared" si="1"/>
        <v>15370913</v>
      </c>
      <c r="N10" s="33">
        <f t="shared" si="1"/>
        <v>6130000</v>
      </c>
      <c r="O10" s="34">
        <f t="shared" si="1"/>
        <v>5809943</v>
      </c>
      <c r="P10" s="23">
        <f t="shared" ref="P10:P15" si="6">D10+F10+H10+L10+N10+J10</f>
        <v>255284000</v>
      </c>
      <c r="Q10" s="24">
        <f t="shared" ref="Q10:Q15" si="7">E10+G10+I10+M10+O10+K10</f>
        <v>215171109</v>
      </c>
    </row>
    <row r="11" spans="1:17" x14ac:dyDescent="0.2">
      <c r="A11" s="65" t="s">
        <v>7</v>
      </c>
      <c r="B11" s="66"/>
      <c r="C11" s="67"/>
      <c r="D11" s="45">
        <v>51916000</v>
      </c>
      <c r="E11" s="12">
        <v>49941033</v>
      </c>
      <c r="F11" s="13">
        <v>12492000</v>
      </c>
      <c r="G11" s="51">
        <v>10094357</v>
      </c>
      <c r="H11" s="45">
        <v>44463000</v>
      </c>
      <c r="I11" s="12">
        <v>39671526</v>
      </c>
      <c r="J11" s="13">
        <v>120969000</v>
      </c>
      <c r="K11" s="57">
        <v>92142993</v>
      </c>
      <c r="L11" s="45">
        <v>10764000</v>
      </c>
      <c r="M11" s="12">
        <v>10443319</v>
      </c>
      <c r="N11" s="11">
        <v>6130000</v>
      </c>
      <c r="O11" s="12">
        <v>5809943</v>
      </c>
      <c r="P11" s="25">
        <f t="shared" si="6"/>
        <v>246734000</v>
      </c>
      <c r="Q11" s="26">
        <f t="shared" si="7"/>
        <v>208103171</v>
      </c>
    </row>
    <row r="12" spans="1:17" x14ac:dyDescent="0.2">
      <c r="A12" s="65" t="s">
        <v>8</v>
      </c>
      <c r="B12" s="66"/>
      <c r="C12" s="67"/>
      <c r="D12" s="46"/>
      <c r="E12" s="15"/>
      <c r="F12" s="16"/>
      <c r="G12" s="52"/>
      <c r="H12" s="46">
        <v>2550000</v>
      </c>
      <c r="I12" s="15">
        <v>2140344</v>
      </c>
      <c r="J12" s="16"/>
      <c r="K12" s="58"/>
      <c r="L12" s="46">
        <v>6000000</v>
      </c>
      <c r="M12" s="15">
        <v>4927594</v>
      </c>
      <c r="N12" s="14"/>
      <c r="O12" s="15"/>
      <c r="P12" s="27">
        <f t="shared" si="6"/>
        <v>8550000</v>
      </c>
      <c r="Q12" s="28">
        <f t="shared" si="7"/>
        <v>7067938</v>
      </c>
    </row>
    <row r="13" spans="1:17" x14ac:dyDescent="0.2">
      <c r="A13" s="103" t="s">
        <v>12</v>
      </c>
      <c r="B13" s="104"/>
      <c r="C13" s="104"/>
      <c r="D13" s="47">
        <f t="shared" ref="D13" si="8">D14+D15</f>
        <v>35859000</v>
      </c>
      <c r="E13" s="37">
        <f t="shared" ref="E13:O13" si="9">E14+E15</f>
        <v>35336559</v>
      </c>
      <c r="F13" s="38">
        <f t="shared" ref="F13" si="10">F14+F15</f>
        <v>9703000</v>
      </c>
      <c r="G13" s="30">
        <f t="shared" si="9"/>
        <v>9685432</v>
      </c>
      <c r="H13" s="47">
        <f t="shared" ref="H13" si="11">H14+H15</f>
        <v>10445000</v>
      </c>
      <c r="I13" s="37">
        <f t="shared" si="9"/>
        <v>8651051</v>
      </c>
      <c r="J13" s="38">
        <f t="shared" ref="J13" si="12">J14+J15</f>
        <v>472000</v>
      </c>
      <c r="K13" s="29">
        <f t="shared" si="9"/>
        <v>357016</v>
      </c>
      <c r="L13" s="47">
        <f t="shared" ref="L13" si="13">L14+L15</f>
        <v>20000</v>
      </c>
      <c r="M13" s="37">
        <f t="shared" si="9"/>
        <v>19136</v>
      </c>
      <c r="N13" s="36">
        <f t="shared" si="9"/>
        <v>0</v>
      </c>
      <c r="O13" s="37">
        <f t="shared" si="9"/>
        <v>0</v>
      </c>
      <c r="P13" s="29">
        <f t="shared" si="6"/>
        <v>56499000</v>
      </c>
      <c r="Q13" s="30">
        <f t="shared" si="7"/>
        <v>54049194</v>
      </c>
    </row>
    <row r="14" spans="1:17" x14ac:dyDescent="0.2">
      <c r="A14" s="65" t="s">
        <v>7</v>
      </c>
      <c r="B14" s="66"/>
      <c r="C14" s="67"/>
      <c r="D14" s="48">
        <v>35859000</v>
      </c>
      <c r="E14" s="18">
        <v>35336559</v>
      </c>
      <c r="F14" s="19">
        <v>9703000</v>
      </c>
      <c r="G14" s="53">
        <v>9685432</v>
      </c>
      <c r="H14" s="48">
        <v>10445000</v>
      </c>
      <c r="I14" s="18">
        <v>8651051</v>
      </c>
      <c r="J14" s="19">
        <v>472000</v>
      </c>
      <c r="K14" s="59">
        <v>357016</v>
      </c>
      <c r="L14" s="48">
        <v>20000</v>
      </c>
      <c r="M14" s="18">
        <v>19136</v>
      </c>
      <c r="N14" s="17"/>
      <c r="O14" s="18"/>
      <c r="P14" s="31">
        <f>D14+F14+H14+L14+N14+J14</f>
        <v>56499000</v>
      </c>
      <c r="Q14" s="32">
        <f t="shared" si="7"/>
        <v>54049194</v>
      </c>
    </row>
    <row r="15" spans="1:17" ht="13.5" thickBot="1" x14ac:dyDescent="0.25">
      <c r="A15" s="65" t="s">
        <v>8</v>
      </c>
      <c r="B15" s="66"/>
      <c r="C15" s="67"/>
      <c r="D15" s="45"/>
      <c r="E15" s="12"/>
      <c r="F15" s="13"/>
      <c r="G15" s="51"/>
      <c r="H15" s="45"/>
      <c r="I15" s="12"/>
      <c r="J15" s="13"/>
      <c r="K15" s="57"/>
      <c r="L15" s="45"/>
      <c r="M15" s="12"/>
      <c r="N15" s="11"/>
      <c r="O15" s="12"/>
      <c r="P15" s="25">
        <f t="shared" si="6"/>
        <v>0</v>
      </c>
      <c r="Q15" s="26">
        <f t="shared" si="7"/>
        <v>0</v>
      </c>
    </row>
    <row r="16" spans="1:17" ht="14.25" thickTop="1" thickBot="1" x14ac:dyDescent="0.25">
      <c r="A16" s="93" t="s">
        <v>0</v>
      </c>
      <c r="B16" s="94"/>
      <c r="C16" s="94"/>
      <c r="D16" s="49">
        <f t="shared" ref="D16:M16" si="14">SUM(D10,D13,)</f>
        <v>87775000</v>
      </c>
      <c r="E16" s="8">
        <f t="shared" si="14"/>
        <v>85277592</v>
      </c>
      <c r="F16" s="55">
        <f t="shared" si="14"/>
        <v>22195000</v>
      </c>
      <c r="G16" s="10">
        <f t="shared" si="14"/>
        <v>19779789</v>
      </c>
      <c r="H16" s="49">
        <f t="shared" si="14"/>
        <v>57458000</v>
      </c>
      <c r="I16" s="8">
        <f t="shared" si="14"/>
        <v>50462921</v>
      </c>
      <c r="J16" s="55">
        <f t="shared" si="14"/>
        <v>121441000</v>
      </c>
      <c r="K16" s="10">
        <f t="shared" si="14"/>
        <v>92500009</v>
      </c>
      <c r="L16" s="49">
        <f t="shared" si="14"/>
        <v>16784000</v>
      </c>
      <c r="M16" s="8">
        <f t="shared" si="14"/>
        <v>15390049</v>
      </c>
      <c r="N16" s="7">
        <f>SUM(N10,N13)</f>
        <v>6130000</v>
      </c>
      <c r="O16" s="8">
        <f>SUM(O10,O13,)</f>
        <v>5809943</v>
      </c>
      <c r="P16" s="9">
        <f>SUM(P10,P13)</f>
        <v>311783000</v>
      </c>
      <c r="Q16" s="10">
        <f>SUM(Q10,Q13,)</f>
        <v>269220303</v>
      </c>
    </row>
    <row r="17" spans="1:17" ht="14.25" thickTop="1" thickBot="1" x14ac:dyDescent="0.25">
      <c r="A17" s="86" t="s">
        <v>7</v>
      </c>
      <c r="B17" s="87"/>
      <c r="C17" s="88"/>
      <c r="D17" s="50">
        <f>D11+D14</f>
        <v>87775000</v>
      </c>
      <c r="E17" s="39">
        <f>E11+E14</f>
        <v>85277592</v>
      </c>
      <c r="F17" s="56">
        <f t="shared" ref="F17" si="15">F11+F14</f>
        <v>22195000</v>
      </c>
      <c r="G17" s="41">
        <f t="shared" ref="G17:O17" si="16">G11+G14</f>
        <v>19779789</v>
      </c>
      <c r="H17" s="50">
        <f t="shared" ref="H17" si="17">H11+H14</f>
        <v>54908000</v>
      </c>
      <c r="I17" s="39">
        <f t="shared" si="16"/>
        <v>48322577</v>
      </c>
      <c r="J17" s="56">
        <f t="shared" ref="J17" si="18">J11+J14</f>
        <v>121441000</v>
      </c>
      <c r="K17" s="41">
        <f t="shared" si="16"/>
        <v>92500009</v>
      </c>
      <c r="L17" s="50">
        <f t="shared" ref="L17" si="19">L11+L14</f>
        <v>10784000</v>
      </c>
      <c r="M17" s="39">
        <f t="shared" si="16"/>
        <v>10462455</v>
      </c>
      <c r="N17" s="40">
        <f t="shared" si="16"/>
        <v>6130000</v>
      </c>
      <c r="O17" s="41">
        <f t="shared" si="16"/>
        <v>5809943</v>
      </c>
      <c r="P17" s="20">
        <f>P11+P14</f>
        <v>303233000</v>
      </c>
      <c r="Q17" s="39">
        <f>Q11+Q14</f>
        <v>262152365</v>
      </c>
    </row>
    <row r="18" spans="1:17" ht="14.25" thickTop="1" thickBot="1" x14ac:dyDescent="0.25">
      <c r="A18" s="86" t="s">
        <v>8</v>
      </c>
      <c r="B18" s="87"/>
      <c r="C18" s="88"/>
      <c r="D18" s="20">
        <f>D12+D15</f>
        <v>0</v>
      </c>
      <c r="E18" s="50">
        <f>E12+E15</f>
        <v>0</v>
      </c>
      <c r="F18" s="40">
        <f t="shared" ref="F18:O18" si="20">F12+F15</f>
        <v>0</v>
      </c>
      <c r="G18" s="54">
        <f t="shared" si="20"/>
        <v>0</v>
      </c>
      <c r="H18" s="20">
        <f t="shared" ref="H18" si="21">H12+H15</f>
        <v>2550000</v>
      </c>
      <c r="I18" s="50">
        <f t="shared" si="20"/>
        <v>2140344</v>
      </c>
      <c r="J18" s="40">
        <f t="shared" ref="J18" si="22">J12+J15</f>
        <v>0</v>
      </c>
      <c r="K18" s="54">
        <f t="shared" si="20"/>
        <v>0</v>
      </c>
      <c r="L18" s="20">
        <f t="shared" ref="L18" si="23">L12+L15</f>
        <v>6000000</v>
      </c>
      <c r="M18" s="39">
        <f t="shared" si="20"/>
        <v>4927594</v>
      </c>
      <c r="N18" s="20">
        <f t="shared" si="20"/>
        <v>0</v>
      </c>
      <c r="O18" s="20">
        <f t="shared" si="20"/>
        <v>0</v>
      </c>
      <c r="P18" s="20">
        <f>P12+P15</f>
        <v>8550000</v>
      </c>
      <c r="Q18" s="39">
        <f>Q12+Q15</f>
        <v>7067938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F7:G8"/>
    <mergeCell ref="A15:C15"/>
    <mergeCell ref="A17:C17"/>
    <mergeCell ref="J7:M7"/>
    <mergeCell ref="D7:E8"/>
    <mergeCell ref="H7:I8"/>
    <mergeCell ref="A13:C13"/>
    <mergeCell ref="P6:Q6"/>
    <mergeCell ref="P7:Q8"/>
    <mergeCell ref="A12:C12"/>
    <mergeCell ref="N7:O8"/>
    <mergeCell ref="A1:Q1"/>
    <mergeCell ref="A5:Q5"/>
    <mergeCell ref="A7:C9"/>
    <mergeCell ref="A3:Q3"/>
    <mergeCell ref="A10:C10"/>
  </mergeCells>
  <phoneticPr fontId="1" type="noConversion"/>
  <pageMargins left="0.43" right="0.3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2017-05-23T06:26:21Z</cp:lastPrinted>
  <dcterms:created xsi:type="dcterms:W3CDTF">2006-01-17T11:47:21Z</dcterms:created>
  <dcterms:modified xsi:type="dcterms:W3CDTF">2017-05-29T20:42:56Z</dcterms:modified>
</cp:coreProperties>
</file>