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85" windowWidth="15450" windowHeight="9930" activeTab="0"/>
  </bookViews>
  <sheets>
    <sheet name="1.sz.mell.2016.mód.I.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<sst xmlns="http://schemas.openxmlformats.org/spreadsheetml/2006/main" count="112" uniqueCount="89">
  <si>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</si>
  <si>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</si>
  <si>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</si>
  <si>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</si>
  <si>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</si>
  <si>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</si>
  <si>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</si>
  <si>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</si>
  <si>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</si>
  <si>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</si>
  <si>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</si>
  <si>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</si>
  <si>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</si>
  <si>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</si>
  <si>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</si>
  <si>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</si>
  <si>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</si>
  <si>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</si>
  <si>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</si>
  <si>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</si>
  <si>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</si>
  <si>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</si>
  <si>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</si>
  <si>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</si>
  <si>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</si>
  <si>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</si>
  <si>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</si>
  <si>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</si>
  <si>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</si>
  <si>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</si>
  <si>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</si>
  <si>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</si>
  <si>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</si>
  <si>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</si>
  <si>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</si>
  <si>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</si>
  <si>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</si>
  <si>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</si>
  <si>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</si>
  <si>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</si>
  <si>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</si>
  <si>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</si>
  <si>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</si>
  <si>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</si>
  <si>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</si>
  <si>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</si>
  <si>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</si>
  <si>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</si>
  <si>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</si>
  <si>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</si>
  <si>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</si>
  <si>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</si>
  <si>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</si>
  <si>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</si>
  <si>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</si>
  <si>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</si>
  <si>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</si>
  <si>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</si>
  <si>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</si>
  <si>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</si>
  <si>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</si>
  <si>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</si>
  <si>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</si>
  <si>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</si>
  <si>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</si>
  <si>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</si>
  <si>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</si>
  <si>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</si>
  <si>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</si>
  <si>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</si>
  <si>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</si>
  <si>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</si>
  <si>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</si>
  <si>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</si>
  <si>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</si>
  <si>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</si>
  <si>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</si>
  <si>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</si>
  <si>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</si>
  <si>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>2014.évi tény</t>
  </si>
  <si>
    <t>2015.évi várható teljesítés</t>
  </si>
  <si>
    <t>2016.évi előirányzat</t>
  </si>
  <si>
    <t xml:space="preserve">Belváros-Lipótváros Önkormányzata 2016. évi                     </t>
  </si>
  <si>
    <t xml:space="preserve">ÁH-n belüli megelőlegezések </t>
  </si>
  <si>
    <t>Betétlekötés megszüntetése</t>
  </si>
  <si>
    <t>Pénzeszközök betétként elhelyezése</t>
  </si>
  <si>
    <t>2016.évi eredeti előirányzat</t>
  </si>
  <si>
    <t>Módosítás</t>
  </si>
  <si>
    <t>Módosított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</si>
</sst>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6" fillId="0" borderId="18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61">
      <selection activeCell="M25" sqref="M25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3.8515625" style="2" customWidth="1"/>
    <col min="4" max="4" width="14.57421875" style="2" customWidth="1"/>
    <col min="5" max="5" width="14.00390625" style="2" customWidth="1"/>
    <col min="6" max="6" width="5.140625" style="0" customWidth="1"/>
  </cols>
  <sheetData>
    <row r="1" spans="4:5" ht="12.75">
      <c r="D1" s="91" t="s">
        <v>0</v>
      </c>
      <c r="E1" s="91"/>
    </row>
    <row r="2" spans="1:5" ht="15.75">
      <c r="A2" s="92" t="s">
        <v>82</v>
      </c>
      <c r="B2" s="92"/>
      <c r="C2" s="92"/>
      <c r="D2" s="92"/>
      <c r="E2" s="92"/>
    </row>
    <row r="3" spans="1:5" ht="13.5" customHeight="1">
      <c r="A3" s="92" t="s">
        <v>1</v>
      </c>
      <c r="B3" s="92"/>
      <c r="C3" s="92"/>
      <c r="D3" s="92"/>
      <c r="E3" s="92"/>
    </row>
    <row r="4" spans="1:5" ht="12" customHeight="1" thickBot="1">
      <c r="A4" s="3"/>
      <c r="B4" s="3"/>
      <c r="C4" s="93" t="s">
        <v>2</v>
      </c>
      <c r="D4" s="93"/>
      <c r="E4" s="93"/>
    </row>
    <row r="5" spans="1:5" ht="12.75" customHeight="1" thickBot="1">
      <c r="A5" s="95" t="s">
        <v>3</v>
      </c>
      <c r="B5" s="96"/>
      <c r="C5" s="94" t="s">
        <v>86</v>
      </c>
      <c r="D5" s="94" t="s">
        <v>87</v>
      </c>
      <c r="E5" s="94" t="s">
        <v>88</v>
      </c>
    </row>
    <row r="6" spans="1:5" ht="16.5" customHeight="1" thickBot="1">
      <c r="A6" s="97"/>
      <c r="B6" s="98"/>
      <c r="C6" s="94"/>
      <c r="D6" s="94"/>
      <c r="E6" s="94"/>
    </row>
    <row r="7" spans="1:5" s="8" customFormat="1" ht="15.75" thickBot="1">
      <c r="A7" s="4"/>
      <c r="B7" s="5" t="s">
        <v>5</v>
      </c>
      <c r="C7" s="7"/>
      <c r="D7" s="6"/>
      <c r="E7" s="7"/>
    </row>
    <row r="8" spans="1:5" ht="15">
      <c r="A8" s="13" t="s">
        <v>4</v>
      </c>
      <c r="B8" s="16" t="s">
        <v>33</v>
      </c>
      <c r="C8" s="11">
        <f>3741539+1286</f>
        <v>3742825</v>
      </c>
      <c r="D8" s="12">
        <v>30154</v>
      </c>
      <c r="E8" s="11">
        <f>SUM(C8:D8)</f>
        <v>3772979</v>
      </c>
    </row>
    <row r="9" spans="1:5" ht="15">
      <c r="A9" s="13" t="s">
        <v>7</v>
      </c>
      <c r="B9" s="16" t="s">
        <v>19</v>
      </c>
      <c r="C9" s="11">
        <v>5468821</v>
      </c>
      <c r="D9" s="12"/>
      <c r="E9" s="11">
        <f>SUM(C9:D9)</f>
        <v>5468821</v>
      </c>
    </row>
    <row r="10" spans="1:5" ht="15">
      <c r="A10" s="13" t="s">
        <v>13</v>
      </c>
      <c r="B10" s="16" t="s">
        <v>32</v>
      </c>
      <c r="C10" s="11">
        <v>5699658</v>
      </c>
      <c r="D10" s="12">
        <v>136811</v>
      </c>
      <c r="E10" s="11">
        <f>SUM(C10:D10)</f>
        <v>5836469</v>
      </c>
    </row>
    <row r="11" spans="1:5" ht="15.75" thickBot="1">
      <c r="A11" s="17" t="s">
        <v>17</v>
      </c>
      <c r="B11" s="18" t="s">
        <v>6</v>
      </c>
      <c r="C11" s="11">
        <v>360</v>
      </c>
      <c r="D11" s="12"/>
      <c r="E11" s="11">
        <f>SUM(C11:D11)</f>
        <v>360</v>
      </c>
    </row>
    <row r="12" spans="1:5" ht="16.5" thickBot="1">
      <c r="A12" s="20" t="s">
        <v>45</v>
      </c>
      <c r="B12" s="21" t="s">
        <v>34</v>
      </c>
      <c r="C12" s="22">
        <f>SUM(C8:C11)</f>
        <v>14911664</v>
      </c>
      <c r="D12" s="22">
        <f>SUM(D8:D11)</f>
        <v>166965</v>
      </c>
      <c r="E12" s="22">
        <f>SUM(E8:E11)</f>
        <v>15078629</v>
      </c>
    </row>
    <row r="13" spans="1:5" s="32" customFormat="1" ht="15.75" customHeight="1" thickBot="1">
      <c r="A13" s="29"/>
      <c r="B13" s="30" t="s">
        <v>8</v>
      </c>
      <c r="C13" s="31"/>
      <c r="D13" s="31"/>
      <c r="E13" s="31"/>
    </row>
    <row r="14" spans="1:5" ht="15">
      <c r="A14" s="9" t="s">
        <v>4</v>
      </c>
      <c r="B14" s="10" t="s">
        <v>9</v>
      </c>
      <c r="C14" s="90">
        <v>2938175</v>
      </c>
      <c r="D14" s="12">
        <v>92304</v>
      </c>
      <c r="E14" s="90">
        <f>SUM(C14:D14)</f>
        <v>3030479</v>
      </c>
    </row>
    <row r="15" spans="1:5" ht="15">
      <c r="A15" s="13" t="s">
        <v>7</v>
      </c>
      <c r="B15" s="16" t="s">
        <v>36</v>
      </c>
      <c r="C15" s="15">
        <v>871606</v>
      </c>
      <c r="D15" s="12">
        <v>35188</v>
      </c>
      <c r="E15" s="15">
        <f>SUM(C15:D15)</f>
        <v>906794</v>
      </c>
    </row>
    <row r="16" spans="1:5" ht="15">
      <c r="A16" s="17" t="s">
        <v>13</v>
      </c>
      <c r="B16" s="16" t="s">
        <v>10</v>
      </c>
      <c r="C16" s="15">
        <v>9142847</v>
      </c>
      <c r="D16" s="12">
        <v>476721</v>
      </c>
      <c r="E16" s="15">
        <f>SUM(C16:D16)</f>
        <v>9619568</v>
      </c>
    </row>
    <row r="17" spans="1:5" ht="15">
      <c r="A17" s="9" t="s">
        <v>17</v>
      </c>
      <c r="B17" s="18" t="s">
        <v>11</v>
      </c>
      <c r="C17" s="15">
        <v>666779</v>
      </c>
      <c r="D17" s="12">
        <v>18085</v>
      </c>
      <c r="E17" s="15">
        <f>SUM(C17:D17)</f>
        <v>684864</v>
      </c>
    </row>
    <row r="18" spans="1:5" ht="15">
      <c r="A18" s="9" t="s">
        <v>35</v>
      </c>
      <c r="B18" s="33" t="s">
        <v>12</v>
      </c>
      <c r="C18" s="70">
        <f>SUM(C19:C23)</f>
        <v>1715451</v>
      </c>
      <c r="D18" s="70">
        <f>SUM(D19:D23)</f>
        <v>23679</v>
      </c>
      <c r="E18" s="70">
        <f>SUM(E19:E23)</f>
        <v>1739130</v>
      </c>
    </row>
    <row r="19" spans="1:5" ht="15">
      <c r="A19" s="23"/>
      <c r="B19" s="83" t="s">
        <v>37</v>
      </c>
      <c r="C19" s="15"/>
      <c r="D19" s="44"/>
      <c r="E19" s="15"/>
    </row>
    <row r="20" spans="1:5" ht="15">
      <c r="A20" s="23"/>
      <c r="B20" s="83" t="s">
        <v>38</v>
      </c>
      <c r="C20" s="15">
        <f>347891+2285</f>
        <v>350176</v>
      </c>
      <c r="D20" s="44"/>
      <c r="E20" s="15">
        <f>SUM(C20:D20)</f>
        <v>350176</v>
      </c>
    </row>
    <row r="21" spans="1:5" ht="15">
      <c r="A21" s="23"/>
      <c r="B21" s="83" t="s">
        <v>39</v>
      </c>
      <c r="C21" s="15"/>
      <c r="D21" s="44"/>
      <c r="E21" s="15"/>
    </row>
    <row r="22" spans="1:5" ht="15">
      <c r="A22" s="23"/>
      <c r="B22" s="83" t="s">
        <v>40</v>
      </c>
      <c r="C22" s="15">
        <f>541882+2550</f>
        <v>544432</v>
      </c>
      <c r="D22" s="44">
        <f>23679+63840</f>
        <v>87519</v>
      </c>
      <c r="E22" s="15">
        <f>SUM(C22:D22)</f>
        <v>631951</v>
      </c>
    </row>
    <row r="23" spans="1:5" ht="15">
      <c r="A23" s="23"/>
      <c r="B23" s="83" t="s">
        <v>41</v>
      </c>
      <c r="C23" s="11">
        <f>SUM(C24:C25)</f>
        <v>820843</v>
      </c>
      <c r="D23" s="11">
        <f>SUM(D24:D25)</f>
        <v>-63840</v>
      </c>
      <c r="E23" s="11">
        <f>SUM(E24:E25)</f>
        <v>757003</v>
      </c>
    </row>
    <row r="24" spans="1:5" ht="15">
      <c r="A24" s="23"/>
      <c r="B24" s="83" t="s">
        <v>42</v>
      </c>
      <c r="C24" s="15">
        <v>100000</v>
      </c>
      <c r="D24" s="44"/>
      <c r="E24" s="15">
        <f>SUM(C24:D24)</f>
        <v>100000</v>
      </c>
    </row>
    <row r="25" spans="1:7" ht="15.75" thickBot="1">
      <c r="A25" s="23"/>
      <c r="B25" s="84" t="s">
        <v>43</v>
      </c>
      <c r="C25" s="11">
        <f>716830+4013</f>
        <v>720843</v>
      </c>
      <c r="D25" s="77">
        <v>-63840</v>
      </c>
      <c r="E25" s="11">
        <f>SUM(C25:D25)</f>
        <v>657003</v>
      </c>
      <c r="G25" s="85"/>
    </row>
    <row r="26" spans="1:5" ht="18" customHeight="1" thickBot="1">
      <c r="A26" s="20" t="s">
        <v>46</v>
      </c>
      <c r="B26" s="26" t="s">
        <v>44</v>
      </c>
      <c r="C26" s="22">
        <f>SUM(C14:C18)</f>
        <v>15334858</v>
      </c>
      <c r="D26" s="22">
        <f>SUM(D14:D18)</f>
        <v>645977</v>
      </c>
      <c r="E26" s="22">
        <f>SUM(E14:E18)</f>
        <v>15980835</v>
      </c>
    </row>
    <row r="27" spans="1:5" ht="16.5" thickBot="1">
      <c r="A27" s="35"/>
      <c r="B27" s="36" t="s">
        <v>47</v>
      </c>
      <c r="C27" s="22">
        <f>SUM(C12-C26)</f>
        <v>-423194</v>
      </c>
      <c r="D27" s="22">
        <f>SUM(D12-D26)</f>
        <v>-479012</v>
      </c>
      <c r="E27" s="22">
        <f>SUM(E12-E26)</f>
        <v>-902206</v>
      </c>
    </row>
    <row r="28" spans="1:5" ht="17.25" customHeight="1" thickBot="1">
      <c r="A28" s="37"/>
      <c r="B28" s="38" t="s">
        <v>14</v>
      </c>
      <c r="C28" s="39"/>
      <c r="D28" s="39"/>
      <c r="E28" s="39"/>
    </row>
    <row r="29" spans="1:5" ht="17.25" customHeight="1">
      <c r="A29" s="40" t="s">
        <v>35</v>
      </c>
      <c r="B29" s="41" t="s">
        <v>48</v>
      </c>
      <c r="C29" s="52">
        <v>80046</v>
      </c>
      <c r="D29" s="42"/>
      <c r="E29" s="52">
        <f>SUM(C29:D29)</f>
        <v>80046</v>
      </c>
    </row>
    <row r="30" spans="1:5" ht="15" customHeight="1">
      <c r="A30" s="23" t="s">
        <v>49</v>
      </c>
      <c r="B30" s="14" t="s">
        <v>15</v>
      </c>
      <c r="C30" s="44">
        <v>1943099</v>
      </c>
      <c r="D30" s="43"/>
      <c r="E30" s="44">
        <f>SUM(C30:D30)</f>
        <v>1943099</v>
      </c>
    </row>
    <row r="31" spans="1:5" ht="15.75" thickBot="1">
      <c r="A31" s="23" t="s">
        <v>50</v>
      </c>
      <c r="B31" s="16" t="s">
        <v>16</v>
      </c>
      <c r="C31" s="64">
        <v>24450</v>
      </c>
      <c r="D31" s="43"/>
      <c r="E31" s="44">
        <f>SUM(C31:D31)</f>
        <v>24450</v>
      </c>
    </row>
    <row r="32" spans="1:5" ht="15.75" customHeight="1" thickBot="1">
      <c r="A32" s="46" t="s">
        <v>52</v>
      </c>
      <c r="B32" s="26" t="s">
        <v>51</v>
      </c>
      <c r="C32" s="22">
        <f>SUM(C29:C31)</f>
        <v>2047595</v>
      </c>
      <c r="D32" s="22">
        <f>SUM(D29:D31)</f>
        <v>0</v>
      </c>
      <c r="E32" s="22">
        <f>SUM(E29:E31)</f>
        <v>2047595</v>
      </c>
    </row>
    <row r="33" spans="1:5" ht="17.25" customHeight="1" thickBot="1">
      <c r="A33" s="37"/>
      <c r="B33" s="38" t="s">
        <v>31</v>
      </c>
      <c r="C33" s="39"/>
      <c r="D33" s="39"/>
      <c r="E33" s="39"/>
    </row>
    <row r="34" spans="1:7" ht="13.5" customHeight="1">
      <c r="A34" s="9" t="s">
        <v>49</v>
      </c>
      <c r="B34" s="48" t="s">
        <v>20</v>
      </c>
      <c r="C34" s="53">
        <v>1604425</v>
      </c>
      <c r="D34" s="53">
        <f>131386+180000</f>
        <v>311386</v>
      </c>
      <c r="E34" s="53">
        <f>SUM(C34:D34)</f>
        <v>1915811</v>
      </c>
      <c r="G34" s="85"/>
    </row>
    <row r="35" spans="1:7" ht="13.5" customHeight="1">
      <c r="A35" s="9" t="s">
        <v>50</v>
      </c>
      <c r="B35" s="49" t="s">
        <v>75</v>
      </c>
      <c r="C35" s="11">
        <v>458478</v>
      </c>
      <c r="D35" s="11">
        <v>138537</v>
      </c>
      <c r="E35" s="11">
        <f>SUM(C35:D35)</f>
        <v>597015</v>
      </c>
      <c r="G35" s="85"/>
    </row>
    <row r="36" spans="1:5" ht="13.5" customHeight="1">
      <c r="A36" s="13" t="s">
        <v>53</v>
      </c>
      <c r="B36" s="16" t="s">
        <v>18</v>
      </c>
      <c r="C36" s="11">
        <f>SUM(C37:C42)</f>
        <v>1435877</v>
      </c>
      <c r="D36" s="11">
        <f>SUM(D37:D42)</f>
        <v>3067791</v>
      </c>
      <c r="E36" s="11">
        <f>SUM(E37:E42)</f>
        <v>4503668</v>
      </c>
    </row>
    <row r="37" spans="1:5" ht="13.5" customHeight="1">
      <c r="A37" s="17"/>
      <c r="B37" s="33" t="s">
        <v>54</v>
      </c>
      <c r="C37" s="11">
        <f>SUM(A37:B37)</f>
        <v>0</v>
      </c>
      <c r="D37" s="15"/>
      <c r="E37" s="11"/>
    </row>
    <row r="38" spans="1:5" ht="13.5" customHeight="1">
      <c r="A38" s="23"/>
      <c r="B38" s="33" t="s">
        <v>77</v>
      </c>
      <c r="C38" s="11">
        <v>19250</v>
      </c>
      <c r="D38" s="15"/>
      <c r="E38" s="11">
        <f>SUM(C38:D38)</f>
        <v>19250</v>
      </c>
    </row>
    <row r="39" spans="1:5" ht="13.5" customHeight="1">
      <c r="A39" s="23"/>
      <c r="B39" s="33" t="s">
        <v>55</v>
      </c>
      <c r="C39" s="11">
        <v>852232</v>
      </c>
      <c r="D39" s="11">
        <v>1045</v>
      </c>
      <c r="E39" s="11">
        <f>SUM(C39:D39)</f>
        <v>853277</v>
      </c>
    </row>
    <row r="40" spans="1:5" ht="13.5" customHeight="1">
      <c r="A40" s="23"/>
      <c r="B40" s="33" t="s">
        <v>76</v>
      </c>
      <c r="C40" s="11">
        <f>SUM(A40:B40)</f>
        <v>0</v>
      </c>
      <c r="D40" s="15"/>
      <c r="E40" s="11">
        <f>SUM(C40:D40)</f>
        <v>0</v>
      </c>
    </row>
    <row r="41" spans="1:5" ht="13.5" customHeight="1">
      <c r="A41" s="23"/>
      <c r="B41" s="33" t="s">
        <v>56</v>
      </c>
      <c r="C41" s="11">
        <f>SUM(A41:B41)</f>
        <v>0</v>
      </c>
      <c r="D41" s="15"/>
      <c r="E41" s="11">
        <f>SUM(C41:D41)</f>
        <v>0</v>
      </c>
    </row>
    <row r="42" spans="1:5" ht="13.5" customHeight="1">
      <c r="A42" s="23"/>
      <c r="B42" s="33" t="s">
        <v>41</v>
      </c>
      <c r="C42" s="11">
        <f>SUM(C43)</f>
        <v>564395</v>
      </c>
      <c r="D42" s="11">
        <f>SUM(D43)</f>
        <v>3066746</v>
      </c>
      <c r="E42" s="11">
        <f>SUM(E43)</f>
        <v>3631141</v>
      </c>
    </row>
    <row r="43" spans="1:5" ht="13.5" customHeight="1" thickBot="1">
      <c r="A43" s="78"/>
      <c r="B43" s="82" t="s">
        <v>43</v>
      </c>
      <c r="C43" s="45">
        <f>563678+717</f>
        <v>564395</v>
      </c>
      <c r="D43" s="45">
        <f>3246746-180000</f>
        <v>3066746</v>
      </c>
      <c r="E43" s="45">
        <f>SUM(C43:D43)</f>
        <v>3631141</v>
      </c>
    </row>
    <row r="44" spans="1:6" ht="17.25" customHeight="1" thickBot="1">
      <c r="A44" s="20" t="s">
        <v>57</v>
      </c>
      <c r="B44" s="27" t="s">
        <v>58</v>
      </c>
      <c r="C44" s="28">
        <f>SUM(C34:C36)</f>
        <v>3498780</v>
      </c>
      <c r="D44" s="28">
        <f>SUM(D34:D36)</f>
        <v>3517714</v>
      </c>
      <c r="E44" s="28">
        <f>SUM(E34:E36)</f>
        <v>7016494</v>
      </c>
      <c r="F44" s="2"/>
    </row>
    <row r="45" spans="1:5" ht="17.25" customHeight="1" thickBot="1">
      <c r="A45" s="35"/>
      <c r="B45" s="50" t="s">
        <v>59</v>
      </c>
      <c r="C45" s="51">
        <f>SUM(C32-C44)</f>
        <v>-1451185</v>
      </c>
      <c r="D45" s="51">
        <f>SUM(D32-D44)</f>
        <v>-3517714</v>
      </c>
      <c r="E45" s="51">
        <f>SUM(E32-E44)</f>
        <v>-4968899</v>
      </c>
    </row>
    <row r="46" spans="1:5" ht="28.5" customHeight="1">
      <c r="A46" s="23"/>
      <c r="B46" s="24" t="s">
        <v>26</v>
      </c>
      <c r="C46" s="25">
        <f>SUM(A46:B46)</f>
        <v>0</v>
      </c>
      <c r="D46" s="25"/>
      <c r="E46" s="25">
        <f>SUM(C46:D46)</f>
        <v>0</v>
      </c>
    </row>
    <row r="47" spans="1:5" ht="15" customHeight="1">
      <c r="A47" s="23"/>
      <c r="B47" s="54" t="s">
        <v>21</v>
      </c>
      <c r="C47" s="15">
        <f>SUM(A47:B47)</f>
        <v>0</v>
      </c>
      <c r="D47" s="15"/>
      <c r="E47" s="15">
        <f>SUM(C47:D47)</f>
        <v>0</v>
      </c>
    </row>
    <row r="48" spans="1:5" ht="15" customHeight="1">
      <c r="A48" s="23"/>
      <c r="B48" s="54" t="s">
        <v>22</v>
      </c>
      <c r="C48" s="15">
        <f>SUM(A48:B48)</f>
        <v>0</v>
      </c>
      <c r="D48" s="15"/>
      <c r="E48" s="15">
        <f>SUM(C48:D48)</f>
        <v>0</v>
      </c>
    </row>
    <row r="49" spans="1:5" ht="15" customHeight="1">
      <c r="A49" s="23"/>
      <c r="B49" s="54" t="s">
        <v>84</v>
      </c>
      <c r="C49" s="15">
        <v>435590</v>
      </c>
      <c r="D49" s="15"/>
      <c r="E49" s="15">
        <f>SUM(C49:D49)</f>
        <v>435590</v>
      </c>
    </row>
    <row r="50" spans="1:5" ht="15" customHeight="1">
      <c r="A50" s="23"/>
      <c r="B50" s="56" t="s">
        <v>83</v>
      </c>
      <c r="C50" s="15"/>
      <c r="D50" s="34"/>
      <c r="E50" s="15"/>
    </row>
    <row r="51" spans="1:7" ht="15" customHeight="1">
      <c r="A51" s="23"/>
      <c r="B51" s="56" t="s">
        <v>24</v>
      </c>
      <c r="C51" s="15">
        <v>80761</v>
      </c>
      <c r="D51" s="34">
        <v>480882</v>
      </c>
      <c r="E51" s="15">
        <f>SUM(C51:D51)</f>
        <v>561643</v>
      </c>
      <c r="G51" s="85"/>
    </row>
    <row r="52" spans="1:5" ht="15" customHeight="1" thickBot="1">
      <c r="A52" s="78"/>
      <c r="B52" s="55" t="s">
        <v>25</v>
      </c>
      <c r="C52" s="45">
        <v>4741570</v>
      </c>
      <c r="D52" s="45">
        <v>72457</v>
      </c>
      <c r="E52" s="45">
        <f>SUM(C52:D52)</f>
        <v>4814027</v>
      </c>
    </row>
    <row r="53" spans="1:5" ht="15" customHeight="1" thickBot="1">
      <c r="A53" s="57" t="s">
        <v>60</v>
      </c>
      <c r="B53" s="75" t="s">
        <v>61</v>
      </c>
      <c r="C53" s="58">
        <f>SUM(C46:C52)</f>
        <v>5257921</v>
      </c>
      <c r="D53" s="58">
        <f>SUM(D46:D52)</f>
        <v>553339</v>
      </c>
      <c r="E53" s="58">
        <f>SUM(E46:E52)</f>
        <v>5811260</v>
      </c>
    </row>
    <row r="54" spans="1:5" ht="30">
      <c r="A54" s="79"/>
      <c r="B54" s="24" t="s">
        <v>66</v>
      </c>
      <c r="C54" s="76">
        <f>SUM(A54:B54)</f>
        <v>0</v>
      </c>
      <c r="D54" s="76"/>
      <c r="E54" s="76"/>
    </row>
    <row r="55" spans="1:5" ht="13.5" customHeight="1">
      <c r="A55" s="57"/>
      <c r="B55" s="54" t="s">
        <v>27</v>
      </c>
      <c r="C55" s="44">
        <f>SUM(A55:B55)</f>
        <v>0</v>
      </c>
      <c r="D55" s="44"/>
      <c r="E55" s="44"/>
    </row>
    <row r="56" spans="1:5" ht="13.5" customHeight="1">
      <c r="A56" s="57"/>
      <c r="B56" s="54" t="s">
        <v>28</v>
      </c>
      <c r="C56" s="44">
        <f>SUM(A56:B56)</f>
        <v>0</v>
      </c>
      <c r="D56" s="44"/>
      <c r="E56" s="44"/>
    </row>
    <row r="57" spans="1:5" ht="13.5" customHeight="1">
      <c r="A57" s="57"/>
      <c r="B57" s="54" t="s">
        <v>78</v>
      </c>
      <c r="C57" s="44">
        <v>93157</v>
      </c>
      <c r="D57" s="44"/>
      <c r="E57" s="44">
        <f>SUM(C57:D57)</f>
        <v>93157</v>
      </c>
    </row>
    <row r="58" spans="1:5" ht="13.5" customHeight="1">
      <c r="A58" s="57"/>
      <c r="B58" s="56" t="s">
        <v>85</v>
      </c>
      <c r="C58" s="44"/>
      <c r="D58" s="59"/>
      <c r="E58" s="44">
        <f>SUM(C58:D58)</f>
        <v>0</v>
      </c>
    </row>
    <row r="59" spans="1:5" ht="13.5" customHeight="1" thickBot="1">
      <c r="A59" s="57"/>
      <c r="B59" s="56" t="s">
        <v>30</v>
      </c>
      <c r="C59" s="68">
        <v>4741570</v>
      </c>
      <c r="D59" s="68">
        <v>72457</v>
      </c>
      <c r="E59" s="44">
        <f>SUM(C59:D59)</f>
        <v>4814027</v>
      </c>
    </row>
    <row r="60" spans="1:5" ht="15" customHeight="1" thickBot="1">
      <c r="A60" s="20" t="s">
        <v>62</v>
      </c>
      <c r="B60" s="60" t="s">
        <v>63</v>
      </c>
      <c r="C60" s="51">
        <f>SUM(C54:C59)</f>
        <v>4834727</v>
      </c>
      <c r="D60" s="51">
        <f>SUM(D54:D59)</f>
        <v>72457</v>
      </c>
      <c r="E60" s="51">
        <f>SUM(E54:E59)</f>
        <v>4907184</v>
      </c>
    </row>
    <row r="61" spans="1:5" ht="15" customHeight="1">
      <c r="A61" s="65"/>
      <c r="B61" s="62"/>
      <c r="C61" s="67"/>
      <c r="D61" s="67"/>
      <c r="E61" s="67"/>
    </row>
    <row r="62" spans="1:5" ht="15" customHeight="1" thickBot="1">
      <c r="A62" s="65"/>
      <c r="B62" s="62"/>
      <c r="C62" s="67"/>
      <c r="D62" s="67"/>
      <c r="E62" s="67"/>
    </row>
    <row r="63" spans="1:5" ht="12.75" customHeight="1" thickBot="1">
      <c r="A63" s="95" t="s">
        <v>3</v>
      </c>
      <c r="B63" s="96"/>
      <c r="C63" s="94" t="s">
        <v>79</v>
      </c>
      <c r="D63" s="94" t="s">
        <v>80</v>
      </c>
      <c r="E63" s="94" t="s">
        <v>81</v>
      </c>
    </row>
    <row r="64" spans="1:5" ht="13.5" thickBot="1">
      <c r="A64" s="97"/>
      <c r="B64" s="98"/>
      <c r="C64" s="94"/>
      <c r="D64" s="94"/>
      <c r="E64" s="94"/>
    </row>
    <row r="65" spans="1:5" ht="30">
      <c r="A65" s="61"/>
      <c r="B65" s="24" t="s">
        <v>26</v>
      </c>
      <c r="C65" s="64">
        <f>SUM(A65:B65)</f>
        <v>0</v>
      </c>
      <c r="D65" s="63"/>
      <c r="E65" s="64">
        <f aca="true" t="shared" si="0" ref="E65:E71">SUM(C65:D65)</f>
        <v>0</v>
      </c>
    </row>
    <row r="66" spans="1:5" ht="15" customHeight="1">
      <c r="A66" s="61"/>
      <c r="B66" s="54" t="s">
        <v>21</v>
      </c>
      <c r="C66" s="44">
        <f>SUM(A66:B66)</f>
        <v>0</v>
      </c>
      <c r="D66" s="19"/>
      <c r="E66" s="44">
        <f t="shared" si="0"/>
        <v>0</v>
      </c>
    </row>
    <row r="67" spans="1:5" ht="15" customHeight="1">
      <c r="A67" s="61"/>
      <c r="B67" s="54" t="s">
        <v>22</v>
      </c>
      <c r="C67" s="44">
        <f>SUM(A67:B67)</f>
        <v>0</v>
      </c>
      <c r="D67" s="19"/>
      <c r="E67" s="44">
        <f t="shared" si="0"/>
        <v>0</v>
      </c>
    </row>
    <row r="68" spans="1:5" ht="15" customHeight="1">
      <c r="A68" s="61"/>
      <c r="B68" s="54" t="s">
        <v>23</v>
      </c>
      <c r="C68" s="44">
        <f>SUM(A68:B68)</f>
        <v>0</v>
      </c>
      <c r="D68" s="19"/>
      <c r="E68" s="44">
        <f t="shared" si="0"/>
        <v>0</v>
      </c>
    </row>
    <row r="69" spans="1:5" ht="15" customHeight="1">
      <c r="A69" s="61"/>
      <c r="B69" s="54" t="s">
        <v>84</v>
      </c>
      <c r="C69" s="44">
        <v>1413656</v>
      </c>
      <c r="D69" s="44">
        <v>1862875</v>
      </c>
      <c r="E69" s="44">
        <f t="shared" si="0"/>
        <v>3276531</v>
      </c>
    </row>
    <row r="70" spans="1:5" ht="15" customHeight="1">
      <c r="A70" s="46"/>
      <c r="B70" s="54" t="s">
        <v>24</v>
      </c>
      <c r="C70" s="44">
        <v>37529</v>
      </c>
      <c r="D70" s="44">
        <v>1652969</v>
      </c>
      <c r="E70" s="44">
        <f t="shared" si="0"/>
        <v>1690498</v>
      </c>
    </row>
    <row r="71" spans="1:5" ht="15" customHeight="1" thickBot="1">
      <c r="A71" s="61"/>
      <c r="B71" s="55" t="s">
        <v>25</v>
      </c>
      <c r="C71" s="64">
        <v>120274</v>
      </c>
      <c r="D71" s="64">
        <v>27651</v>
      </c>
      <c r="E71" s="64">
        <f t="shared" si="0"/>
        <v>147925</v>
      </c>
    </row>
    <row r="72" spans="1:5" ht="15" customHeight="1" thickBot="1">
      <c r="A72" s="66" t="s">
        <v>64</v>
      </c>
      <c r="B72" s="27" t="s">
        <v>65</v>
      </c>
      <c r="C72" s="28">
        <f>SUM(C65:C71)</f>
        <v>1571459</v>
      </c>
      <c r="D72" s="28">
        <f>SUM(D65:D71)</f>
        <v>3543495</v>
      </c>
      <c r="E72" s="28">
        <f>SUM(E65:E71)</f>
        <v>5114954</v>
      </c>
    </row>
    <row r="73" spans="1:5" ht="28.5" customHeight="1">
      <c r="A73" s="61"/>
      <c r="B73" s="24" t="s">
        <v>66</v>
      </c>
      <c r="C73" s="64">
        <f>SUM(A73:B73)</f>
        <v>0</v>
      </c>
      <c r="D73" s="64"/>
      <c r="E73" s="64">
        <f aca="true" t="shared" si="1" ref="E73:E78">SUM(C73:D73)</f>
        <v>0</v>
      </c>
    </row>
    <row r="74" spans="1:5" ht="15" customHeight="1">
      <c r="A74" s="61"/>
      <c r="B74" s="54" t="s">
        <v>27</v>
      </c>
      <c r="C74" s="44">
        <f>SUM(A74:B74)</f>
        <v>0</v>
      </c>
      <c r="D74" s="44"/>
      <c r="E74" s="44">
        <f t="shared" si="1"/>
        <v>0</v>
      </c>
    </row>
    <row r="75" spans="1:5" ht="15" customHeight="1">
      <c r="A75" s="61"/>
      <c r="B75" s="54" t="s">
        <v>28</v>
      </c>
      <c r="C75" s="44">
        <f>SUM(A75:B75)</f>
        <v>0</v>
      </c>
      <c r="D75" s="44"/>
      <c r="E75" s="44">
        <f t="shared" si="1"/>
        <v>0</v>
      </c>
    </row>
    <row r="76" spans="1:5" ht="15" customHeight="1">
      <c r="A76" s="61"/>
      <c r="B76" s="54" t="s">
        <v>29</v>
      </c>
      <c r="C76" s="44">
        <f>SUM(A76:B76)</f>
        <v>0</v>
      </c>
      <c r="D76" s="44"/>
      <c r="E76" s="44">
        <f t="shared" si="1"/>
        <v>0</v>
      </c>
    </row>
    <row r="77" spans="1:5" ht="15" customHeight="1">
      <c r="A77" s="61"/>
      <c r="B77" s="56" t="s">
        <v>85</v>
      </c>
      <c r="C77" s="44">
        <f>SUM(A77:B77)</f>
        <v>0</v>
      </c>
      <c r="D77" s="68"/>
      <c r="E77" s="44">
        <f t="shared" si="1"/>
        <v>0</v>
      </c>
    </row>
    <row r="78" spans="1:5" ht="15" customHeight="1" thickBot="1">
      <c r="A78" s="80"/>
      <c r="B78" s="55" t="s">
        <v>30</v>
      </c>
      <c r="C78" s="77">
        <v>120274</v>
      </c>
      <c r="D78" s="77">
        <v>27651</v>
      </c>
      <c r="E78" s="77">
        <f t="shared" si="1"/>
        <v>147925</v>
      </c>
    </row>
    <row r="79" spans="1:5" ht="15" customHeight="1" thickBot="1">
      <c r="A79" s="20" t="s">
        <v>67</v>
      </c>
      <c r="B79" s="27" t="s">
        <v>68</v>
      </c>
      <c r="C79" s="51">
        <f>SUM(C73:C78)</f>
        <v>120274</v>
      </c>
      <c r="D79" s="51">
        <f>SUM(D73:D78)</f>
        <v>27651</v>
      </c>
      <c r="E79" s="51">
        <f>SUM(E73:E78)</f>
        <v>147925</v>
      </c>
    </row>
    <row r="80" spans="1:5" ht="15" customHeight="1" thickBot="1">
      <c r="A80" s="20"/>
      <c r="B80" s="86" t="s">
        <v>69</v>
      </c>
      <c r="C80" s="69">
        <f>SUM(C26,C44,C60,C79)</f>
        <v>23788639</v>
      </c>
      <c r="D80" s="69">
        <f>SUM(D26,D44,D60,D79)</f>
        <v>4263799</v>
      </c>
      <c r="E80" s="69">
        <f>SUM(E26,E44,E60,E79)</f>
        <v>28052438</v>
      </c>
    </row>
    <row r="81" spans="1:5" ht="15" customHeight="1" thickBot="1">
      <c r="A81" s="20"/>
      <c r="B81" s="27" t="s">
        <v>70</v>
      </c>
      <c r="C81" s="69">
        <f>-SUM(C59,C78)</f>
        <v>-4861844</v>
      </c>
      <c r="D81" s="69">
        <f>-SUM(D59,D78)</f>
        <v>-100108</v>
      </c>
      <c r="E81" s="69">
        <f>-SUM(E59,E78)</f>
        <v>-4961952</v>
      </c>
    </row>
    <row r="82" spans="1:5" ht="28.5" customHeight="1" thickBot="1">
      <c r="A82" s="20"/>
      <c r="B82" s="27" t="s">
        <v>74</v>
      </c>
      <c r="C82" s="69">
        <v>-379000</v>
      </c>
      <c r="D82" s="69"/>
      <c r="E82" s="69">
        <v>-379000</v>
      </c>
    </row>
    <row r="83" spans="1:5" ht="15" customHeight="1" thickBot="1">
      <c r="A83" s="87"/>
      <c r="B83" s="88" t="s">
        <v>71</v>
      </c>
      <c r="C83" s="31">
        <f>SUM(C80:C82)</f>
        <v>18547795</v>
      </c>
      <c r="D83" s="31">
        <f>SUM(D80:D82)</f>
        <v>4163691</v>
      </c>
      <c r="E83" s="31">
        <f>SUM(E80:E82)</f>
        <v>22711486</v>
      </c>
    </row>
    <row r="84" spans="1:5" ht="15" customHeight="1" thickBot="1">
      <c r="A84" s="20"/>
      <c r="B84" s="86" t="s">
        <v>72</v>
      </c>
      <c r="C84" s="69">
        <f>SUM(C12,C32,C53,C72)</f>
        <v>23788639</v>
      </c>
      <c r="D84" s="69">
        <f>SUM(D12,D32,D53,D72)</f>
        <v>4263799</v>
      </c>
      <c r="E84" s="69">
        <f>SUM(E12,E32,E53,E72)</f>
        <v>28052438</v>
      </c>
    </row>
    <row r="85" spans="1:5" s="47" customFormat="1" ht="18" customHeight="1" thickBot="1">
      <c r="A85" s="74"/>
      <c r="B85" s="72" t="s">
        <v>70</v>
      </c>
      <c r="C85" s="73">
        <f>-SUM(C52,C71)</f>
        <v>-4861844</v>
      </c>
      <c r="D85" s="73">
        <f>-SUM(D52,D71)</f>
        <v>-100108</v>
      </c>
      <c r="E85" s="73">
        <f>-SUM(E52,E71)</f>
        <v>-4961952</v>
      </c>
    </row>
    <row r="86" spans="1:5" s="47" customFormat="1" ht="33.75" customHeight="1" thickBot="1">
      <c r="A86" s="74"/>
      <c r="B86" s="27" t="s">
        <v>74</v>
      </c>
      <c r="C86" s="73">
        <v>-379000</v>
      </c>
      <c r="D86" s="71"/>
      <c r="E86" s="73">
        <v>-379000</v>
      </c>
    </row>
    <row r="87" spans="1:5" ht="15.75" thickBot="1">
      <c r="A87" s="89"/>
      <c r="B87" s="88" t="s">
        <v>73</v>
      </c>
      <c r="C87" s="39">
        <f>SUM(C84:C86)</f>
        <v>18547795</v>
      </c>
      <c r="D87" s="39">
        <f>SUM(D84:D86)</f>
        <v>4163691</v>
      </c>
      <c r="E87" s="39">
        <f>SUM(E84:E86)</f>
        <v>22711486</v>
      </c>
    </row>
    <row r="88" ht="12.75">
      <c r="D88" s="81"/>
    </row>
    <row r="89" ht="23.25" customHeight="1">
      <c r="D89" s="81"/>
    </row>
  </sheetData>
  <sheetProtection/>
  <mergeCells count="12">
    <mergeCell ref="A63:B64"/>
    <mergeCell ref="C63:C64"/>
    <mergeCell ref="D63:D64"/>
    <mergeCell ref="E63:E64"/>
    <mergeCell ref="A5:B6"/>
    <mergeCell ref="C5:C6"/>
    <mergeCell ref="D1:E1"/>
    <mergeCell ref="A2:E2"/>
    <mergeCell ref="A3:E3"/>
    <mergeCell ref="C4:E4"/>
    <mergeCell ref="D5:D6"/>
    <mergeCell ref="E5:E6"/>
  </mergeCells>
  <printOptions/>
  <pageMargins left="0.43" right="0.17" top="0.68" bottom="0.33" header="0.42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2016-06-13T15:57:10Z</cp:lastPrinted>
  <dcterms:created xsi:type="dcterms:W3CDTF">2012-01-31T21:05:03Z</dcterms:created>
  <dcterms:modified xsi:type="dcterms:W3CDTF">2016-06-15T13:57:38Z</dcterms:modified>
  <cp:category/>
  <cp:version/>
  <cp:contentType/>
  <cp:contentStatus/>
</cp:coreProperties>
</file>