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végrehajtási\"/>
    </mc:Choice>
  </mc:AlternateContent>
  <xr:revisionPtr revIDLastSave="0" documentId="8_{E16E5349-1314-4E46-8EEB-262B69791348}" xr6:coauthVersionLast="43" xr6:coauthVersionMax="43" xr10:uidLastSave="{00000000-0000-0000-0000-000000000000}"/>
  <bookViews>
    <workbookView xWindow="-120" yWindow="-120" windowWidth="29040" windowHeight="15840" xr2:uid="{D8D63E7D-9AFB-4AA4-B5AE-5E7E35B20B13}"/>
  </bookViews>
  <sheets>
    <sheet name="5.1 Önk" sheetId="1" r:id="rId1"/>
    <sheet name="5.2 Hiv" sheetId="2" r:id="rId2"/>
    <sheet name="5.3 Ovi" sheetId="3" r:id="rId3"/>
    <sheet name="5.4 BNI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4" l="1"/>
  <c r="D11" i="4" s="1"/>
  <c r="D18" i="4" s="1"/>
  <c r="D20" i="4" s="1"/>
  <c r="D21" i="4" s="1"/>
  <c r="D10" i="4"/>
  <c r="D13" i="4"/>
  <c r="D14" i="4"/>
  <c r="D16" i="4"/>
  <c r="D17" i="4" s="1"/>
  <c r="C18" i="4"/>
  <c r="C21" i="4"/>
  <c r="C8" i="3"/>
  <c r="D8" i="3"/>
  <c r="C9" i="3"/>
  <c r="D9" i="3"/>
  <c r="C11" i="3"/>
  <c r="C14" i="3" s="1"/>
  <c r="C21" i="3" s="1"/>
  <c r="C25" i="3" s="1"/>
  <c r="C26" i="3" s="1"/>
  <c r="D11" i="3"/>
  <c r="C13" i="3"/>
  <c r="D13" i="3"/>
  <c r="D14" i="3"/>
  <c r="C16" i="3"/>
  <c r="D16" i="3"/>
  <c r="D17" i="3" s="1"/>
  <c r="D21" i="3" s="1"/>
  <c r="D25" i="3" s="1"/>
  <c r="D26" i="3" s="1"/>
  <c r="C17" i="3"/>
  <c r="C19" i="3"/>
  <c r="D19" i="3"/>
  <c r="C20" i="3"/>
  <c r="D20" i="3"/>
  <c r="B8" i="2"/>
  <c r="C8" i="2"/>
  <c r="B9" i="2"/>
  <c r="C9" i="2"/>
  <c r="B11" i="2"/>
  <c r="B14" i="2" s="1"/>
  <c r="C11" i="2"/>
  <c r="B13" i="2"/>
  <c r="C13" i="2"/>
  <c r="C14" i="2"/>
  <c r="B16" i="2"/>
  <c r="C16" i="2"/>
  <c r="C17" i="2" s="1"/>
  <c r="C18" i="2" s="1"/>
  <c r="B17" i="2"/>
  <c r="B18" i="2" s="1"/>
  <c r="B23" i="2"/>
  <c r="C23" i="2"/>
  <c r="C24" i="2" s="1"/>
  <c r="B24" i="2"/>
  <c r="D7" i="1"/>
  <c r="D12" i="1"/>
  <c r="D15" i="1"/>
  <c r="D16" i="1"/>
  <c r="D21" i="1"/>
  <c r="D30" i="1"/>
  <c r="D38" i="1" s="1"/>
  <c r="D37" i="1"/>
  <c r="D43" i="1"/>
  <c r="C50" i="1"/>
  <c r="C59" i="1" s="1"/>
  <c r="D50" i="1"/>
  <c r="D59" i="1" s="1"/>
  <c r="D54" i="1"/>
  <c r="D57" i="1"/>
  <c r="D58" i="1" s="1"/>
  <c r="C58" i="1"/>
  <c r="C19" i="2" l="1"/>
  <c r="D44" i="1"/>
  <c r="B19" i="2"/>
</calcChain>
</file>

<file path=xl/sharedStrings.xml><?xml version="1.0" encoding="utf-8"?>
<sst xmlns="http://schemas.openxmlformats.org/spreadsheetml/2006/main" count="156" uniqueCount="79">
  <si>
    <t>jegyző</t>
  </si>
  <si>
    <t xml:space="preserve">             polgármester</t>
  </si>
  <si>
    <t>dr. Horváth Zsolt</t>
  </si>
  <si>
    <t xml:space="preserve">             Várai Róbert</t>
  </si>
  <si>
    <t>Baracs, 2019. április 15.</t>
  </si>
  <si>
    <t>FORRÁSOK ÖSSZESEN</t>
  </si>
  <si>
    <t>KÖTELEZETTSÉGEK</t>
  </si>
  <si>
    <t>Kötelezettség jellegű sajátos elszámolások</t>
  </si>
  <si>
    <t>Letétre, megőrzésre, fedezetkezelésre átvett pénzeszközök, biztosítékok</t>
  </si>
  <si>
    <t>Más szervezetet megillető bevételek elszámolása</t>
  </si>
  <si>
    <t>Költségvetési évet követően esedékes kötelezettségek</t>
  </si>
  <si>
    <t>ebből: költségvetési évet követően esedékes kötelezettségek államháztartáson belüli megelőlegezések visszafizetésére</t>
  </si>
  <si>
    <t>ebből: költségvetési évet követően esedékes kötelezettségek hosszú lejáratú hitelek, kölcsönök törlesztésére pénzügyi vállalkozásnak</t>
  </si>
  <si>
    <t>Költségvetési évet követően esedékes kötelezettségek finanszírozási kiadásokra</t>
  </si>
  <si>
    <t>SAJÁT TŐKE</t>
  </si>
  <si>
    <t>Mérleg szerinti eredmény</t>
  </si>
  <si>
    <t>Felhalmozott eredmény</t>
  </si>
  <si>
    <t>Egyéb eszközök induláskori értéke és változásai</t>
  </si>
  <si>
    <t>Nemzeti vagyon változásai</t>
  </si>
  <si>
    <t>Nemzeti vagyon induláskori értéke</t>
  </si>
  <si>
    <t>ESZKÖZÖK ÖSSZESEN</t>
  </si>
  <si>
    <t>EGYÉB SAJÁTOS ELSZÁMOLÁSOK</t>
  </si>
  <si>
    <t>Fizetendő általános forgalmi adó elszámolása</t>
  </si>
  <si>
    <t>Más fizetendő általános forgalmi adó</t>
  </si>
  <si>
    <t>Előzetesen felszámított általános forgalmi adó elszámolása</t>
  </si>
  <si>
    <t>Más előzetesen felszámított levonható általános forgalmi adó</t>
  </si>
  <si>
    <t>KÖVETELÉSEK</t>
  </si>
  <si>
    <t>Követelés jellegű sajátos elszámolások</t>
  </si>
  <si>
    <t>Forgótőke elszámolása</t>
  </si>
  <si>
    <t>ebből: foglalkoztatottaknak adott előlegek</t>
  </si>
  <si>
    <t>Adott előlegek</t>
  </si>
  <si>
    <t>Költségvetési évet követően esedékes követelések</t>
  </si>
  <si>
    <t>ebből: költségvetési évet követően esedékes követelések felhalmozási célú visszatérítendő támogatások, kölcsönök visszatérülésére államháztartáson kívülről</t>
  </si>
  <si>
    <t>Költségvetési évet követően esedékes követelések felhalmozási célú átvett pénzeszközre</t>
  </si>
  <si>
    <t>Költségvetési évben esedékes követelések</t>
  </si>
  <si>
    <t>ebből: költségvetési évben esedékes követelések felhalmozási célú visszatérítendő támogatások, köcsönök visszatérülése államháztartáson kívülről</t>
  </si>
  <si>
    <t>Költségvetési évben esedékes követelések felhalmozási célú átvett pénzeszközre</t>
  </si>
  <si>
    <t>ebből: költségvetési évben esedékes követelések működési célú visszatérítendő támogatások, kölcsönök visszatérülésére államháztartáson kívülről</t>
  </si>
  <si>
    <t>Költségvetési évben esedékes követelések működési célú átvett pénzeszközre</t>
  </si>
  <si>
    <t>ebből: költségvetési évben esedékes követelések egyéb közhatalmi bevételekre</t>
  </si>
  <si>
    <t>ebből: költségvetési évben esedékes követelések termékek és szolgáltatások adóira</t>
  </si>
  <si>
    <t>ebből: költségvetési évben esedékes követelések vagyoni típusú adókra</t>
  </si>
  <si>
    <t>Költségvetési évben esedékes követelések közhatalmi bevételre</t>
  </si>
  <si>
    <t>PÉNZESZKÖZÖK</t>
  </si>
  <si>
    <t>Forintszámlák</t>
  </si>
  <si>
    <t>Kincstáron kívüli forintszámlák</t>
  </si>
  <si>
    <t>Pénztárak, csekkek, betétkönyvek</t>
  </si>
  <si>
    <t>Forintpénztár</t>
  </si>
  <si>
    <t>NEMZETI VAGYONBA TARTOZÓ BEFEKTETETT ESZKÖZÖK</t>
  </si>
  <si>
    <t>Befektetett pénzügyi eszközök</t>
  </si>
  <si>
    <t>Tartós hitelviszonyt megtestesítő értékpapírok</t>
  </si>
  <si>
    <t>Tartós részesedések</t>
  </si>
  <si>
    <t>Tárgyi eszközök</t>
  </si>
  <si>
    <t>Beruházások, felújítások</t>
  </si>
  <si>
    <t>Gépek, berendezések, felszerelések, járművek</t>
  </si>
  <si>
    <t>Ingatlanok és a kapcsolódó vagyoni értékű jogok</t>
  </si>
  <si>
    <t>Immateriális javak</t>
  </si>
  <si>
    <t>Szellemi termékek</t>
  </si>
  <si>
    <t>Tárgyi időszak</t>
  </si>
  <si>
    <t>Előző időszak</t>
  </si>
  <si>
    <t>Megnevezés</t>
  </si>
  <si>
    <t>Sor-szám</t>
  </si>
  <si>
    <t>Mérleg - Önkormányzat</t>
  </si>
  <si>
    <t>adatok forintban</t>
  </si>
  <si>
    <t>5. sz. melléklet 5.1. pontja</t>
  </si>
  <si>
    <t xml:space="preserve">Baracs Község Önkormányzata Képviselő-testülete 10/2019.(IV.29.) Önkormányzati Rendelete a 2019. évi költségvetés végrehajtásáról: </t>
  </si>
  <si>
    <t>Ebből: foglalkoztatottaknak adott előlegek</t>
  </si>
  <si>
    <t>5. sz. melléklet 5.2. pontja</t>
  </si>
  <si>
    <t>Eegyéb eszközök induláskori értéke és változásai</t>
  </si>
  <si>
    <t xml:space="preserve">KÖVETELÉSEK </t>
  </si>
  <si>
    <t>Követgelés jellegű sajátos elszámolások</t>
  </si>
  <si>
    <t>Foglalkoztatottaknak adott előlegek</t>
  </si>
  <si>
    <t xml:space="preserve">Tárgyi eszközök </t>
  </si>
  <si>
    <t>Mérleg - Óvoda</t>
  </si>
  <si>
    <t>5. sz. melléklet 5.3. pontja</t>
  </si>
  <si>
    <t xml:space="preserve">Baracs Község Önkormányzata Képviselő-testülete 10/2019.(IV.29.) Önkormányzati Rendelete a 2018. évi költségvetés végrehajtásáról: </t>
  </si>
  <si>
    <t>Egyéb sajátos elszámolások</t>
  </si>
  <si>
    <t>Mérleg - Baracsi Népjóléti Intézmény</t>
  </si>
  <si>
    <t>5. sz. melléklet 5.4.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</si>
</sst>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0" xfId="0" applyFont="1"/>
    <xf numFmtId="3" fontId="2" fillId="0" borderId="4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 applyFill="1"/>
    <xf numFmtId="3" fontId="6" fillId="0" borderId="9" xfId="0" applyNumberFormat="1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3" fontId="7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3" fontId="8" fillId="0" borderId="8" xfId="0" applyNumberFormat="1" applyFont="1" applyBorder="1" applyAlignment="1">
      <alignment horizontal="right" vertical="top" wrapText="1"/>
    </xf>
    <xf numFmtId="0" fontId="8" fillId="0" borderId="8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3" fontId="7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right" vertical="top" wrapText="1"/>
    </xf>
    <xf numFmtId="0" fontId="7" fillId="0" borderId="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ont="1"/>
    <xf numFmtId="0" fontId="4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3" fontId="4" fillId="0" borderId="8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A9A6-3ADB-4393-8DFE-47A62450AA00}">
  <dimension ref="A1:K66"/>
  <sheetViews>
    <sheetView tabSelected="1" workbookViewId="0">
      <selection sqref="A1:D2"/>
    </sheetView>
  </sheetViews>
  <sheetFormatPr defaultRowHeight="12.75" x14ac:dyDescent="0.2"/>
  <cols>
    <col min="1" max="1" width="8.140625" customWidth="1"/>
    <col min="2" max="2" width="55" customWidth="1"/>
    <col min="3" max="5" width="32.85546875" customWidth="1"/>
  </cols>
  <sheetData>
    <row r="1" spans="1:5" x14ac:dyDescent="0.2">
      <c r="A1" t="s">
        <v>65</v>
      </c>
    </row>
    <row r="2" spans="1:5" x14ac:dyDescent="0.2">
      <c r="A2" t="s">
        <v>64</v>
      </c>
    </row>
    <row r="4" spans="1:5" ht="13.5" thickBot="1" x14ac:dyDescent="0.25">
      <c r="D4" s="37" t="s">
        <v>63</v>
      </c>
    </row>
    <row r="5" spans="1:5" s="32" customFormat="1" ht="15.75" thickBot="1" x14ac:dyDescent="0.25">
      <c r="A5" s="36" t="s">
        <v>62</v>
      </c>
      <c r="B5" s="35"/>
      <c r="C5" s="35"/>
      <c r="D5" s="34"/>
      <c r="E5" s="33"/>
    </row>
    <row r="6" spans="1:5" s="28" customFormat="1" ht="30" x14ac:dyDescent="0.25">
      <c r="A6" s="31" t="s">
        <v>61</v>
      </c>
      <c r="B6" s="31" t="s">
        <v>60</v>
      </c>
      <c r="C6" s="31" t="s">
        <v>59</v>
      </c>
      <c r="D6" s="31" t="s">
        <v>58</v>
      </c>
    </row>
    <row r="7" spans="1:5" s="28" customFormat="1" ht="15" x14ac:dyDescent="0.25">
      <c r="A7" s="30">
        <v>1</v>
      </c>
      <c r="B7" s="23" t="s">
        <v>57</v>
      </c>
      <c r="C7" s="29">
        <v>18457499</v>
      </c>
      <c r="D7" s="29">
        <f>SUM(D8)</f>
        <v>18457499</v>
      </c>
    </row>
    <row r="8" spans="1:5" x14ac:dyDescent="0.2">
      <c r="A8" s="14">
        <v>2</v>
      </c>
      <c r="B8" s="15" t="s">
        <v>56</v>
      </c>
      <c r="C8" s="13">
        <v>18457499</v>
      </c>
      <c r="D8" s="13">
        <v>18457499</v>
      </c>
    </row>
    <row r="9" spans="1:5" x14ac:dyDescent="0.2">
      <c r="A9" s="14">
        <v>3</v>
      </c>
      <c r="B9" s="15" t="s">
        <v>55</v>
      </c>
      <c r="C9" s="13">
        <v>3376362486</v>
      </c>
      <c r="D9" s="13">
        <v>3543775375</v>
      </c>
    </row>
    <row r="10" spans="1:5" ht="14.25" customHeight="1" x14ac:dyDescent="0.2">
      <c r="A10" s="14">
        <v>4</v>
      </c>
      <c r="B10" s="15" t="s">
        <v>54</v>
      </c>
      <c r="C10" s="13">
        <v>12409317</v>
      </c>
      <c r="D10" s="13">
        <v>15635051</v>
      </c>
    </row>
    <row r="11" spans="1:5" x14ac:dyDescent="0.2">
      <c r="A11" s="14">
        <v>5</v>
      </c>
      <c r="B11" s="15" t="s">
        <v>53</v>
      </c>
      <c r="C11" s="13">
        <v>168761576</v>
      </c>
      <c r="D11" s="13">
        <v>24712067</v>
      </c>
    </row>
    <row r="12" spans="1:5" s="9" customFormat="1" x14ac:dyDescent="0.2">
      <c r="A12" s="12">
        <v>6</v>
      </c>
      <c r="B12" s="11" t="s">
        <v>52</v>
      </c>
      <c r="C12" s="10">
        <v>3557533379</v>
      </c>
      <c r="D12" s="10">
        <f>SUM(D9:D11)</f>
        <v>3584122493</v>
      </c>
    </row>
    <row r="13" spans="1:5" s="9" customFormat="1" x14ac:dyDescent="0.2">
      <c r="A13" s="12">
        <v>7</v>
      </c>
      <c r="B13" s="11" t="s">
        <v>51</v>
      </c>
      <c r="C13" s="10"/>
      <c r="D13" s="10">
        <v>250000</v>
      </c>
    </row>
    <row r="14" spans="1:5" s="9" customFormat="1" x14ac:dyDescent="0.2">
      <c r="A14" s="12">
        <v>8</v>
      </c>
      <c r="B14" s="11" t="s">
        <v>50</v>
      </c>
      <c r="C14" s="10">
        <v>1055893</v>
      </c>
      <c r="D14" s="10">
        <v>1305893</v>
      </c>
    </row>
    <row r="15" spans="1:5" x14ac:dyDescent="0.2">
      <c r="A15" s="14">
        <v>9</v>
      </c>
      <c r="B15" s="15" t="s">
        <v>49</v>
      </c>
      <c r="C15" s="13">
        <v>1055893</v>
      </c>
      <c r="D15" s="13">
        <f>SUM(D13:D14)</f>
        <v>1555893</v>
      </c>
    </row>
    <row r="16" spans="1:5" s="9" customFormat="1" x14ac:dyDescent="0.2">
      <c r="A16" s="12">
        <v>10</v>
      </c>
      <c r="B16" s="11" t="s">
        <v>48</v>
      </c>
      <c r="C16" s="10">
        <v>3577046771</v>
      </c>
      <c r="D16" s="10">
        <f>SUM(D7+D12+D15)</f>
        <v>3604135885</v>
      </c>
    </row>
    <row r="17" spans="1:11" x14ac:dyDescent="0.2">
      <c r="A17" s="14">
        <v>11</v>
      </c>
      <c r="B17" s="15" t="s">
        <v>47</v>
      </c>
      <c r="C17" s="13">
        <v>1017685</v>
      </c>
      <c r="D17" s="13">
        <v>58410</v>
      </c>
    </row>
    <row r="18" spans="1:11" x14ac:dyDescent="0.2">
      <c r="A18" s="14">
        <v>12</v>
      </c>
      <c r="B18" s="15" t="s">
        <v>46</v>
      </c>
      <c r="C18" s="13">
        <v>1017685</v>
      </c>
      <c r="D18" s="13">
        <v>58410</v>
      </c>
    </row>
    <row r="19" spans="1:11" x14ac:dyDescent="0.2">
      <c r="A19" s="14">
        <v>13</v>
      </c>
      <c r="B19" s="15" t="s">
        <v>45</v>
      </c>
      <c r="C19" s="13">
        <v>330661274</v>
      </c>
      <c r="D19" s="13">
        <v>187967032</v>
      </c>
    </row>
    <row r="20" spans="1:11" x14ac:dyDescent="0.2">
      <c r="A20" s="14">
        <v>14</v>
      </c>
      <c r="B20" s="15" t="s">
        <v>44</v>
      </c>
      <c r="C20" s="13">
        <v>330661274</v>
      </c>
      <c r="D20" s="13">
        <v>187967032</v>
      </c>
    </row>
    <row r="21" spans="1:11" s="9" customFormat="1" x14ac:dyDescent="0.2">
      <c r="A21" s="12">
        <v>15</v>
      </c>
      <c r="B21" s="11" t="s">
        <v>43</v>
      </c>
      <c r="C21" s="10">
        <v>331678959</v>
      </c>
      <c r="D21" s="10">
        <f>SUM(D17+D20)</f>
        <v>188025442</v>
      </c>
    </row>
    <row r="22" spans="1:11" ht="14.25" customHeight="1" x14ac:dyDescent="0.2">
      <c r="A22" s="14">
        <v>16</v>
      </c>
      <c r="B22" s="15" t="s">
        <v>42</v>
      </c>
      <c r="C22" s="13">
        <v>9685482</v>
      </c>
      <c r="D22" s="13">
        <v>15477727</v>
      </c>
    </row>
    <row r="23" spans="1:11" ht="25.5" x14ac:dyDescent="0.2">
      <c r="A23" s="14">
        <v>17</v>
      </c>
      <c r="B23" s="15" t="s">
        <v>41</v>
      </c>
      <c r="C23" s="13">
        <v>1988929</v>
      </c>
      <c r="D23" s="13">
        <v>2083633</v>
      </c>
    </row>
    <row r="24" spans="1:11" s="9" customFormat="1" ht="25.5" x14ac:dyDescent="0.2">
      <c r="A24" s="14">
        <v>18</v>
      </c>
      <c r="B24" s="15" t="s">
        <v>40</v>
      </c>
      <c r="C24" s="13">
        <v>6299160</v>
      </c>
      <c r="D24" s="13">
        <v>12963396</v>
      </c>
    </row>
    <row r="25" spans="1:11" ht="25.5" x14ac:dyDescent="0.2">
      <c r="A25" s="14">
        <v>19</v>
      </c>
      <c r="B25" s="15" t="s">
        <v>39</v>
      </c>
      <c r="C25" s="13">
        <v>1397393</v>
      </c>
      <c r="D25" s="13">
        <v>430698</v>
      </c>
    </row>
    <row r="26" spans="1:11" ht="25.5" x14ac:dyDescent="0.2">
      <c r="A26" s="14">
        <v>20</v>
      </c>
      <c r="B26" s="15" t="s">
        <v>38</v>
      </c>
      <c r="C26" s="13">
        <v>221000</v>
      </c>
      <c r="D26" s="13">
        <v>221000</v>
      </c>
    </row>
    <row r="27" spans="1:11" ht="38.25" x14ac:dyDescent="0.2">
      <c r="A27" s="14">
        <v>21</v>
      </c>
      <c r="B27" s="15" t="s">
        <v>37</v>
      </c>
      <c r="C27" s="13">
        <v>221000</v>
      </c>
      <c r="D27" s="13">
        <v>221000</v>
      </c>
    </row>
    <row r="28" spans="1:11" s="1" customFormat="1" ht="25.5" x14ac:dyDescent="0.2">
      <c r="A28" s="14">
        <v>22</v>
      </c>
      <c r="B28" s="15" t="s">
        <v>36</v>
      </c>
      <c r="C28" s="13">
        <v>934385</v>
      </c>
      <c r="D28" s="13">
        <v>634653</v>
      </c>
      <c r="E28" s="5"/>
      <c r="F28" s="5"/>
      <c r="G28" s="5"/>
      <c r="H28" s="5"/>
      <c r="I28" s="5"/>
      <c r="J28" s="5"/>
      <c r="K28" s="5"/>
    </row>
    <row r="29" spans="1:11" s="1" customFormat="1" ht="38.25" x14ac:dyDescent="0.2">
      <c r="A29" s="14"/>
      <c r="B29" s="15" t="s">
        <v>35</v>
      </c>
      <c r="C29" s="13">
        <v>934385</v>
      </c>
      <c r="D29" s="13">
        <v>634653</v>
      </c>
      <c r="E29" s="5"/>
      <c r="F29" s="5"/>
      <c r="G29" s="5"/>
      <c r="H29" s="5"/>
      <c r="I29" s="5"/>
      <c r="J29" s="5"/>
      <c r="K29" s="5"/>
    </row>
    <row r="30" spans="1:11" s="1" customFormat="1" ht="14.25" x14ac:dyDescent="0.2">
      <c r="A30" s="14">
        <v>23</v>
      </c>
      <c r="B30" s="11" t="s">
        <v>34</v>
      </c>
      <c r="C30" s="13">
        <v>10840867</v>
      </c>
      <c r="D30" s="13">
        <f>SUM(D22+D26+D28)</f>
        <v>16333380</v>
      </c>
      <c r="E30" s="5"/>
      <c r="F30" s="5"/>
      <c r="G30" s="5"/>
      <c r="H30" s="5"/>
      <c r="I30" s="5"/>
      <c r="J30" s="5"/>
      <c r="K30" s="5"/>
    </row>
    <row r="31" spans="1:11" s="1" customFormat="1" ht="25.5" x14ac:dyDescent="0.2">
      <c r="A31" s="14">
        <v>24</v>
      </c>
      <c r="B31" s="15" t="s">
        <v>33</v>
      </c>
      <c r="C31" s="13">
        <v>669742</v>
      </c>
      <c r="D31" s="13">
        <v>669742</v>
      </c>
      <c r="E31" s="5"/>
      <c r="F31" s="5"/>
      <c r="G31" s="5"/>
      <c r="H31" s="5"/>
      <c r="I31" s="5"/>
      <c r="J31" s="5"/>
      <c r="K31" s="5"/>
    </row>
    <row r="32" spans="1:11" ht="38.25" x14ac:dyDescent="0.2">
      <c r="A32" s="14">
        <v>25</v>
      </c>
      <c r="B32" s="15" t="s">
        <v>32</v>
      </c>
      <c r="C32" s="13">
        <v>669742</v>
      </c>
      <c r="D32" s="13">
        <v>669742</v>
      </c>
    </row>
    <row r="33" spans="1:4" x14ac:dyDescent="0.2">
      <c r="A33" s="14">
        <v>26</v>
      </c>
      <c r="B33" s="11" t="s">
        <v>31</v>
      </c>
      <c r="C33" s="13">
        <v>669742</v>
      </c>
      <c r="D33" s="13">
        <v>669742</v>
      </c>
    </row>
    <row r="34" spans="1:4" x14ac:dyDescent="0.2">
      <c r="A34" s="14">
        <v>27</v>
      </c>
      <c r="B34" s="15" t="s">
        <v>30</v>
      </c>
      <c r="C34" s="13">
        <v>60636</v>
      </c>
      <c r="D34" s="13">
        <v>217742</v>
      </c>
    </row>
    <row r="35" spans="1:4" x14ac:dyDescent="0.2">
      <c r="A35" s="14">
        <v>28</v>
      </c>
      <c r="B35" s="15" t="s">
        <v>29</v>
      </c>
      <c r="C35" s="13">
        <v>60636</v>
      </c>
      <c r="D35" s="13">
        <v>217742</v>
      </c>
    </row>
    <row r="36" spans="1:4" x14ac:dyDescent="0.2">
      <c r="A36" s="14">
        <v>29</v>
      </c>
      <c r="B36" s="15" t="s">
        <v>28</v>
      </c>
      <c r="C36" s="13">
        <v>220000</v>
      </c>
      <c r="D36" s="13">
        <v>40000</v>
      </c>
    </row>
    <row r="37" spans="1:4" x14ac:dyDescent="0.2">
      <c r="A37" s="14">
        <v>30</v>
      </c>
      <c r="B37" s="11" t="s">
        <v>27</v>
      </c>
      <c r="C37" s="13">
        <v>280636</v>
      </c>
      <c r="D37" s="13">
        <f>SUM(D34+D36)</f>
        <v>257742</v>
      </c>
    </row>
    <row r="38" spans="1:4" s="9" customFormat="1" x14ac:dyDescent="0.2">
      <c r="A38" s="12">
        <v>31</v>
      </c>
      <c r="B38" s="11" t="s">
        <v>26</v>
      </c>
      <c r="C38" s="10">
        <v>11791245</v>
      </c>
      <c r="D38" s="10">
        <f>SUM(D30+D33+D37)</f>
        <v>17260864</v>
      </c>
    </row>
    <row r="39" spans="1:4" s="9" customFormat="1" x14ac:dyDescent="0.2">
      <c r="A39" s="12">
        <v>32</v>
      </c>
      <c r="B39" s="15" t="s">
        <v>25</v>
      </c>
      <c r="C39" s="10">
        <v>0</v>
      </c>
      <c r="D39" s="10">
        <v>261000</v>
      </c>
    </row>
    <row r="40" spans="1:4" ht="25.5" x14ac:dyDescent="0.2">
      <c r="A40" s="14">
        <v>33</v>
      </c>
      <c r="B40" s="11" t="s">
        <v>24</v>
      </c>
      <c r="C40" s="13">
        <v>0</v>
      </c>
      <c r="D40" s="13">
        <v>261000</v>
      </c>
    </row>
    <row r="41" spans="1:4" x14ac:dyDescent="0.2">
      <c r="A41" s="14">
        <v>34</v>
      </c>
      <c r="B41" s="15" t="s">
        <v>23</v>
      </c>
      <c r="C41" s="13">
        <v>12856000</v>
      </c>
      <c r="D41" s="13">
        <v>0</v>
      </c>
    </row>
    <row r="42" spans="1:4" x14ac:dyDescent="0.2">
      <c r="A42" s="14">
        <v>35</v>
      </c>
      <c r="B42" s="11" t="s">
        <v>22</v>
      </c>
      <c r="C42" s="13">
        <v>12856000</v>
      </c>
      <c r="D42" s="13">
        <v>0</v>
      </c>
    </row>
    <row r="43" spans="1:4" s="9" customFormat="1" ht="13.5" thickBot="1" x14ac:dyDescent="0.25">
      <c r="A43" s="27">
        <v>36</v>
      </c>
      <c r="B43" s="26" t="s">
        <v>21</v>
      </c>
      <c r="C43" s="25">
        <v>12856000</v>
      </c>
      <c r="D43" s="25">
        <f>SUM(D39)</f>
        <v>261000</v>
      </c>
    </row>
    <row r="44" spans="1:4" s="9" customFormat="1" ht="13.5" thickBot="1" x14ac:dyDescent="0.25">
      <c r="A44" s="8">
        <v>37</v>
      </c>
      <c r="B44" s="7" t="s">
        <v>20</v>
      </c>
      <c r="C44" s="6">
        <v>3933372975</v>
      </c>
      <c r="D44" s="6">
        <f>SUM(D16+D21+D38+D43)</f>
        <v>3809683191</v>
      </c>
    </row>
    <row r="45" spans="1:4" x14ac:dyDescent="0.2">
      <c r="A45" s="24">
        <v>38</v>
      </c>
      <c r="B45" s="23" t="s">
        <v>19</v>
      </c>
      <c r="C45" s="22">
        <v>2653774568</v>
      </c>
      <c r="D45" s="22">
        <v>2653774568</v>
      </c>
    </row>
    <row r="46" spans="1:4" x14ac:dyDescent="0.2">
      <c r="A46" s="14">
        <v>39</v>
      </c>
      <c r="B46" s="15" t="s">
        <v>18</v>
      </c>
      <c r="C46" s="13">
        <v>427835707</v>
      </c>
      <c r="D46" s="13">
        <v>427835707</v>
      </c>
    </row>
    <row r="47" spans="1:4" x14ac:dyDescent="0.2">
      <c r="A47" s="14">
        <v>40</v>
      </c>
      <c r="B47" s="15" t="s">
        <v>17</v>
      </c>
      <c r="C47" s="13">
        <v>227310485</v>
      </c>
      <c r="D47" s="13">
        <v>227310485</v>
      </c>
    </row>
    <row r="48" spans="1:4" x14ac:dyDescent="0.2">
      <c r="A48" s="14">
        <v>41</v>
      </c>
      <c r="B48" s="15" t="s">
        <v>16</v>
      </c>
      <c r="C48" s="13">
        <v>341298389</v>
      </c>
      <c r="D48" s="13">
        <v>580653037</v>
      </c>
    </row>
    <row r="49" spans="1:11" ht="13.5" thickBot="1" x14ac:dyDescent="0.25">
      <c r="A49" s="21">
        <v>42</v>
      </c>
      <c r="B49" s="20" t="s">
        <v>15</v>
      </c>
      <c r="C49" s="19">
        <v>239354648</v>
      </c>
      <c r="D49" s="19">
        <v>-109034086</v>
      </c>
    </row>
    <row r="50" spans="1:11" s="9" customFormat="1" ht="13.5" thickBot="1" x14ac:dyDescent="0.25">
      <c r="A50" s="8">
        <v>43</v>
      </c>
      <c r="B50" s="7" t="s">
        <v>14</v>
      </c>
      <c r="C50" s="6">
        <f>SUM(C45:C49)</f>
        <v>3889573797</v>
      </c>
      <c r="D50" s="6">
        <f>SUM(D45:D49)</f>
        <v>3780539711</v>
      </c>
    </row>
    <row r="51" spans="1:11" s="9" customFormat="1" ht="25.5" x14ac:dyDescent="0.2">
      <c r="A51" s="18">
        <v>44</v>
      </c>
      <c r="B51" s="17" t="s">
        <v>13</v>
      </c>
      <c r="C51" s="16">
        <v>38227120</v>
      </c>
      <c r="D51" s="16">
        <v>22613414</v>
      </c>
    </row>
    <row r="52" spans="1:11" ht="27" customHeight="1" x14ac:dyDescent="0.2">
      <c r="A52" s="14">
        <v>45</v>
      </c>
      <c r="B52" s="15" t="s">
        <v>12</v>
      </c>
      <c r="C52" s="13">
        <v>32000000</v>
      </c>
      <c r="D52" s="13">
        <v>16000000</v>
      </c>
    </row>
    <row r="53" spans="1:11" ht="25.5" x14ac:dyDescent="0.2">
      <c r="A53" s="14">
        <v>46</v>
      </c>
      <c r="B53" s="15" t="s">
        <v>11</v>
      </c>
      <c r="C53" s="13">
        <v>6227120</v>
      </c>
      <c r="D53" s="13">
        <v>6613414</v>
      </c>
    </row>
    <row r="54" spans="1:11" x14ac:dyDescent="0.2">
      <c r="A54" s="14">
        <v>47</v>
      </c>
      <c r="B54" s="11" t="s">
        <v>10</v>
      </c>
      <c r="C54" s="13">
        <v>38227120</v>
      </c>
      <c r="D54" s="13">
        <f>SUM(D51)</f>
        <v>22613414</v>
      </c>
    </row>
    <row r="55" spans="1:11" x14ac:dyDescent="0.2">
      <c r="A55" s="14">
        <v>48</v>
      </c>
      <c r="B55" s="15" t="s">
        <v>9</v>
      </c>
      <c r="C55" s="13">
        <v>712919</v>
      </c>
      <c r="D55" s="13">
        <v>1670927</v>
      </c>
    </row>
    <row r="56" spans="1:11" ht="25.5" x14ac:dyDescent="0.2">
      <c r="A56" s="14">
        <v>49</v>
      </c>
      <c r="B56" s="15" t="s">
        <v>8</v>
      </c>
      <c r="C56" s="13">
        <v>4859139</v>
      </c>
      <c r="D56" s="13">
        <v>4859139</v>
      </c>
    </row>
    <row r="57" spans="1:11" x14ac:dyDescent="0.2">
      <c r="A57" s="14">
        <v>50</v>
      </c>
      <c r="B57" s="11" t="s">
        <v>7</v>
      </c>
      <c r="C57" s="13">
        <v>5572058</v>
      </c>
      <c r="D57" s="13">
        <f>SUM(D55:D56)</f>
        <v>6530066</v>
      </c>
    </row>
    <row r="58" spans="1:11" s="9" customFormat="1" ht="13.5" thickBot="1" x14ac:dyDescent="0.25">
      <c r="A58" s="12">
        <v>51</v>
      </c>
      <c r="B58" s="11" t="s">
        <v>6</v>
      </c>
      <c r="C58" s="10">
        <f>SUM(C51+C57)</f>
        <v>43799178</v>
      </c>
      <c r="D58" s="10">
        <f>SUM(D51+D57)</f>
        <v>29143480</v>
      </c>
    </row>
    <row r="59" spans="1:11" ht="13.5" thickBot="1" x14ac:dyDescent="0.25">
      <c r="A59" s="8">
        <v>52</v>
      </c>
      <c r="B59" s="7" t="s">
        <v>5</v>
      </c>
      <c r="C59" s="6">
        <f>SUM(C50+C58)</f>
        <v>3933372975</v>
      </c>
      <c r="D59" s="6">
        <f>SUM(D50+D58)</f>
        <v>3809683191</v>
      </c>
    </row>
    <row r="62" spans="1:11" s="1" customFormat="1" ht="14.25" x14ac:dyDescent="0.2">
      <c r="A62" s="4" t="s">
        <v>4</v>
      </c>
      <c r="B62" s="4"/>
      <c r="C62" s="5"/>
      <c r="D62" s="5"/>
      <c r="E62" s="5"/>
      <c r="F62" s="5"/>
      <c r="G62" s="5"/>
      <c r="H62" s="5"/>
      <c r="I62" s="5"/>
      <c r="J62" s="5"/>
      <c r="K62" s="5"/>
    </row>
    <row r="63" spans="1:11" s="1" customFormat="1" ht="14.25" x14ac:dyDescent="0.2">
      <c r="A63" s="4"/>
      <c r="B63" s="4"/>
      <c r="C63" s="5"/>
      <c r="D63" s="5"/>
      <c r="E63" s="5"/>
      <c r="F63" s="5"/>
      <c r="G63" s="5"/>
      <c r="H63" s="5"/>
      <c r="I63" s="5"/>
      <c r="J63" s="5"/>
      <c r="K63" s="5"/>
    </row>
    <row r="64" spans="1:11" s="1" customFormat="1" ht="14.25" x14ac:dyDescent="0.2">
      <c r="A64" s="4"/>
      <c r="B64" s="4"/>
      <c r="C64" s="5"/>
      <c r="D64" s="5"/>
      <c r="E64" s="5"/>
      <c r="F64" s="5"/>
      <c r="G64" s="5"/>
      <c r="H64" s="5"/>
      <c r="I64" s="5"/>
      <c r="J64" s="5"/>
      <c r="K64" s="5"/>
    </row>
    <row r="65" spans="1:7" s="1" customFormat="1" ht="14.25" x14ac:dyDescent="0.2">
      <c r="A65" s="4"/>
      <c r="B65" s="3" t="s">
        <v>3</v>
      </c>
      <c r="C65" s="2" t="s">
        <v>2</v>
      </c>
      <c r="D65" s="3"/>
      <c r="F65" s="2"/>
      <c r="G65" s="2"/>
    </row>
    <row r="66" spans="1:7" s="1" customFormat="1" ht="14.25" x14ac:dyDescent="0.2">
      <c r="A66" s="4"/>
      <c r="B66" s="3" t="s">
        <v>1</v>
      </c>
      <c r="C66" s="2" t="s">
        <v>0</v>
      </c>
      <c r="D66" s="3"/>
      <c r="F66" s="2"/>
      <c r="G66" s="2"/>
    </row>
  </sheetData>
  <mergeCells count="1">
    <mergeCell ref="A5:D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75CF-DF82-48DD-A20E-C41464F1211D}">
  <dimension ref="A1:J31"/>
  <sheetViews>
    <sheetView workbookViewId="0">
      <selection sqref="A1:D2"/>
    </sheetView>
  </sheetViews>
  <sheetFormatPr defaultRowHeight="12.75" x14ac:dyDescent="0.2"/>
  <cols>
    <col min="1" max="1" width="55" customWidth="1"/>
    <col min="2" max="4" width="32.85546875" customWidth="1"/>
  </cols>
  <sheetData>
    <row r="1" spans="1:4" x14ac:dyDescent="0.2">
      <c r="A1" t="s">
        <v>65</v>
      </c>
    </row>
    <row r="2" spans="1:4" x14ac:dyDescent="0.2">
      <c r="A2" t="s">
        <v>67</v>
      </c>
    </row>
    <row r="4" spans="1:4" ht="13.5" thickBot="1" x14ac:dyDescent="0.25">
      <c r="C4" s="37" t="s">
        <v>63</v>
      </c>
    </row>
    <row r="5" spans="1:4" s="32" customFormat="1" ht="15.75" thickBot="1" x14ac:dyDescent="0.25">
      <c r="A5" s="35"/>
      <c r="B5" s="35"/>
      <c r="C5" s="34"/>
      <c r="D5" s="33"/>
    </row>
    <row r="6" spans="1:4" s="28" customFormat="1" ht="15" x14ac:dyDescent="0.25">
      <c r="A6" s="31" t="s">
        <v>60</v>
      </c>
      <c r="B6" s="31" t="s">
        <v>59</v>
      </c>
      <c r="C6" s="31" t="s">
        <v>58</v>
      </c>
    </row>
    <row r="7" spans="1:4" x14ac:dyDescent="0.2">
      <c r="A7" s="45" t="s">
        <v>54</v>
      </c>
      <c r="B7" s="42">
        <v>761622</v>
      </c>
      <c r="C7" s="42">
        <v>665072</v>
      </c>
    </row>
    <row r="8" spans="1:4" x14ac:dyDescent="0.2">
      <c r="A8" s="45" t="s">
        <v>52</v>
      </c>
      <c r="B8" s="44">
        <f>SUM(B7:B7)</f>
        <v>761622</v>
      </c>
      <c r="C8" s="44">
        <f>SUM(C7:C7)</f>
        <v>665072</v>
      </c>
    </row>
    <row r="9" spans="1:4" ht="14.25" customHeight="1" x14ac:dyDescent="0.2">
      <c r="A9" s="48" t="s">
        <v>48</v>
      </c>
      <c r="B9" s="46">
        <f>+B8</f>
        <v>761622</v>
      </c>
      <c r="C9" s="46">
        <f>+C8</f>
        <v>665072</v>
      </c>
    </row>
    <row r="10" spans="1:4" x14ac:dyDescent="0.2">
      <c r="A10" s="43" t="s">
        <v>47</v>
      </c>
      <c r="B10" s="42">
        <v>101145</v>
      </c>
      <c r="C10" s="42">
        <v>7845</v>
      </c>
    </row>
    <row r="11" spans="1:4" x14ac:dyDescent="0.2">
      <c r="A11" s="45" t="s">
        <v>46</v>
      </c>
      <c r="B11" s="42">
        <f>+B10</f>
        <v>101145</v>
      </c>
      <c r="C11" s="42">
        <f>+C10</f>
        <v>7845</v>
      </c>
    </row>
    <row r="12" spans="1:4" x14ac:dyDescent="0.2">
      <c r="A12" s="45" t="s">
        <v>45</v>
      </c>
      <c r="B12" s="42">
        <v>66906</v>
      </c>
      <c r="C12" s="42">
        <v>383189</v>
      </c>
    </row>
    <row r="13" spans="1:4" x14ac:dyDescent="0.2">
      <c r="A13" s="45" t="s">
        <v>44</v>
      </c>
      <c r="B13" s="44">
        <f>+B12</f>
        <v>66906</v>
      </c>
      <c r="C13" s="44">
        <f>+C12</f>
        <v>383189</v>
      </c>
    </row>
    <row r="14" spans="1:4" x14ac:dyDescent="0.2">
      <c r="A14" s="47" t="s">
        <v>43</v>
      </c>
      <c r="B14" s="46">
        <f>+B13+B11</f>
        <v>168051</v>
      </c>
      <c r="C14" s="46">
        <f>+C13+C11</f>
        <v>391034</v>
      </c>
    </row>
    <row r="15" spans="1:4" x14ac:dyDescent="0.2">
      <c r="A15" s="48" t="s">
        <v>30</v>
      </c>
      <c r="B15" s="46">
        <v>42570</v>
      </c>
      <c r="C15" s="46">
        <v>45885</v>
      </c>
    </row>
    <row r="16" spans="1:4" x14ac:dyDescent="0.2">
      <c r="A16" s="45" t="s">
        <v>66</v>
      </c>
      <c r="B16" s="42">
        <f>+B15</f>
        <v>42570</v>
      </c>
      <c r="C16" s="42">
        <f>+C15</f>
        <v>45885</v>
      </c>
    </row>
    <row r="17" spans="1:10" x14ac:dyDescent="0.2">
      <c r="A17" s="45" t="s">
        <v>27</v>
      </c>
      <c r="B17" s="42">
        <f>+B16</f>
        <v>42570</v>
      </c>
      <c r="C17" s="42">
        <f>+C16</f>
        <v>45885</v>
      </c>
    </row>
    <row r="18" spans="1:10" ht="13.5" thickBot="1" x14ac:dyDescent="0.25">
      <c r="A18" s="47" t="s">
        <v>26</v>
      </c>
      <c r="B18" s="46">
        <f>+B17</f>
        <v>42570</v>
      </c>
      <c r="C18" s="46">
        <f>+C17</f>
        <v>45885</v>
      </c>
    </row>
    <row r="19" spans="1:10" ht="13.5" thickBot="1" x14ac:dyDescent="0.25">
      <c r="A19" s="39" t="s">
        <v>20</v>
      </c>
      <c r="B19" s="38">
        <f>+B9+B14+B18</f>
        <v>972243</v>
      </c>
      <c r="C19" s="38">
        <f>+C9+C14+C18</f>
        <v>1101991</v>
      </c>
    </row>
    <row r="20" spans="1:10" x14ac:dyDescent="0.2">
      <c r="A20" s="45" t="s">
        <v>17</v>
      </c>
      <c r="B20" s="44">
        <v>6594508</v>
      </c>
      <c r="C20" s="44">
        <v>6594508</v>
      </c>
    </row>
    <row r="21" spans="1:10" x14ac:dyDescent="0.2">
      <c r="A21" s="43" t="s">
        <v>16</v>
      </c>
      <c r="B21" s="42">
        <v>25715282</v>
      </c>
      <c r="C21" s="42">
        <v>-5622265</v>
      </c>
    </row>
    <row r="22" spans="1:10" ht="13.5" thickBot="1" x14ac:dyDescent="0.25">
      <c r="A22" s="41" t="s">
        <v>15</v>
      </c>
      <c r="B22" s="40">
        <v>-31337547</v>
      </c>
      <c r="C22" s="40">
        <v>129748</v>
      </c>
    </row>
    <row r="23" spans="1:10" ht="13.5" thickBot="1" x14ac:dyDescent="0.25">
      <c r="A23" s="39" t="s">
        <v>14</v>
      </c>
      <c r="B23" s="38">
        <f>SUM(B20:B22)</f>
        <v>972243</v>
      </c>
      <c r="C23" s="38">
        <f>SUM(C20:C22)</f>
        <v>1101991</v>
      </c>
    </row>
    <row r="24" spans="1:10" ht="13.5" thickBot="1" x14ac:dyDescent="0.25">
      <c r="A24" s="39" t="s">
        <v>5</v>
      </c>
      <c r="B24" s="38">
        <f>+B23</f>
        <v>972243</v>
      </c>
      <c r="C24" s="38">
        <f>+C23</f>
        <v>1101991</v>
      </c>
    </row>
    <row r="26" spans="1:10" x14ac:dyDescent="0.2">
      <c r="A26" t="s">
        <v>4</v>
      </c>
    </row>
    <row r="27" spans="1:10" s="1" customFormat="1" ht="14.25" x14ac:dyDescent="0.2">
      <c r="A27" s="4"/>
      <c r="B27" s="5"/>
      <c r="C27" s="5"/>
      <c r="D27" s="5"/>
      <c r="E27" s="5"/>
      <c r="F27" s="5"/>
      <c r="G27" s="5"/>
      <c r="H27" s="5"/>
      <c r="I27" s="5"/>
      <c r="J27" s="5"/>
    </row>
    <row r="28" spans="1:10" s="1" customFormat="1" ht="14.25" x14ac:dyDescent="0.2">
      <c r="A28" s="4"/>
      <c r="B28" s="5"/>
      <c r="C28" s="5"/>
      <c r="D28" s="5"/>
      <c r="E28" s="5"/>
      <c r="F28" s="5"/>
      <c r="G28" s="5"/>
      <c r="H28" s="5"/>
      <c r="I28" s="5"/>
      <c r="J28" s="5"/>
    </row>
    <row r="29" spans="1:10" s="1" customFormat="1" ht="14.25" x14ac:dyDescent="0.2">
      <c r="A29" s="4"/>
      <c r="B29" s="5"/>
      <c r="C29" s="5"/>
      <c r="D29" s="5"/>
      <c r="E29" s="5"/>
      <c r="F29" s="5"/>
      <c r="G29" s="5"/>
      <c r="H29" s="5"/>
      <c r="I29" s="5"/>
      <c r="J29" s="5"/>
    </row>
    <row r="30" spans="1:10" s="1" customFormat="1" ht="14.25" x14ac:dyDescent="0.2">
      <c r="A30" s="3" t="s">
        <v>3</v>
      </c>
      <c r="B30" s="2" t="s">
        <v>2</v>
      </c>
      <c r="C30" s="3"/>
      <c r="E30" s="2"/>
      <c r="F30" s="2"/>
    </row>
    <row r="31" spans="1:10" s="1" customFormat="1" ht="14.25" x14ac:dyDescent="0.2">
      <c r="A31" s="3" t="s">
        <v>1</v>
      </c>
      <c r="B31" s="2" t="s">
        <v>0</v>
      </c>
      <c r="C31" s="3"/>
      <c r="E31" s="2"/>
      <c r="F31" s="2"/>
    </row>
  </sheetData>
  <mergeCells count="1">
    <mergeCell ref="A5:C5"/>
  </mergeCells>
  <pageMargins left="0.25" right="0.25" top="0.75" bottom="0.75" header="0.3" footer="0.3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1CDA-6600-462C-8B0E-2D6A751C2D5B}">
  <dimension ref="A1:K33"/>
  <sheetViews>
    <sheetView workbookViewId="0">
      <selection sqref="A1:D2"/>
    </sheetView>
  </sheetViews>
  <sheetFormatPr defaultRowHeight="12.75" x14ac:dyDescent="0.2"/>
  <cols>
    <col min="1" max="1" width="8.140625" customWidth="1"/>
    <col min="2" max="2" width="59.140625" customWidth="1"/>
    <col min="3" max="5" width="32.85546875" customWidth="1"/>
  </cols>
  <sheetData>
    <row r="1" spans="1:5" x14ac:dyDescent="0.2">
      <c r="A1" t="s">
        <v>75</v>
      </c>
    </row>
    <row r="2" spans="1:5" x14ac:dyDescent="0.2">
      <c r="A2" t="s">
        <v>74</v>
      </c>
    </row>
    <row r="4" spans="1:5" ht="13.5" thickBot="1" x14ac:dyDescent="0.25">
      <c r="D4" s="37" t="s">
        <v>63</v>
      </c>
    </row>
    <row r="5" spans="1:5" s="32" customFormat="1" ht="15.75" thickBot="1" x14ac:dyDescent="0.25">
      <c r="A5" s="36" t="s">
        <v>73</v>
      </c>
      <c r="B5" s="35"/>
      <c r="C5" s="35"/>
      <c r="D5" s="34"/>
      <c r="E5" s="33"/>
    </row>
    <row r="6" spans="1:5" s="28" customFormat="1" ht="30" x14ac:dyDescent="0.25">
      <c r="A6" s="31" t="s">
        <v>61</v>
      </c>
      <c r="B6" s="31" t="s">
        <v>60</v>
      </c>
      <c r="C6" s="31" t="s">
        <v>59</v>
      </c>
      <c r="D6" s="31" t="s">
        <v>58</v>
      </c>
    </row>
    <row r="7" spans="1:5" x14ac:dyDescent="0.2">
      <c r="A7" s="51">
        <v>1</v>
      </c>
      <c r="B7" s="43" t="s">
        <v>54</v>
      </c>
      <c r="C7" s="42">
        <v>96459</v>
      </c>
      <c r="D7" s="42">
        <v>2214107</v>
      </c>
    </row>
    <row r="8" spans="1:5" s="58" customFormat="1" ht="14.25" customHeight="1" x14ac:dyDescent="0.2">
      <c r="A8" s="59">
        <v>2</v>
      </c>
      <c r="B8" s="45" t="s">
        <v>72</v>
      </c>
      <c r="C8" s="44">
        <f>SUM(C7)</f>
        <v>96459</v>
      </c>
      <c r="D8" s="44">
        <f>SUM(D7)</f>
        <v>2214107</v>
      </c>
    </row>
    <row r="9" spans="1:5" x14ac:dyDescent="0.2">
      <c r="A9" s="60">
        <v>3</v>
      </c>
      <c r="B9" s="47" t="s">
        <v>48</v>
      </c>
      <c r="C9" s="46">
        <f>+C8</f>
        <v>96459</v>
      </c>
      <c r="D9" s="46">
        <f>+D8</f>
        <v>2214107</v>
      </c>
    </row>
    <row r="10" spans="1:5" x14ac:dyDescent="0.2">
      <c r="A10" s="51">
        <v>4</v>
      </c>
      <c r="B10" s="43" t="s">
        <v>47</v>
      </c>
      <c r="C10" s="42">
        <v>529680</v>
      </c>
      <c r="D10" s="42">
        <v>129340</v>
      </c>
    </row>
    <row r="11" spans="1:5" x14ac:dyDescent="0.2">
      <c r="A11" s="51">
        <v>5</v>
      </c>
      <c r="B11" s="45" t="s">
        <v>46</v>
      </c>
      <c r="C11" s="42">
        <f>+C10</f>
        <v>529680</v>
      </c>
      <c r="D11" s="42">
        <f>+D10</f>
        <v>129340</v>
      </c>
    </row>
    <row r="12" spans="1:5" x14ac:dyDescent="0.2">
      <c r="A12" s="51">
        <v>6</v>
      </c>
      <c r="B12" s="45" t="s">
        <v>45</v>
      </c>
      <c r="C12" s="42">
        <v>218794</v>
      </c>
      <c r="D12" s="42">
        <v>327978</v>
      </c>
    </row>
    <row r="13" spans="1:5" x14ac:dyDescent="0.2">
      <c r="A13" s="51">
        <v>7</v>
      </c>
      <c r="B13" s="45" t="s">
        <v>44</v>
      </c>
      <c r="C13" s="44">
        <f>+C12</f>
        <v>218794</v>
      </c>
      <c r="D13" s="44">
        <f>+D12</f>
        <v>327978</v>
      </c>
    </row>
    <row r="14" spans="1:5" x14ac:dyDescent="0.2">
      <c r="A14" s="60">
        <v>8</v>
      </c>
      <c r="B14" s="47" t="s">
        <v>43</v>
      </c>
      <c r="C14" s="46">
        <f>+C11+C13</f>
        <v>748474</v>
      </c>
      <c r="D14" s="46">
        <f>+D11+D13</f>
        <v>457318</v>
      </c>
    </row>
    <row r="15" spans="1:5" x14ac:dyDescent="0.2">
      <c r="A15" s="51">
        <v>9</v>
      </c>
      <c r="B15" s="45" t="s">
        <v>71</v>
      </c>
      <c r="C15" s="42">
        <v>24354</v>
      </c>
      <c r="D15" s="42">
        <v>6325</v>
      </c>
    </row>
    <row r="16" spans="1:5" x14ac:dyDescent="0.2">
      <c r="A16" s="51">
        <v>10</v>
      </c>
      <c r="B16" s="45" t="s">
        <v>70</v>
      </c>
      <c r="C16" s="42">
        <f>+C15</f>
        <v>24354</v>
      </c>
      <c r="D16" s="42">
        <f>+D15</f>
        <v>6325</v>
      </c>
    </row>
    <row r="17" spans="1:11" x14ac:dyDescent="0.2">
      <c r="A17" s="60">
        <v>11</v>
      </c>
      <c r="B17" s="47" t="s">
        <v>69</v>
      </c>
      <c r="C17" s="46">
        <f>+C16</f>
        <v>24354</v>
      </c>
      <c r="D17" s="46">
        <f>+D16</f>
        <v>6325</v>
      </c>
    </row>
    <row r="18" spans="1:11" x14ac:dyDescent="0.2">
      <c r="A18" s="60">
        <v>12</v>
      </c>
      <c r="B18" s="45" t="s">
        <v>25</v>
      </c>
      <c r="C18" s="46">
        <v>209000</v>
      </c>
      <c r="D18" s="46">
        <v>354000</v>
      </c>
    </row>
    <row r="19" spans="1:11" s="58" customFormat="1" ht="14.25" customHeight="1" x14ac:dyDescent="0.2">
      <c r="A19" s="59">
        <v>13</v>
      </c>
      <c r="B19" s="48" t="s">
        <v>24</v>
      </c>
      <c r="C19" s="44">
        <f>+C18</f>
        <v>209000</v>
      </c>
      <c r="D19" s="44">
        <f>+D18</f>
        <v>354000</v>
      </c>
    </row>
    <row r="20" spans="1:11" ht="13.5" thickBot="1" x14ac:dyDescent="0.25">
      <c r="A20" s="57">
        <v>14</v>
      </c>
      <c r="B20" s="56" t="s">
        <v>21</v>
      </c>
      <c r="C20" s="55">
        <f>+C19</f>
        <v>209000</v>
      </c>
      <c r="D20" s="55">
        <f>+D19</f>
        <v>354000</v>
      </c>
    </row>
    <row r="21" spans="1:11" ht="13.5" thickBot="1" x14ac:dyDescent="0.25">
      <c r="A21" s="49">
        <v>15</v>
      </c>
      <c r="B21" s="39" t="s">
        <v>20</v>
      </c>
      <c r="C21" s="38">
        <f>+C9+C14+C17+C20</f>
        <v>1078287</v>
      </c>
      <c r="D21" s="38">
        <f>+D9+D14+D17+D20</f>
        <v>3031750</v>
      </c>
    </row>
    <row r="22" spans="1:11" ht="15" customHeight="1" x14ac:dyDescent="0.2">
      <c r="A22" s="54">
        <v>16</v>
      </c>
      <c r="B22" s="53" t="s">
        <v>68</v>
      </c>
      <c r="C22" s="52">
        <v>3256800</v>
      </c>
      <c r="D22" s="52">
        <v>3256800</v>
      </c>
    </row>
    <row r="23" spans="1:11" x14ac:dyDescent="0.2">
      <c r="A23" s="51">
        <v>17</v>
      </c>
      <c r="B23" s="43" t="s">
        <v>16</v>
      </c>
      <c r="C23" s="42">
        <v>62101250</v>
      </c>
      <c r="D23" s="42">
        <v>-2178513</v>
      </c>
    </row>
    <row r="24" spans="1:11" ht="13.5" thickBot="1" x14ac:dyDescent="0.25">
      <c r="A24" s="50">
        <v>18</v>
      </c>
      <c r="B24" s="41" t="s">
        <v>15</v>
      </c>
      <c r="C24" s="40">
        <v>-64279763</v>
      </c>
      <c r="D24" s="40">
        <v>1953463</v>
      </c>
    </row>
    <row r="25" spans="1:11" ht="13.5" thickBot="1" x14ac:dyDescent="0.25">
      <c r="A25" s="49">
        <v>19</v>
      </c>
      <c r="B25" s="39" t="s">
        <v>14</v>
      </c>
      <c r="C25" s="38">
        <f>+C21</f>
        <v>1078287</v>
      </c>
      <c r="D25" s="38">
        <f>+D21</f>
        <v>3031750</v>
      </c>
    </row>
    <row r="26" spans="1:11" s="1" customFormat="1" ht="15" thickBot="1" x14ac:dyDescent="0.25">
      <c r="A26" s="49">
        <v>20</v>
      </c>
      <c r="B26" s="39" t="s">
        <v>5</v>
      </c>
      <c r="C26" s="38">
        <f>+C25</f>
        <v>1078287</v>
      </c>
      <c r="D26" s="38">
        <f>+D25</f>
        <v>3031750</v>
      </c>
      <c r="E26" s="5"/>
      <c r="F26" s="5"/>
      <c r="G26" s="5"/>
      <c r="H26" s="5"/>
      <c r="I26" s="5"/>
      <c r="J26" s="5"/>
      <c r="K26" s="5"/>
    </row>
    <row r="27" spans="1:11" s="1" customFormat="1" ht="14.25" x14ac:dyDescent="0.2">
      <c r="A27" s="4"/>
      <c r="B27" s="4"/>
      <c r="C27" s="5"/>
      <c r="D27" s="5"/>
      <c r="E27" s="5"/>
      <c r="F27" s="5"/>
      <c r="G27" s="5"/>
      <c r="H27" s="5"/>
      <c r="I27" s="5"/>
      <c r="J27" s="5"/>
      <c r="K27" s="5"/>
    </row>
    <row r="28" spans="1:11" s="1" customFormat="1" ht="14.25" x14ac:dyDescent="0.2">
      <c r="A28" s="4" t="s">
        <v>4</v>
      </c>
      <c r="B28" s="4"/>
      <c r="C28" s="5"/>
      <c r="D28" s="5"/>
      <c r="E28" s="5"/>
      <c r="F28" s="5"/>
      <c r="G28" s="5"/>
      <c r="H28" s="5"/>
      <c r="I28" s="5"/>
      <c r="J28" s="5"/>
      <c r="K28" s="5"/>
    </row>
    <row r="29" spans="1:11" s="1" customFormat="1" ht="14.25" x14ac:dyDescent="0.2">
      <c r="A29" s="4"/>
      <c r="B29" s="4"/>
      <c r="C29" s="5"/>
      <c r="D29" s="5"/>
      <c r="E29" s="5"/>
      <c r="F29" s="5"/>
      <c r="G29" s="5"/>
      <c r="H29" s="5"/>
      <c r="I29" s="5"/>
      <c r="J29" s="5"/>
      <c r="K29" s="5"/>
    </row>
    <row r="30" spans="1:11" s="1" customFormat="1" ht="14.25" x14ac:dyDescent="0.2">
      <c r="A30" s="4"/>
      <c r="B30" s="4"/>
      <c r="C30" s="5"/>
      <c r="D30" s="5"/>
      <c r="E30" s="5"/>
      <c r="F30" s="5"/>
      <c r="G30" s="5"/>
      <c r="H30" s="5"/>
      <c r="I30" s="5"/>
      <c r="J30" s="5"/>
      <c r="K30" s="5"/>
    </row>
    <row r="31" spans="1:11" s="1" customFormat="1" ht="14.25" x14ac:dyDescent="0.2">
      <c r="A31" s="4"/>
      <c r="B31" s="4"/>
      <c r="C31" s="5"/>
      <c r="D31" s="5"/>
      <c r="E31" s="5"/>
      <c r="F31" s="5"/>
      <c r="G31" s="5"/>
      <c r="H31" s="5"/>
      <c r="I31" s="5"/>
      <c r="J31" s="5"/>
      <c r="K31" s="5"/>
    </row>
    <row r="32" spans="1:11" s="1" customFormat="1" ht="14.25" x14ac:dyDescent="0.2">
      <c r="A32" s="4"/>
      <c r="B32" s="3" t="s">
        <v>3</v>
      </c>
      <c r="C32" s="2" t="s">
        <v>2</v>
      </c>
      <c r="D32" s="3"/>
      <c r="F32" s="2"/>
      <c r="G32" s="2"/>
    </row>
    <row r="33" spans="1:7" s="1" customFormat="1" ht="14.25" x14ac:dyDescent="0.2">
      <c r="A33" s="4"/>
      <c r="B33" s="3" t="s">
        <v>1</v>
      </c>
      <c r="C33" s="2" t="s">
        <v>0</v>
      </c>
      <c r="D33" s="3"/>
      <c r="F33" s="2"/>
      <c r="G33" s="2"/>
    </row>
  </sheetData>
  <mergeCells count="1">
    <mergeCell ref="A5:D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A87F-9063-4A35-AC1E-5C063FF8D065}">
  <dimension ref="A1:K28"/>
  <sheetViews>
    <sheetView workbookViewId="0">
      <selection sqref="A1:D2"/>
    </sheetView>
  </sheetViews>
  <sheetFormatPr defaultRowHeight="12.75" x14ac:dyDescent="0.2"/>
  <cols>
    <col min="1" max="1" width="8.140625" customWidth="1"/>
    <col min="2" max="2" width="59.140625" customWidth="1"/>
    <col min="3" max="5" width="32.85546875" customWidth="1"/>
  </cols>
  <sheetData>
    <row r="1" spans="1:5" x14ac:dyDescent="0.2">
      <c r="A1" t="s">
        <v>75</v>
      </c>
    </row>
    <row r="2" spans="1:5" x14ac:dyDescent="0.2">
      <c r="A2" t="s">
        <v>78</v>
      </c>
    </row>
    <row r="4" spans="1:5" ht="13.5" thickBot="1" x14ac:dyDescent="0.25">
      <c r="D4" s="37" t="s">
        <v>63</v>
      </c>
    </row>
    <row r="5" spans="1:5" s="32" customFormat="1" ht="15.75" thickBot="1" x14ac:dyDescent="0.25">
      <c r="A5" s="36" t="s">
        <v>77</v>
      </c>
      <c r="B5" s="35"/>
      <c r="C5" s="35"/>
      <c r="D5" s="34"/>
      <c r="E5" s="33"/>
    </row>
    <row r="6" spans="1:5" s="28" customFormat="1" ht="30" x14ac:dyDescent="0.25">
      <c r="A6" s="31" t="s">
        <v>61</v>
      </c>
      <c r="B6" s="31" t="s">
        <v>60</v>
      </c>
      <c r="C6" s="31" t="s">
        <v>59</v>
      </c>
      <c r="D6" s="31" t="s">
        <v>58</v>
      </c>
    </row>
    <row r="7" spans="1:5" s="28" customFormat="1" ht="15" x14ac:dyDescent="0.25">
      <c r="A7" s="31">
        <v>1</v>
      </c>
      <c r="B7" s="23" t="s">
        <v>47</v>
      </c>
      <c r="C7" s="31"/>
      <c r="D7" s="68">
        <v>641460</v>
      </c>
    </row>
    <row r="8" spans="1:5" s="28" customFormat="1" ht="15" x14ac:dyDescent="0.25">
      <c r="A8" s="31">
        <v>2</v>
      </c>
      <c r="B8" s="23" t="s">
        <v>46</v>
      </c>
      <c r="C8" s="31"/>
      <c r="D8" s="68">
        <f>SUM(D7)</f>
        <v>641460</v>
      </c>
    </row>
    <row r="9" spans="1:5" s="28" customFormat="1" ht="15" x14ac:dyDescent="0.25">
      <c r="A9" s="30">
        <v>3</v>
      </c>
      <c r="B9" s="69" t="s">
        <v>45</v>
      </c>
      <c r="C9" s="68">
        <v>0</v>
      </c>
      <c r="D9" s="68">
        <v>127052</v>
      </c>
    </row>
    <row r="10" spans="1:5" x14ac:dyDescent="0.2">
      <c r="A10" s="12">
        <v>4</v>
      </c>
      <c r="B10" s="48" t="s">
        <v>44</v>
      </c>
      <c r="C10" s="67">
        <v>0</v>
      </c>
      <c r="D10" s="67">
        <f>+D9</f>
        <v>127052</v>
      </c>
    </row>
    <row r="11" spans="1:5" s="9" customFormat="1" x14ac:dyDescent="0.2">
      <c r="A11" s="12">
        <v>5</v>
      </c>
      <c r="B11" s="48" t="s">
        <v>43</v>
      </c>
      <c r="C11" s="67">
        <v>0</v>
      </c>
      <c r="D11" s="67">
        <f>SUM(D8+D10)</f>
        <v>768512</v>
      </c>
    </row>
    <row r="12" spans="1:5" x14ac:dyDescent="0.2">
      <c r="A12" s="14">
        <v>6</v>
      </c>
      <c r="B12" s="45" t="s">
        <v>71</v>
      </c>
      <c r="C12" s="44">
        <v>0</v>
      </c>
      <c r="D12" s="44">
        <v>59980</v>
      </c>
    </row>
    <row r="13" spans="1:5" x14ac:dyDescent="0.2">
      <c r="A13" s="14">
        <v>7</v>
      </c>
      <c r="B13" s="45" t="s">
        <v>27</v>
      </c>
      <c r="C13" s="44">
        <v>0</v>
      </c>
      <c r="D13" s="44">
        <f>+D12</f>
        <v>59980</v>
      </c>
    </row>
    <row r="14" spans="1:5" s="9" customFormat="1" x14ac:dyDescent="0.2">
      <c r="A14" s="12">
        <v>8</v>
      </c>
      <c r="B14" s="48" t="s">
        <v>26</v>
      </c>
      <c r="C14" s="67">
        <v>0</v>
      </c>
      <c r="D14" s="67">
        <f>+D12</f>
        <v>59980</v>
      </c>
    </row>
    <row r="15" spans="1:5" s="9" customFormat="1" x14ac:dyDescent="0.2">
      <c r="A15" s="18">
        <v>9</v>
      </c>
      <c r="B15" s="66" t="s">
        <v>23</v>
      </c>
      <c r="C15" s="65"/>
      <c r="D15" s="65">
        <v>92000</v>
      </c>
    </row>
    <row r="16" spans="1:5" s="9" customFormat="1" x14ac:dyDescent="0.2">
      <c r="A16" s="18">
        <v>10</v>
      </c>
      <c r="B16" s="66" t="s">
        <v>22</v>
      </c>
      <c r="C16" s="65"/>
      <c r="D16" s="65">
        <f>SUM(D15)</f>
        <v>92000</v>
      </c>
    </row>
    <row r="17" spans="1:11" s="9" customFormat="1" ht="13.5" thickBot="1" x14ac:dyDescent="0.25">
      <c r="A17" s="18">
        <v>11</v>
      </c>
      <c r="B17" s="66" t="s">
        <v>76</v>
      </c>
      <c r="C17" s="65"/>
      <c r="D17" s="65">
        <f>SUM(D16)</f>
        <v>92000</v>
      </c>
    </row>
    <row r="18" spans="1:11" s="9" customFormat="1" ht="13.5" thickBot="1" x14ac:dyDescent="0.25">
      <c r="A18" s="8">
        <v>12</v>
      </c>
      <c r="B18" s="62" t="s">
        <v>20</v>
      </c>
      <c r="C18" s="61">
        <f>+C11+C14</f>
        <v>0</v>
      </c>
      <c r="D18" s="61">
        <f>SUM(D11+D14+D17)</f>
        <v>920492</v>
      </c>
    </row>
    <row r="19" spans="1:11" ht="13.5" thickBot="1" x14ac:dyDescent="0.25">
      <c r="A19" s="21">
        <v>13</v>
      </c>
      <c r="B19" s="64" t="s">
        <v>15</v>
      </c>
      <c r="C19" s="63">
        <v>0</v>
      </c>
      <c r="D19" s="63">
        <v>920492</v>
      </c>
    </row>
    <row r="20" spans="1:11" s="9" customFormat="1" ht="14.25" customHeight="1" thickBot="1" x14ac:dyDescent="0.25">
      <c r="A20" s="8">
        <v>14</v>
      </c>
      <c r="B20" s="62" t="s">
        <v>14</v>
      </c>
      <c r="C20" s="61">
        <v>0</v>
      </c>
      <c r="D20" s="61">
        <f>+D18</f>
        <v>920492</v>
      </c>
    </row>
    <row r="21" spans="1:11" ht="13.5" thickBot="1" x14ac:dyDescent="0.25">
      <c r="A21" s="8">
        <v>15</v>
      </c>
      <c r="B21" s="62" t="s">
        <v>5</v>
      </c>
      <c r="C21" s="61">
        <f>+C20</f>
        <v>0</v>
      </c>
      <c r="D21" s="61">
        <f>+D20</f>
        <v>920492</v>
      </c>
    </row>
    <row r="22" spans="1:11" s="1" customFormat="1" ht="14.25" x14ac:dyDescent="0.2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</row>
    <row r="23" spans="1:11" s="1" customFormat="1" ht="14.25" x14ac:dyDescent="0.2">
      <c r="A23" s="4" t="s">
        <v>4</v>
      </c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s="1" customFormat="1" ht="14.25" x14ac:dyDescent="0.2">
      <c r="A24" s="4"/>
      <c r="B24" s="4"/>
      <c r="C24" s="5"/>
      <c r="D24" s="5"/>
      <c r="E24" s="5"/>
      <c r="F24" s="5"/>
      <c r="G24" s="5"/>
      <c r="H24" s="5"/>
      <c r="I24" s="5"/>
      <c r="J24" s="5"/>
      <c r="K24" s="5"/>
    </row>
    <row r="25" spans="1:11" s="1" customFormat="1" ht="14.25" x14ac:dyDescent="0.2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</row>
    <row r="26" spans="1:11" s="1" customFormat="1" ht="14.25" x14ac:dyDescent="0.2">
      <c r="A26" s="4"/>
      <c r="B26" s="4"/>
      <c r="C26" s="5"/>
      <c r="D26" s="5"/>
      <c r="E26" s="5"/>
      <c r="F26" s="5"/>
      <c r="G26" s="5"/>
      <c r="H26" s="5"/>
      <c r="I26" s="5"/>
      <c r="J26" s="5"/>
      <c r="K26" s="5"/>
    </row>
    <row r="27" spans="1:11" s="1" customFormat="1" ht="14.25" x14ac:dyDescent="0.2">
      <c r="A27" s="4"/>
      <c r="B27" s="3" t="s">
        <v>3</v>
      </c>
      <c r="C27" s="2" t="s">
        <v>2</v>
      </c>
      <c r="D27" s="3"/>
      <c r="F27" s="2"/>
      <c r="G27" s="2"/>
    </row>
    <row r="28" spans="1:11" s="1" customFormat="1" ht="14.25" x14ac:dyDescent="0.2">
      <c r="A28" s="4"/>
      <c r="B28" s="3" t="s">
        <v>1</v>
      </c>
      <c r="C28" s="2" t="s">
        <v>0</v>
      </c>
      <c r="D28" s="3"/>
      <c r="F28" s="2"/>
      <c r="G28" s="2"/>
    </row>
  </sheetData>
  <mergeCells count="1">
    <mergeCell ref="A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5.1 Önk</vt:lpstr>
      <vt:lpstr>5.2 Hiv</vt:lpstr>
      <vt:lpstr>5.3 Ovi</vt:lpstr>
      <vt:lpstr>5.4 BNI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2019-05-15T12:39:06Z</dcterms:created>
  <dcterms:modified xsi:type="dcterms:W3CDTF">2019-05-15T12:39:18Z</dcterms:modified>
</cp:coreProperties>
</file>