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activeTab="5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C28" i="9" l="1"/>
  <c r="D23" i="5"/>
  <c r="C23" i="5"/>
  <c r="D22" i="5"/>
  <c r="C22" i="5"/>
  <c r="D20" i="5"/>
  <c r="C20" i="5"/>
  <c r="D16" i="5"/>
  <c r="C16" i="5"/>
  <c r="D14" i="5"/>
  <c r="C14" i="5"/>
  <c r="C8" i="5"/>
  <c r="D6" i="5"/>
  <c r="C6" i="5"/>
  <c r="D44" i="4"/>
  <c r="C44" i="4"/>
  <c r="D43" i="4"/>
  <c r="C43" i="4"/>
  <c r="D40" i="4"/>
  <c r="D37" i="4"/>
  <c r="C37" i="4"/>
  <c r="D34" i="4"/>
  <c r="C34" i="4"/>
  <c r="D30" i="4"/>
  <c r="D28" i="4"/>
  <c r="C28" i="4"/>
  <c r="D24" i="4"/>
  <c r="C24" i="4"/>
  <c r="D23" i="4"/>
  <c r="C23" i="4"/>
  <c r="D20" i="4"/>
  <c r="C20" i="4"/>
  <c r="D14" i="4"/>
  <c r="C14" i="4"/>
  <c r="D11" i="4"/>
  <c r="C11" i="4"/>
  <c r="D8" i="4"/>
  <c r="C8" i="4"/>
  <c r="D7" i="4"/>
  <c r="C7" i="4"/>
  <c r="D8" i="5" l="1"/>
  <c r="C17" i="9"/>
  <c r="E17" i="9"/>
  <c r="E28" i="9" s="1"/>
  <c r="C27" i="9"/>
  <c r="E27" i="9"/>
  <c r="C17" i="8"/>
  <c r="E17" i="8"/>
  <c r="E28" i="8"/>
  <c r="C29" i="8" l="1"/>
  <c r="C29" i="9"/>
  <c r="E29" i="8"/>
  <c r="E30" i="8" s="1"/>
</calcChain>
</file>

<file path=xl/sharedStrings.xml><?xml version="1.0" encoding="utf-8"?>
<sst xmlns="http://schemas.openxmlformats.org/spreadsheetml/2006/main" count="294" uniqueCount="220">
  <si>
    <t>01</t>
  </si>
  <si>
    <t>03</t>
  </si>
  <si>
    <t>04</t>
  </si>
  <si>
    <t>Megnevezés</t>
  </si>
  <si>
    <t>Törvény szerinti illetmények, munkabérek        (K1101)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</si>
  <si>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</si>
  <si>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</si>
  <si>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</si>
  <si>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</si>
  <si>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</si>
  <si>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</si>
  <si>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</si>
  <si>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</si>
  <si>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</si>
  <si>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</si>
  <si>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</si>
  <si>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</si>
  <si>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29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</si>
  <si>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</si>
  <si>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</si>
  <si>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</si>
  <si>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</si>
  <si>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</si>
  <si>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</si>
  <si>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</si>
  <si>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</si>
  <si>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</si>
  <si>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</si>
  <si>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</si>
  <si>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</si>
  <si>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40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</si>
  <si>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</si>
  <si>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</si>
  <si>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</si>
  <si>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(=36+37+38+40+41+43+44)        (K33)</t>
  </si>
  <si>
    <t>Működési célú előzetesen felszámított általános forgalmi adó        (K351)</t>
  </si>
  <si>
    <t>Egyéb dologi kiadások        (K355)</t>
  </si>
  <si>
    <t>Különféle befizetések és egyéb dologi kiadások (=49+50+51+54+58)        (K35)</t>
  </si>
  <si>
    <t>Dologi kiadások (=32+35+45+48+59)        (K3)</t>
  </si>
  <si>
    <t>Intézményi ellátottak pénzbeli juttatásai (&gt;=103+104) (K47)</t>
  </si>
  <si>
    <t>Egyéb nem intézményi ellátások (&gt;=106+…+130)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</si>
  <si>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</si>
  <si>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</si>
  <si>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</si>
  <si>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Egyéb működési célú támogatások államháztartáson belülre (=162+…+171) (K506)</t>
  </si>
  <si>
    <t>Egyéb működési célú támogatások államháztartáson kívülre (=190+…+199) (K512)</t>
  </si>
  <si>
    <t>Egyéb működési célú kiadások (=132+137+138+139+150+161+172+174+186+187+188+189+200)(K5)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</si>
  <si>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</si>
  <si>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</si>
  <si>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</si>
  <si>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Felújítási célú előzetesen felszámított általános forgalmi adó        (K74)</t>
  </si>
  <si>
    <t>Felújítások (=211+...+214)  (K7)</t>
  </si>
  <si>
    <t>Felhalmozási célú visszatérítendő támogatások, kölcsönök nyújtása államháztartáson kívülre (=253+…+263) (K86)</t>
  </si>
  <si>
    <t>Lakástámogatás        (K87)</t>
  </si>
  <si>
    <t>Egyéb felhalmozási célú kiadások (=216+217+228+239+250+252+264+265+266) (K8)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</si>
  <si>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</si>
  <si>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</si>
  <si>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</si>
  <si>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</si>
  <si>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07</t>
  </si>
  <si>
    <t>Önkormányzatok működési támogatásai (=01+…+06)        (B11)</t>
  </si>
  <si>
    <t>Egyéb működési célú támogatások bevételei államháztartáson belülről (=33+…+42)        (B16)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</si>
  <si>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</si>
  <si>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</si>
  <si>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</si>
  <si>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</si>
  <si>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</si>
  <si>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</si>
  <si>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</si>
  <si>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</si>
  <si>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Működési bevételek (=186+187+190+192+199+…+202+206+211+212) (B4)</t>
  </si>
  <si>
    <t>Felhalmozási célú visszatérítendő támogatások, kölcsönök visszatérülése államháztartáson kívülről (=255+…+263) (B74)</t>
  </si>
  <si>
    <t>Felhalmozási célú átvett pénzeszközök (=251+…+254+264) (B7)</t>
  </si>
  <si>
    <t>Költségvetési bevételek (=43+79+185+215+224+250+276)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</si>
  <si>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</si>
  <si>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</si>
  <si>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</si>
  <si>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</si>
  <si>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</si>
  <si>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</si>
  <si>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</si>
  <si>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</si>
  <si>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</si>
  <si>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</si>
  <si>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Eredeti előirányzat ezer forint</t>
  </si>
  <si>
    <t>Módosított előirányzat ezer forint</t>
  </si>
  <si>
    <t>Költségvetési kiadások</t>
  </si>
  <si>
    <t>Költségvetési bevételek előirányzatának teljesítéséről</t>
  </si>
  <si>
    <t>Finanszírozási kiadások</t>
  </si>
  <si>
    <t>Finanszírozási bevételek</t>
  </si>
  <si>
    <t>Adatok ezer forintban !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</si>
  <si>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</si>
  <si>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</si>
  <si>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</si>
  <si>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</si>
  <si>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</si>
  <si>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</si>
  <si>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</si>
  <si>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</si>
  <si>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</si>
  <si>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</si>
  <si>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</si>
  <si>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</si>
  <si>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</si>
  <si>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</si>
  <si>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</si>
  <si>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</si>
  <si>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</si>
  <si>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</si>
  <si>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</si>
  <si>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</si>
  <si>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</si>
  <si>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</si>
  <si>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</si>
  <si>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</si>
  <si>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</si>
  <si>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</si>
  <si>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</si>
  <si>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</si>
  <si>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</si>
  <si>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</si>
  <si>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</si>
  <si>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</si>
  <si>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</si>
  <si>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</si>
  <si>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</si>
  <si>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</si>
  <si>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</si>
  <si>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</si>
  <si>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</si>
  <si>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</si>
  <si>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</si>
  <si>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</si>
  <si>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</si>
  <si>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</si>
  <si>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</si>
  <si>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</si>
  <si>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</si>
  <si>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</si>
  <si>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</si>
  <si>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</si>
  <si>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</si>
  <si>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</si>
  <si>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</si>
  <si>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</si>
  <si>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</si>
  <si>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</si>
  <si>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</si>
  <si>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</si>
  <si>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</si>
  <si>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</si>
  <si>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</si>
  <si>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</si>
  <si>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</si>
  <si>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</si>
  <si>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</si>
  <si>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 xml:space="preserve"> Adatok ezer  forintban !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</si>
  <si>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</si>
  <si>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</si>
  <si>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</si>
  <si>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</si>
  <si>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</si>
  <si>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</si>
  <si>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</si>
  <si>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</si>
  <si>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</si>
  <si>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</si>
  <si>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</si>
  <si>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</si>
  <si>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</si>
  <si>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</si>
  <si>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</si>
  <si>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</si>
  <si>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</si>
  <si>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</si>
  <si>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</si>
  <si>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</si>
  <si>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</si>
  <si>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</si>
  <si>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</si>
  <si>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</si>
  <si>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</si>
  <si>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</si>
  <si>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</si>
  <si>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</si>
  <si>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</si>
  <si>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</si>
  <si>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    Dunaremete Község Önkormányzat                                                                             
 I. Működési célú bevételek és kiadások mérlege</t>
  </si>
  <si>
    <t>Dunaremete Község Önkormányzat   
II. Felhalmozási célú bevételek és kiadások mérlege</t>
  </si>
  <si>
    <t>Bérleti és lízing díjak (&gt;=39) (K333)</t>
  </si>
  <si>
    <t>Lakhatással kapcsolatos ellátások (=94+…+97) (K46)</t>
  </si>
  <si>
    <t>Ingatlanok felújítása (K71)</t>
  </si>
  <si>
    <t>Tartalékok (K513)</t>
  </si>
  <si>
    <t>Egyéb kapott (járó) kamatok és kamatjellegű bevételek (&gt;=206+207) (B4082)</t>
  </si>
  <si>
    <t>Kamatbevételek és más nyereségjellegű bevételek (=202+205) (B408)</t>
  </si>
  <si>
    <t>2016. évi módosított előirányzat</t>
  </si>
  <si>
    <t>2016. évi előirányzat</t>
  </si>
  <si>
    <t>02</t>
  </si>
  <si>
    <t>05</t>
  </si>
  <si>
    <t>06</t>
  </si>
  <si>
    <t>08</t>
  </si>
  <si>
    <t>09</t>
  </si>
  <si>
    <t>10</t>
  </si>
  <si>
    <t>11</t>
  </si>
  <si>
    <t>13</t>
  </si>
  <si>
    <t>17</t>
  </si>
  <si>
    <t>22</t>
  </si>
  <si>
    <t>24</t>
  </si>
  <si>
    <t>25</t>
  </si>
  <si>
    <t>26</t>
  </si>
  <si>
    <t>27</t>
  </si>
  <si>
    <t>28</t>
  </si>
  <si>
    <t>31</t>
  </si>
  <si>
    <t>37</t>
  </si>
  <si>
    <t>38</t>
  </si>
  <si>
    <t>39</t>
  </si>
  <si>
    <t>41</t>
  </si>
  <si>
    <t>42</t>
  </si>
  <si>
    <t>Felhalmozási célú önkormányzati támogatások (B21)</t>
  </si>
  <si>
    <t>Felhalmozási célú támogatások államháztartáson belülről (B2)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</si>
</sst>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4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121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164" fontId="11" fillId="0" borderId="0" xfId="2" applyNumberFormat="1" applyFont="1" applyFill="1" applyBorder="1" applyAlignment="1">
      <alignment textRotation="180"/>
    </xf>
    <xf numFmtId="164" fontId="9" fillId="0" borderId="0" xfId="2" applyNumberFormat="1" applyFill="1" applyAlignment="1">
      <alignment horizontal="center" vertical="center" wrapText="1"/>
    </xf>
    <xf numFmtId="164" fontId="11" fillId="0" borderId="2" xfId="2" applyNumberFormat="1" applyFont="1" applyFill="1" applyBorder="1" applyAlignment="1">
      <alignment textRotation="180"/>
    </xf>
    <xf numFmtId="164" fontId="14" fillId="0" borderId="3" xfId="2" applyNumberFormat="1" applyFont="1" applyFill="1" applyBorder="1" applyAlignment="1">
      <alignment horizontal="centerContinuous" vertical="center" wrapText="1"/>
    </xf>
    <xf numFmtId="164" fontId="14" fillId="0" borderId="4" xfId="2" applyNumberFormat="1" applyFont="1" applyFill="1" applyBorder="1" applyAlignment="1">
      <alignment horizontal="centerContinuous" vertical="center" wrapText="1"/>
    </xf>
    <xf numFmtId="164" fontId="9" fillId="0" borderId="2" xfId="2" applyNumberFormat="1" applyFont="1" applyFill="1" applyBorder="1" applyAlignment="1">
      <alignment vertical="top" textRotation="180" wrapText="1"/>
    </xf>
    <xf numFmtId="164" fontId="14" fillId="0" borderId="3" xfId="2" applyNumberFormat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horizontal="center" vertical="center" wrapText="1"/>
    </xf>
    <xf numFmtId="164" fontId="9" fillId="0" borderId="7" xfId="2" applyNumberFormat="1" applyFill="1" applyBorder="1" applyAlignment="1">
      <alignment horizontal="right" vertical="top" readingOrder="1"/>
    </xf>
    <xf numFmtId="164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9" xfId="3" applyNumberFormat="1" applyFont="1" applyFill="1" applyBorder="1" applyAlignment="1" applyProtection="1">
      <alignment horizontal="right" vertical="center" wrapText="1"/>
      <protection locked="0"/>
    </xf>
    <xf numFmtId="164" fontId="16" fillId="0" borderId="1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9" xfId="3" applyNumberFormat="1" applyFont="1" applyFill="1" applyBorder="1" applyAlignment="1" applyProtection="1">
      <alignment vertical="center" wrapText="1"/>
      <protection locked="0"/>
    </xf>
    <xf numFmtId="164" fontId="9" fillId="0" borderId="11" xfId="2" applyNumberFormat="1" applyFill="1" applyBorder="1" applyAlignment="1">
      <alignment horizontal="right" vertical="top" readingOrder="1"/>
    </xf>
    <xf numFmtId="164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3" xfId="2" applyNumberFormat="1" applyFont="1" applyFill="1" applyBorder="1" applyAlignment="1" applyProtection="1">
      <alignment vertical="center" wrapText="1"/>
      <protection locked="0"/>
    </xf>
    <xf numFmtId="164" fontId="16" fillId="0" borderId="14" xfId="3" applyNumberFormat="1" applyFont="1" applyFill="1" applyBorder="1" applyAlignment="1" applyProtection="1">
      <alignment vertical="center" wrapText="1"/>
      <protection locked="0"/>
    </xf>
    <xf numFmtId="164" fontId="16" fillId="0" borderId="14" xfId="2" applyNumberFormat="1" applyFont="1" applyFill="1" applyBorder="1" applyAlignment="1" applyProtection="1">
      <alignment vertical="center" wrapText="1"/>
      <protection locked="0"/>
    </xf>
    <xf numFmtId="164" fontId="16" fillId="0" borderId="15" xfId="3" applyNumberFormat="1" applyFont="1" applyFill="1" applyBorder="1" applyAlignment="1" applyProtection="1">
      <alignment vertical="center" wrapText="1"/>
      <protection locked="0"/>
    </xf>
    <xf numFmtId="164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2" applyNumberFormat="1" applyFill="1" applyBorder="1" applyAlignment="1" applyProtection="1">
      <alignment horizontal="center" vertical="center" wrapText="1"/>
      <protection locked="0"/>
    </xf>
    <xf numFmtId="164" fontId="9" fillId="0" borderId="16" xfId="2" applyNumberFormat="1" applyFill="1" applyBorder="1" applyAlignment="1">
      <alignment horizontal="right" vertical="top" readingOrder="1"/>
    </xf>
    <xf numFmtId="164" fontId="16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2" applyNumberFormat="1" applyFont="1" applyFill="1" applyBorder="1" applyAlignment="1" applyProtection="1">
      <alignment vertical="center" wrapText="1"/>
      <protection locked="0"/>
    </xf>
    <xf numFmtId="164" fontId="16" fillId="0" borderId="15" xfId="2" applyNumberFormat="1" applyFont="1" applyFill="1" applyBorder="1" applyAlignment="1" applyProtection="1">
      <alignment vertical="center" wrapText="1"/>
      <protection locked="0"/>
    </xf>
    <xf numFmtId="164" fontId="9" fillId="0" borderId="2" xfId="2" applyNumberFormat="1" applyFill="1" applyBorder="1" applyAlignment="1">
      <alignment horizontal="right" vertical="top" readingOrder="1"/>
    </xf>
    <xf numFmtId="164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2" applyNumberFormat="1" applyFont="1" applyFill="1" applyBorder="1" applyAlignment="1" applyProtection="1">
      <alignment vertical="center" wrapText="1"/>
    </xf>
    <xf numFmtId="164" fontId="15" fillId="0" borderId="2" xfId="2" applyNumberFormat="1" applyFont="1" applyFill="1" applyBorder="1" applyAlignment="1" applyProtection="1">
      <alignment horizontal="left" vertical="center" wrapText="1" indent="1"/>
    </xf>
    <xf numFmtId="164" fontId="15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7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2" applyNumberFormat="1" applyFill="1" applyBorder="1" applyAlignment="1">
      <alignment horizontal="right" vertical="top" readingOrder="1"/>
    </xf>
    <xf numFmtId="164" fontId="15" fillId="0" borderId="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2" applyNumberFormat="1" applyFont="1" applyFill="1" applyBorder="1" applyAlignment="1">
      <alignment horizontal="left" vertical="center" wrapText="1" indent="1"/>
    </xf>
    <xf numFmtId="164" fontId="18" fillId="0" borderId="2" xfId="2" applyNumberFormat="1" applyFont="1" applyFill="1" applyBorder="1" applyAlignment="1">
      <alignment horizontal="left" vertical="center" wrapText="1" indent="1"/>
    </xf>
    <xf numFmtId="164" fontId="9" fillId="0" borderId="24" xfId="2" applyNumberFormat="1" applyFont="1" applyFill="1" applyBorder="1" applyAlignment="1">
      <alignment vertical="top"/>
    </xf>
    <xf numFmtId="164" fontId="15" fillId="0" borderId="3" xfId="2" applyNumberFormat="1" applyFont="1" applyFill="1" applyBorder="1" applyAlignment="1">
      <alignment horizontal="lef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/>
    </xf>
    <xf numFmtId="164" fontId="15" fillId="0" borderId="2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ill="1" applyAlignment="1">
      <alignment horizontal="centerContinuous" vertical="center"/>
    </xf>
    <xf numFmtId="164" fontId="9" fillId="0" borderId="0" xfId="2" applyNumberFormat="1" applyFill="1" applyAlignment="1">
      <alignment vertical="center" wrapText="1"/>
    </xf>
    <xf numFmtId="164" fontId="13" fillId="0" borderId="0" xfId="2" applyNumberFormat="1" applyFont="1" applyFill="1" applyAlignment="1">
      <alignment horizontal="right" vertical="center"/>
    </xf>
    <xf numFmtId="164" fontId="14" fillId="0" borderId="2" xfId="2" applyNumberFormat="1" applyFont="1" applyFill="1" applyBorder="1" applyAlignment="1">
      <alignment horizontal="centerContinuous"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4" fillId="0" borderId="25" xfId="2" applyNumberFormat="1" applyFont="1" applyFill="1" applyBorder="1" applyAlignment="1">
      <alignment horizontal="center" vertical="center" wrapText="1"/>
    </xf>
    <xf numFmtId="164" fontId="14" fillId="0" borderId="24" xfId="2" applyNumberFormat="1" applyFont="1" applyFill="1" applyBorder="1" applyAlignment="1">
      <alignment horizontal="center" vertical="center" wrapText="1"/>
    </xf>
    <xf numFmtId="164" fontId="14" fillId="0" borderId="26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Border="1" applyAlignment="1">
      <alignment horizontal="center" vertical="center" wrapText="1"/>
    </xf>
    <xf numFmtId="164" fontId="15" fillId="0" borderId="27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vertical="center" wrapText="1"/>
      <protection locked="0"/>
    </xf>
    <xf numFmtId="164" fontId="9" fillId="0" borderId="29" xfId="2" applyNumberFormat="1" applyFill="1" applyBorder="1" applyAlignment="1">
      <alignment horizontal="left" vertical="center" wrapText="1" indent="1"/>
    </xf>
    <xf numFmtId="164" fontId="16" fillId="0" borderId="1" xfId="2" applyNumberFormat="1" applyFont="1" applyFill="1" applyBorder="1" applyAlignment="1" applyProtection="1">
      <alignment vertical="center" wrapText="1"/>
      <protection locked="0"/>
    </xf>
    <xf numFmtId="164" fontId="16" fillId="0" borderId="30" xfId="2" applyNumberFormat="1" applyFont="1" applyFill="1" applyBorder="1" applyAlignment="1" applyProtection="1">
      <alignment vertical="center" wrapText="1"/>
      <protection locked="0"/>
    </xf>
    <xf numFmtId="164" fontId="20" fillId="0" borderId="27" xfId="2" applyNumberFormat="1" applyFont="1" applyFill="1" applyBorder="1" applyAlignment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9" fillId="0" borderId="28" xfId="2" applyNumberFormat="1" applyFont="1" applyFill="1" applyBorder="1" applyAlignment="1">
      <alignment horizontal="left" vertical="center" wrapText="1" indent="1"/>
    </xf>
    <xf numFmtId="164" fontId="15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32" xfId="2" applyNumberFormat="1" applyFill="1" applyBorder="1" applyAlignment="1">
      <alignment horizontal="left" vertical="center" wrapText="1" indent="1"/>
    </xf>
    <xf numFmtId="164" fontId="9" fillId="0" borderId="27" xfId="2" applyNumberFormat="1" applyFill="1" applyBorder="1" applyAlignment="1">
      <alignment horizontal="left" vertical="center" wrapText="1" indent="1"/>
    </xf>
    <xf numFmtId="164" fontId="16" fillId="0" borderId="5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5" fillId="0" borderId="2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5" fillId="0" borderId="24" xfId="2" applyNumberFormat="1" applyFont="1" applyFill="1" applyBorder="1" applyAlignment="1">
      <alignment horizontal="left" vertical="center" wrapText="1" indent="1"/>
    </xf>
    <xf numFmtId="164" fontId="15" fillId="0" borderId="33" xfId="2" applyNumberFormat="1" applyFont="1" applyFill="1" applyBorder="1" applyAlignment="1">
      <alignment horizontal="right" vertical="center" wrapText="1" indent="1"/>
    </xf>
    <xf numFmtId="164" fontId="15" fillId="0" borderId="34" xfId="2" applyNumberFormat="1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 applyProtection="1">
      <alignment horizontal="right" vertical="center" wrapText="1"/>
    </xf>
    <xf numFmtId="164" fontId="16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164" fontId="17" fillId="0" borderId="14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/>
    <xf numFmtId="164" fontId="12" fillId="0" borderId="0" xfId="2" applyNumberFormat="1" applyFont="1" applyFill="1" applyAlignment="1">
      <alignment horizont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4" fillId="0" borderId="35" xfId="2" applyNumberFormat="1" applyFont="1" applyFill="1" applyBorder="1" applyAlignment="1">
      <alignment horizontal="center" vertical="center" wrapText="1"/>
    </xf>
    <xf numFmtId="164" fontId="14" fillId="0" borderId="4" xfId="2" applyNumberFormat="1" applyFont="1" applyFill="1" applyBorder="1" applyAlignment="1">
      <alignment horizontal="center" vertical="center" wrapText="1"/>
    </xf>
    <xf numFmtId="164" fontId="18" fillId="0" borderId="36" xfId="2" applyNumberFormat="1" applyFont="1" applyFill="1" applyBorder="1" applyAlignment="1">
      <alignment horizontal="center" vertical="center" wrapText="1"/>
    </xf>
    <xf numFmtId="164" fontId="18" fillId="0" borderId="32" xfId="2" applyNumberFormat="1" applyFont="1" applyFill="1" applyBorder="1" applyAlignment="1">
      <alignment horizontal="center" vertical="center" wrapText="1"/>
    </xf>
    <xf numFmtId="164" fontId="14" fillId="0" borderId="37" xfId="2" applyNumberFormat="1" applyFont="1" applyFill="1" applyBorder="1" applyAlignment="1">
      <alignment horizontal="center" vertical="center" wrapText="1"/>
    </xf>
    <xf numFmtId="164" fontId="14" fillId="0" borderId="38" xfId="2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Layout" workbookViewId="0">
      <selection activeCell="B2" sqref="B2"/>
    </sheetView>
  </sheetViews>
  <sheetFormatPr defaultRowHeight="12.75" x14ac:dyDescent="0.2"/>
  <cols>
    <col min="1" max="1" width="8.140625" customWidth="1"/>
    <col min="2" max="2" width="77.5703125" customWidth="1"/>
    <col min="3" max="3" width="13.85546875" customWidth="1"/>
    <col min="4" max="4" width="13.7109375" customWidth="1"/>
  </cols>
  <sheetData>
    <row r="1" spans="1:4" ht="32.25" customHeight="1" x14ac:dyDescent="0.2">
      <c r="A1" s="110" t="s">
        <v>86</v>
      </c>
      <c r="B1" s="111"/>
      <c r="C1" s="111"/>
      <c r="D1" s="111"/>
    </row>
    <row r="2" spans="1:4" ht="45.75" customHeight="1" x14ac:dyDescent="0.2">
      <c r="A2" s="2"/>
      <c r="B2" s="2" t="s">
        <v>3</v>
      </c>
      <c r="C2" s="2" t="s">
        <v>84</v>
      </c>
      <c r="D2" s="2" t="s">
        <v>85</v>
      </c>
    </row>
    <row r="3" spans="1:4" x14ac:dyDescent="0.2">
      <c r="A3" s="3" t="s">
        <v>0</v>
      </c>
      <c r="B3" s="4" t="s">
        <v>4</v>
      </c>
      <c r="C3" s="5">
        <v>1309860</v>
      </c>
      <c r="D3" s="5">
        <v>1239289</v>
      </c>
    </row>
    <row r="4" spans="1:4" x14ac:dyDescent="0.2">
      <c r="A4" s="3" t="s">
        <v>197</v>
      </c>
      <c r="B4" s="6" t="s">
        <v>6</v>
      </c>
      <c r="C4" s="7">
        <v>1309860</v>
      </c>
      <c r="D4" s="7">
        <v>1239289</v>
      </c>
    </row>
    <row r="5" spans="1:4" x14ac:dyDescent="0.2">
      <c r="A5" s="3" t="s">
        <v>1</v>
      </c>
      <c r="B5" s="4" t="s">
        <v>8</v>
      </c>
      <c r="C5" s="5">
        <v>2833100</v>
      </c>
      <c r="D5" s="5">
        <v>2991618</v>
      </c>
    </row>
    <row r="6" spans="1:4" x14ac:dyDescent="0.2">
      <c r="A6" s="3" t="s">
        <v>2</v>
      </c>
      <c r="B6" s="4" t="s">
        <v>10</v>
      </c>
      <c r="C6" s="5">
        <v>300000</v>
      </c>
      <c r="D6" s="5">
        <v>874491</v>
      </c>
    </row>
    <row r="7" spans="1:4" x14ac:dyDescent="0.2">
      <c r="A7" s="3" t="s">
        <v>198</v>
      </c>
      <c r="B7" s="6" t="s">
        <v>12</v>
      </c>
      <c r="C7" s="7">
        <f>SUM(C5:C6)</f>
        <v>3133100</v>
      </c>
      <c r="D7" s="7">
        <f>SUM(D5:D6)</f>
        <v>3866109</v>
      </c>
    </row>
    <row r="8" spans="1:4" x14ac:dyDescent="0.2">
      <c r="A8" s="3" t="s">
        <v>199</v>
      </c>
      <c r="B8" s="6" t="s">
        <v>14</v>
      </c>
      <c r="C8" s="7">
        <f>SUM(C7,C4)</f>
        <v>4442960</v>
      </c>
      <c r="D8" s="7">
        <f>SUM(D7,D4)</f>
        <v>5105398</v>
      </c>
    </row>
    <row r="9" spans="1:4" ht="25.5" x14ac:dyDescent="0.2">
      <c r="A9" s="3" t="s">
        <v>59</v>
      </c>
      <c r="B9" s="6" t="s">
        <v>16</v>
      </c>
      <c r="C9" s="7">
        <v>1214421</v>
      </c>
      <c r="D9" s="7">
        <v>1332409</v>
      </c>
    </row>
    <row r="10" spans="1:4" x14ac:dyDescent="0.2">
      <c r="A10" s="3" t="s">
        <v>200</v>
      </c>
      <c r="B10" s="4" t="s">
        <v>19</v>
      </c>
      <c r="C10" s="5">
        <v>963864</v>
      </c>
      <c r="D10" s="5">
        <v>963864</v>
      </c>
    </row>
    <row r="11" spans="1:4" x14ac:dyDescent="0.2">
      <c r="A11" s="3" t="s">
        <v>201</v>
      </c>
      <c r="B11" s="6" t="s">
        <v>21</v>
      </c>
      <c r="C11" s="7">
        <f>SUM(C10)</f>
        <v>963864</v>
      </c>
      <c r="D11" s="7">
        <f>SUM(D10)</f>
        <v>963864</v>
      </c>
    </row>
    <row r="12" spans="1:4" x14ac:dyDescent="0.2">
      <c r="A12" s="3" t="s">
        <v>202</v>
      </c>
      <c r="B12" s="4" t="s">
        <v>23</v>
      </c>
      <c r="C12" s="5">
        <v>259874</v>
      </c>
      <c r="D12" s="5">
        <v>259874</v>
      </c>
    </row>
    <row r="13" spans="1:4" x14ac:dyDescent="0.2">
      <c r="A13" s="3" t="s">
        <v>203</v>
      </c>
      <c r="B13" s="4" t="s">
        <v>25</v>
      </c>
      <c r="C13" s="5">
        <v>163000</v>
      </c>
      <c r="D13" s="5">
        <v>163000</v>
      </c>
    </row>
    <row r="14" spans="1:4" x14ac:dyDescent="0.2">
      <c r="A14" s="3" t="s">
        <v>77</v>
      </c>
      <c r="B14" s="6" t="s">
        <v>27</v>
      </c>
      <c r="C14" s="7">
        <f>SUM(C12:C13)</f>
        <v>422874</v>
      </c>
      <c r="D14" s="7">
        <f>SUM(D12:D13)</f>
        <v>422874</v>
      </c>
    </row>
    <row r="15" spans="1:4" x14ac:dyDescent="0.2">
      <c r="A15" s="3" t="s">
        <v>204</v>
      </c>
      <c r="B15" s="4" t="s">
        <v>29</v>
      </c>
      <c r="C15" s="5">
        <v>1888607</v>
      </c>
      <c r="D15" s="5">
        <v>2239562</v>
      </c>
    </row>
    <row r="16" spans="1:4" x14ac:dyDescent="0.2">
      <c r="A16" s="3" t="s">
        <v>79</v>
      </c>
      <c r="B16" s="4" t="s">
        <v>189</v>
      </c>
      <c r="C16" s="5">
        <v>0</v>
      </c>
      <c r="D16" s="5">
        <v>150212</v>
      </c>
    </row>
    <row r="17" spans="1:4" x14ac:dyDescent="0.2">
      <c r="A17" s="3" t="s">
        <v>5</v>
      </c>
      <c r="B17" s="4" t="s">
        <v>31</v>
      </c>
      <c r="C17" s="5">
        <v>1368458</v>
      </c>
      <c r="D17" s="5">
        <v>1368458</v>
      </c>
    </row>
    <row r="18" spans="1:4" x14ac:dyDescent="0.2">
      <c r="A18" s="3" t="s">
        <v>7</v>
      </c>
      <c r="B18" s="4" t="s">
        <v>32</v>
      </c>
      <c r="C18" s="5">
        <v>0</v>
      </c>
      <c r="D18" s="5">
        <v>591178</v>
      </c>
    </row>
    <row r="19" spans="1:4" x14ac:dyDescent="0.2">
      <c r="A19" s="3" t="s">
        <v>205</v>
      </c>
      <c r="B19" s="4" t="s">
        <v>33</v>
      </c>
      <c r="C19" s="5">
        <v>1177019</v>
      </c>
      <c r="D19" s="5">
        <v>1091108</v>
      </c>
    </row>
    <row r="20" spans="1:4" x14ac:dyDescent="0.2">
      <c r="A20" s="3" t="s">
        <v>9</v>
      </c>
      <c r="B20" s="6" t="s">
        <v>34</v>
      </c>
      <c r="C20" s="7">
        <f>SUM(C15:C19)</f>
        <v>4434084</v>
      </c>
      <c r="D20" s="7">
        <f>SUM(D15:D19)</f>
        <v>5440518</v>
      </c>
    </row>
    <row r="21" spans="1:4" x14ac:dyDescent="0.2">
      <c r="A21" s="3" t="s">
        <v>11</v>
      </c>
      <c r="B21" s="4" t="s">
        <v>35</v>
      </c>
      <c r="C21" s="5">
        <v>1499579</v>
      </c>
      <c r="D21" s="5">
        <v>1499579</v>
      </c>
    </row>
    <row r="22" spans="1:4" x14ac:dyDescent="0.2">
      <c r="A22" s="3" t="s">
        <v>13</v>
      </c>
      <c r="B22" s="4" t="s">
        <v>36</v>
      </c>
      <c r="C22" s="5">
        <v>0</v>
      </c>
      <c r="D22" s="5">
        <v>951617</v>
      </c>
    </row>
    <row r="23" spans="1:4" x14ac:dyDescent="0.2">
      <c r="A23" s="3" t="s">
        <v>15</v>
      </c>
      <c r="B23" s="6" t="s">
        <v>37</v>
      </c>
      <c r="C23" s="7">
        <f>SUM(C21:C22)</f>
        <v>1499579</v>
      </c>
      <c r="D23" s="7">
        <f>SUM(D21:D22)</f>
        <v>2451196</v>
      </c>
    </row>
    <row r="24" spans="1:4" x14ac:dyDescent="0.2">
      <c r="A24" s="3" t="s">
        <v>206</v>
      </c>
      <c r="B24" s="6" t="s">
        <v>38</v>
      </c>
      <c r="C24" s="7">
        <f>SUM(C23,C20,C14,C11)</f>
        <v>7320401</v>
      </c>
      <c r="D24" s="7">
        <f>SUM(D23,D20,D14,D11)</f>
        <v>9278452</v>
      </c>
    </row>
    <row r="25" spans="1:4" x14ac:dyDescent="0.2">
      <c r="A25" s="3" t="s">
        <v>81</v>
      </c>
      <c r="B25" s="4" t="s">
        <v>190</v>
      </c>
      <c r="C25" s="5">
        <v>27500</v>
      </c>
      <c r="D25" s="5">
        <v>27500</v>
      </c>
    </row>
    <row r="26" spans="1:4" x14ac:dyDescent="0.2">
      <c r="A26" s="3" t="s">
        <v>207</v>
      </c>
      <c r="B26" s="4" t="s">
        <v>39</v>
      </c>
      <c r="C26" s="5">
        <v>0</v>
      </c>
      <c r="D26" s="5">
        <v>75000</v>
      </c>
    </row>
    <row r="27" spans="1:4" x14ac:dyDescent="0.2">
      <c r="A27" s="3" t="s">
        <v>208</v>
      </c>
      <c r="B27" s="4" t="s">
        <v>40</v>
      </c>
      <c r="C27" s="5">
        <v>1038938</v>
      </c>
      <c r="D27" s="5">
        <v>1145000</v>
      </c>
    </row>
    <row r="28" spans="1:4" x14ac:dyDescent="0.2">
      <c r="A28" s="3" t="s">
        <v>209</v>
      </c>
      <c r="B28" s="6" t="s">
        <v>41</v>
      </c>
      <c r="C28" s="7">
        <f>SUM(C25:C27)</f>
        <v>1066438</v>
      </c>
      <c r="D28" s="7">
        <f>SUM(D25:D27)</f>
        <v>1247500</v>
      </c>
    </row>
    <row r="29" spans="1:4" x14ac:dyDescent="0.2">
      <c r="A29" s="3" t="s">
        <v>210</v>
      </c>
      <c r="B29" s="4" t="s">
        <v>42</v>
      </c>
      <c r="C29" s="5">
        <v>0</v>
      </c>
      <c r="D29" s="5">
        <v>90723</v>
      </c>
    </row>
    <row r="30" spans="1:4" x14ac:dyDescent="0.2">
      <c r="A30" s="3" t="s">
        <v>211</v>
      </c>
      <c r="B30" s="4" t="s">
        <v>43</v>
      </c>
      <c r="C30" s="5">
        <v>0</v>
      </c>
      <c r="D30" s="5">
        <f>SUM(D29)</f>
        <v>90723</v>
      </c>
    </row>
    <row r="31" spans="1:4" x14ac:dyDescent="0.2">
      <c r="A31" s="3" t="s">
        <v>17</v>
      </c>
      <c r="B31" s="4" t="s">
        <v>44</v>
      </c>
      <c r="C31" s="5">
        <v>250069</v>
      </c>
      <c r="D31" s="5">
        <v>267469</v>
      </c>
    </row>
    <row r="32" spans="1:4" x14ac:dyDescent="0.2">
      <c r="A32" s="3" t="s">
        <v>18</v>
      </c>
      <c r="B32" s="4" t="s">
        <v>45</v>
      </c>
      <c r="C32" s="5">
        <v>210000</v>
      </c>
      <c r="D32" s="5">
        <v>210000</v>
      </c>
    </row>
    <row r="33" spans="1:4" x14ac:dyDescent="0.2">
      <c r="A33" s="3" t="s">
        <v>212</v>
      </c>
      <c r="B33" s="103" t="s">
        <v>192</v>
      </c>
      <c r="C33" s="5">
        <v>5866264</v>
      </c>
      <c r="D33" s="5">
        <v>289423</v>
      </c>
    </row>
    <row r="34" spans="1:4" ht="25.5" x14ac:dyDescent="0.2">
      <c r="A34" s="3" t="s">
        <v>20</v>
      </c>
      <c r="B34" s="6" t="s">
        <v>46</v>
      </c>
      <c r="C34" s="7">
        <f>SUM(C30:C33)</f>
        <v>6326333</v>
      </c>
      <c r="D34" s="7">
        <f>SUM(D30:D33)</f>
        <v>857615</v>
      </c>
    </row>
    <row r="35" spans="1:4" x14ac:dyDescent="0.2">
      <c r="A35" s="3" t="s">
        <v>22</v>
      </c>
      <c r="B35" s="4" t="s">
        <v>47</v>
      </c>
      <c r="C35" s="5">
        <v>236000</v>
      </c>
      <c r="D35" s="5">
        <v>236000</v>
      </c>
    </row>
    <row r="36" spans="1:4" x14ac:dyDescent="0.2">
      <c r="A36" s="3" t="s">
        <v>24</v>
      </c>
      <c r="B36" s="4" t="s">
        <v>48</v>
      </c>
      <c r="C36" s="5">
        <v>63720</v>
      </c>
      <c r="D36" s="5">
        <v>63720</v>
      </c>
    </row>
    <row r="37" spans="1:4" x14ac:dyDescent="0.2">
      <c r="A37" s="3" t="s">
        <v>26</v>
      </c>
      <c r="B37" s="6" t="s">
        <v>49</v>
      </c>
      <c r="C37" s="7">
        <f>SUM(C35:C36)</f>
        <v>299720</v>
      </c>
      <c r="D37" s="7">
        <f>SUM(D35:D36)</f>
        <v>299720</v>
      </c>
    </row>
    <row r="38" spans="1:4" s="105" customFormat="1" x14ac:dyDescent="0.2">
      <c r="A38" s="3" t="s">
        <v>28</v>
      </c>
      <c r="B38" s="103" t="s">
        <v>191</v>
      </c>
      <c r="C38" s="104">
        <v>0</v>
      </c>
      <c r="D38" s="104">
        <v>5865335</v>
      </c>
    </row>
    <row r="39" spans="1:4" x14ac:dyDescent="0.2">
      <c r="A39" s="3" t="s">
        <v>213</v>
      </c>
      <c r="B39" s="4" t="s">
        <v>50</v>
      </c>
      <c r="C39" s="5">
        <v>0</v>
      </c>
      <c r="D39" s="5">
        <v>1583640</v>
      </c>
    </row>
    <row r="40" spans="1:4" x14ac:dyDescent="0.2">
      <c r="A40" s="3" t="s">
        <v>214</v>
      </c>
      <c r="B40" s="6" t="s">
        <v>51</v>
      </c>
      <c r="C40" s="7">
        <v>0</v>
      </c>
      <c r="D40" s="7">
        <f>SUM(D38:D39)</f>
        <v>7448975</v>
      </c>
    </row>
    <row r="41" spans="1:4" ht="25.5" x14ac:dyDescent="0.2">
      <c r="A41" s="3" t="s">
        <v>215</v>
      </c>
      <c r="B41" s="4" t="s">
        <v>52</v>
      </c>
      <c r="C41" s="5">
        <v>100000</v>
      </c>
      <c r="D41" s="5">
        <v>100000</v>
      </c>
    </row>
    <row r="42" spans="1:4" x14ac:dyDescent="0.2">
      <c r="A42" s="3" t="s">
        <v>30</v>
      </c>
      <c r="B42" s="4" t="s">
        <v>53</v>
      </c>
      <c r="C42" s="5">
        <v>150000</v>
      </c>
      <c r="D42" s="5"/>
    </row>
    <row r="43" spans="1:4" x14ac:dyDescent="0.2">
      <c r="A43" s="3" t="s">
        <v>216</v>
      </c>
      <c r="B43" s="6" t="s">
        <v>54</v>
      </c>
      <c r="C43" s="7">
        <f>SUM(C41:C42)</f>
        <v>250000</v>
      </c>
      <c r="D43" s="7">
        <f>SUM(D41:D42)</f>
        <v>100000</v>
      </c>
    </row>
    <row r="44" spans="1:4" x14ac:dyDescent="0.2">
      <c r="A44" s="3" t="s">
        <v>217</v>
      </c>
      <c r="B44" s="6" t="s">
        <v>55</v>
      </c>
      <c r="C44" s="7">
        <f>SUM(C43,C37,C34,C28,C24,C8,C9)</f>
        <v>20920273</v>
      </c>
      <c r="D44" s="7">
        <f>SUM(D43,D40,D37,D34,D28,D24,D9,D8)</f>
        <v>25670069</v>
      </c>
    </row>
  </sheetData>
  <mergeCells count="1">
    <mergeCell ref="A1:D1"/>
  </mergeCells>
  <phoneticPr fontId="8" type="noConversion"/>
  <pageMargins left="0.59055118110236227" right="0.74803149606299213" top="0.70866141732283472" bottom="0.55118110236220474" header="0.51181102362204722" footer="0.51181102362204722"/>
  <pageSetup paperSize="9" scale="75" orientation="portrait" horizontalDpi="300" verticalDpi="300" r:id="rId1"/>
  <headerFooter alignWithMargins="0">
    <oddHeader>&amp;R1. melléklet  a 3/2017. (III.29.)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workbookViewId="0">
      <selection activeCell="B4" sqref="B4"/>
    </sheetView>
  </sheetViews>
  <sheetFormatPr defaultRowHeight="12.75" x14ac:dyDescent="0.2"/>
  <cols>
    <col min="1" max="1" width="8.140625" customWidth="1"/>
    <col min="2" max="2" width="82" customWidth="1"/>
    <col min="3" max="3" width="14.5703125" customWidth="1"/>
    <col min="4" max="4" width="14.42578125" customWidth="1"/>
  </cols>
  <sheetData>
    <row r="1" spans="1:4" ht="38.25" customHeight="1" x14ac:dyDescent="0.2">
      <c r="A1" s="110" t="s">
        <v>87</v>
      </c>
      <c r="B1" s="111"/>
      <c r="C1" s="111"/>
      <c r="D1" s="111"/>
    </row>
    <row r="2" spans="1:4" ht="48" customHeight="1" x14ac:dyDescent="0.2">
      <c r="A2" s="2"/>
      <c r="B2" s="2" t="s">
        <v>3</v>
      </c>
      <c r="C2" s="2" t="s">
        <v>84</v>
      </c>
      <c r="D2" s="2" t="s">
        <v>85</v>
      </c>
    </row>
    <row r="3" spans="1:4" x14ac:dyDescent="0.2">
      <c r="A3" s="3" t="s">
        <v>0</v>
      </c>
      <c r="B3" s="4" t="s">
        <v>56</v>
      </c>
      <c r="C3" s="5">
        <v>6430361</v>
      </c>
      <c r="D3" s="5">
        <v>6662586</v>
      </c>
    </row>
    <row r="4" spans="1:4" ht="25.5" x14ac:dyDescent="0.2">
      <c r="A4" s="3" t="s">
        <v>197</v>
      </c>
      <c r="B4" s="4" t="s">
        <v>57</v>
      </c>
      <c r="C4" s="5">
        <v>1468869</v>
      </c>
      <c r="D4" s="5">
        <v>1468869</v>
      </c>
    </row>
    <row r="5" spans="1:4" x14ac:dyDescent="0.2">
      <c r="A5" s="3" t="s">
        <v>1</v>
      </c>
      <c r="B5" s="4" t="s">
        <v>58</v>
      </c>
      <c r="C5" s="5">
        <v>1200000</v>
      </c>
      <c r="D5" s="5">
        <v>1200000</v>
      </c>
    </row>
    <row r="6" spans="1:4" x14ac:dyDescent="0.2">
      <c r="A6" s="3" t="s">
        <v>2</v>
      </c>
      <c r="B6" s="6" t="s">
        <v>60</v>
      </c>
      <c r="C6" s="7">
        <f>SUM(C3:C5)</f>
        <v>9099230</v>
      </c>
      <c r="D6" s="7">
        <f>SUM(D3:D5)</f>
        <v>9331455</v>
      </c>
    </row>
    <row r="7" spans="1:4" x14ac:dyDescent="0.2">
      <c r="A7" s="3" t="s">
        <v>198</v>
      </c>
      <c r="B7" s="4" t="s">
        <v>61</v>
      </c>
      <c r="C7" s="5">
        <v>0</v>
      </c>
      <c r="D7" s="5">
        <v>905538</v>
      </c>
    </row>
    <row r="8" spans="1:4" x14ac:dyDescent="0.2">
      <c r="A8" s="3" t="s">
        <v>199</v>
      </c>
      <c r="B8" s="6" t="s">
        <v>62</v>
      </c>
      <c r="C8" s="7">
        <f>SUM(C6:C7)</f>
        <v>9099230</v>
      </c>
      <c r="D8" s="7">
        <f>SUM(D6:D7)</f>
        <v>10236993</v>
      </c>
    </row>
    <row r="9" spans="1:4" x14ac:dyDescent="0.2">
      <c r="A9" s="3" t="s">
        <v>59</v>
      </c>
      <c r="B9" s="103" t="s">
        <v>218</v>
      </c>
      <c r="C9" s="7"/>
      <c r="D9" s="104">
        <v>2950000</v>
      </c>
    </row>
    <row r="10" spans="1:4" x14ac:dyDescent="0.2">
      <c r="A10" s="3" t="s">
        <v>200</v>
      </c>
      <c r="B10" s="106" t="s">
        <v>219</v>
      </c>
      <c r="C10" s="7"/>
      <c r="D10" s="7">
        <v>2950000</v>
      </c>
    </row>
    <row r="11" spans="1:4" x14ac:dyDescent="0.2">
      <c r="A11" s="3" t="s">
        <v>201</v>
      </c>
      <c r="B11" s="4" t="s">
        <v>63</v>
      </c>
      <c r="C11" s="5">
        <v>770000</v>
      </c>
      <c r="D11" s="5">
        <v>904180</v>
      </c>
    </row>
    <row r="12" spans="1:4" x14ac:dyDescent="0.2">
      <c r="A12" s="3" t="s">
        <v>202</v>
      </c>
      <c r="B12" s="4" t="s">
        <v>64</v>
      </c>
      <c r="C12" s="5">
        <v>3700000</v>
      </c>
      <c r="D12" s="5">
        <v>4207665</v>
      </c>
    </row>
    <row r="13" spans="1:4" x14ac:dyDescent="0.2">
      <c r="A13" s="3" t="s">
        <v>203</v>
      </c>
      <c r="B13" s="4" t="s">
        <v>65</v>
      </c>
      <c r="C13" s="5">
        <v>1050000</v>
      </c>
      <c r="D13" s="5">
        <v>1050000</v>
      </c>
    </row>
    <row r="14" spans="1:4" x14ac:dyDescent="0.2">
      <c r="A14" s="3" t="s">
        <v>77</v>
      </c>
      <c r="B14" s="6" t="s">
        <v>66</v>
      </c>
      <c r="C14" s="7">
        <f>SUM(C11:C13)</f>
        <v>5520000</v>
      </c>
      <c r="D14" s="7">
        <f>SUM(D11:D13)</f>
        <v>6161845</v>
      </c>
    </row>
    <row r="15" spans="1:4" x14ac:dyDescent="0.2">
      <c r="A15" s="3" t="s">
        <v>204</v>
      </c>
      <c r="B15" s="4" t="s">
        <v>67</v>
      </c>
      <c r="C15" s="5">
        <v>23000</v>
      </c>
      <c r="D15" s="5">
        <v>23000</v>
      </c>
    </row>
    <row r="16" spans="1:4" x14ac:dyDescent="0.2">
      <c r="A16" s="3" t="s">
        <v>79</v>
      </c>
      <c r="B16" s="6" t="s">
        <v>68</v>
      </c>
      <c r="C16" s="7">
        <f>SUM(C14:C15)</f>
        <v>5543000</v>
      </c>
      <c r="D16" s="7">
        <f>SUM(D14:D15)</f>
        <v>6184845</v>
      </c>
    </row>
    <row r="17" spans="1:4" x14ac:dyDescent="0.2">
      <c r="A17" s="3" t="s">
        <v>5</v>
      </c>
      <c r="B17" s="4" t="s">
        <v>69</v>
      </c>
      <c r="C17" s="5">
        <v>685000</v>
      </c>
      <c r="D17" s="5">
        <v>685000</v>
      </c>
    </row>
    <row r="18" spans="1:4" x14ac:dyDescent="0.2">
      <c r="A18" s="3" t="s">
        <v>7</v>
      </c>
      <c r="B18" s="103" t="s">
        <v>193</v>
      </c>
      <c r="C18" s="5">
        <v>15000</v>
      </c>
      <c r="D18" s="5">
        <v>15000</v>
      </c>
    </row>
    <row r="19" spans="1:4" x14ac:dyDescent="0.2">
      <c r="A19" s="3" t="s">
        <v>205</v>
      </c>
      <c r="B19" s="103" t="s">
        <v>194</v>
      </c>
      <c r="C19" s="5">
        <v>15000</v>
      </c>
      <c r="D19" s="5">
        <v>15000</v>
      </c>
    </row>
    <row r="20" spans="1:4" x14ac:dyDescent="0.2">
      <c r="A20" s="3" t="s">
        <v>9</v>
      </c>
      <c r="B20" s="6" t="s">
        <v>70</v>
      </c>
      <c r="C20" s="7">
        <f>SUM(C17:C18)</f>
        <v>700000</v>
      </c>
      <c r="D20" s="7">
        <f>SUM(D17:D18)</f>
        <v>700000</v>
      </c>
    </row>
    <row r="21" spans="1:4" ht="25.5" x14ac:dyDescent="0.2">
      <c r="A21" s="3" t="s">
        <v>11</v>
      </c>
      <c r="B21" s="4" t="s">
        <v>71</v>
      </c>
      <c r="C21" s="5">
        <v>100000</v>
      </c>
      <c r="D21" s="5">
        <v>100000</v>
      </c>
    </row>
    <row r="22" spans="1:4" s="108" customFormat="1" x14ac:dyDescent="0.2">
      <c r="A22" s="3" t="s">
        <v>13</v>
      </c>
      <c r="B22" s="106" t="s">
        <v>72</v>
      </c>
      <c r="C22" s="107">
        <f>SUM(C21)</f>
        <v>100000</v>
      </c>
      <c r="D22" s="107">
        <f>SUM(D21)</f>
        <v>100000</v>
      </c>
    </row>
    <row r="23" spans="1:4" s="108" customFormat="1" x14ac:dyDescent="0.2">
      <c r="A23" s="3" t="s">
        <v>15</v>
      </c>
      <c r="B23" s="106" t="s">
        <v>73</v>
      </c>
      <c r="C23" s="107">
        <f>SUM(C22,C20,C16,C8)</f>
        <v>15442230</v>
      </c>
      <c r="D23" s="107">
        <f>SUM(D22,D20,D16,D10,D8)</f>
        <v>20171838</v>
      </c>
    </row>
  </sheetData>
  <mergeCells count="1">
    <mergeCell ref="A1:D1"/>
  </mergeCells>
  <phoneticPr fontId="8" type="noConversion"/>
  <pageMargins left="0.53" right="0.51" top="1" bottom="1" header="0.5" footer="0.5"/>
  <pageSetup scale="80" orientation="portrait" horizontalDpi="300" verticalDpi="300" r:id="rId1"/>
  <headerFooter alignWithMargins="0">
    <oddHeader>&amp;R2. melléklet a  3/2017. (III.29.)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view="pageLayout" workbookViewId="0">
      <selection activeCell="C12" sqref="C12"/>
    </sheetView>
  </sheetViews>
  <sheetFormatPr defaultRowHeight="12.75" x14ac:dyDescent="0.2"/>
  <cols>
    <col min="1" max="1" width="8.140625" customWidth="1"/>
    <col min="2" max="2" width="66.5703125" customWidth="1"/>
    <col min="3" max="3" width="14" customWidth="1"/>
    <col min="4" max="4" width="13.28515625" customWidth="1"/>
  </cols>
  <sheetData>
    <row r="1" spans="1:4" ht="38.25" customHeight="1" x14ac:dyDescent="0.2">
      <c r="A1" s="110" t="s">
        <v>88</v>
      </c>
      <c r="B1" s="111"/>
      <c r="C1" s="111"/>
      <c r="D1" s="111"/>
    </row>
    <row r="2" spans="1:4" ht="48.75" customHeight="1" x14ac:dyDescent="0.2">
      <c r="A2" s="2"/>
      <c r="B2" s="2" t="s">
        <v>3</v>
      </c>
      <c r="C2" s="2" t="s">
        <v>84</v>
      </c>
      <c r="D2" s="2" t="s">
        <v>85</v>
      </c>
    </row>
    <row r="3" spans="1:4" ht="25.5" customHeight="1" x14ac:dyDescent="0.2">
      <c r="A3" s="3">
        <v>1</v>
      </c>
      <c r="B3" s="4" t="s">
        <v>74</v>
      </c>
      <c r="C3" s="5">
        <v>363969</v>
      </c>
      <c r="D3" s="5">
        <v>363969</v>
      </c>
    </row>
    <row r="4" spans="1:4" ht="25.5" customHeight="1" x14ac:dyDescent="0.2">
      <c r="A4" s="3">
        <v>2</v>
      </c>
      <c r="B4" s="4" t="s">
        <v>75</v>
      </c>
      <c r="C4" s="5">
        <v>363969</v>
      </c>
      <c r="D4" s="5">
        <v>363969</v>
      </c>
    </row>
    <row r="5" spans="1:4" ht="22.5" customHeight="1" x14ac:dyDescent="0.2">
      <c r="A5" s="3">
        <v>3</v>
      </c>
      <c r="B5" s="4" t="s">
        <v>76</v>
      </c>
      <c r="C5" s="5">
        <v>363969</v>
      </c>
      <c r="D5" s="5">
        <v>363969</v>
      </c>
    </row>
  </sheetData>
  <mergeCells count="1">
    <mergeCell ref="A1:D1"/>
  </mergeCells>
  <phoneticPr fontId="8" type="noConversion"/>
  <pageMargins left="0.75" right="0.75" top="1" bottom="1" header="0.5" footer="0.5"/>
  <pageSetup scale="85" orientation="portrait" horizontalDpi="300" verticalDpi="300" r:id="rId1"/>
  <headerFooter alignWithMargins="0">
    <oddHeader>&amp;R3. melléklet a 3/2017. (III.29.)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view="pageLayout" workbookViewId="0">
      <selection activeCell="B23" sqref="B23"/>
    </sheetView>
  </sheetViews>
  <sheetFormatPr defaultRowHeight="12.75" x14ac:dyDescent="0.2"/>
  <cols>
    <col min="1" max="1" width="8.140625" customWidth="1"/>
    <col min="2" max="2" width="60.28515625" customWidth="1"/>
    <col min="3" max="3" width="15.5703125" customWidth="1"/>
    <col min="4" max="4" width="15.28515625" customWidth="1"/>
  </cols>
  <sheetData>
    <row r="1" spans="1:6" ht="45" customHeight="1" x14ac:dyDescent="0.2">
      <c r="A1" s="110" t="s">
        <v>89</v>
      </c>
      <c r="B1" s="111"/>
      <c r="C1" s="111"/>
      <c r="D1" s="111"/>
    </row>
    <row r="2" spans="1:6" ht="46.5" customHeight="1" x14ac:dyDescent="0.2">
      <c r="A2" s="2"/>
      <c r="B2" s="2" t="s">
        <v>3</v>
      </c>
      <c r="C2" s="2" t="s">
        <v>84</v>
      </c>
      <c r="D2" s="2" t="s">
        <v>85</v>
      </c>
      <c r="F2" s="1"/>
    </row>
    <row r="3" spans="1:6" x14ac:dyDescent="0.2">
      <c r="A3" s="3">
        <v>1</v>
      </c>
      <c r="B3" s="4" t="s">
        <v>78</v>
      </c>
      <c r="C3" s="5">
        <v>5842012</v>
      </c>
      <c r="D3" s="5">
        <v>5862200</v>
      </c>
    </row>
    <row r="4" spans="1:6" x14ac:dyDescent="0.2">
      <c r="A4" s="3">
        <v>2</v>
      </c>
      <c r="B4" s="4" t="s">
        <v>80</v>
      </c>
      <c r="C4" s="5">
        <v>5842012</v>
      </c>
      <c r="D4" s="5">
        <v>5862200</v>
      </c>
    </row>
    <row r="5" spans="1:6" x14ac:dyDescent="0.2">
      <c r="A5" s="3">
        <v>3</v>
      </c>
      <c r="B5" s="4" t="s">
        <v>82</v>
      </c>
      <c r="C5" s="5">
        <v>5842012</v>
      </c>
      <c r="D5" s="5">
        <v>5862200</v>
      </c>
    </row>
    <row r="6" spans="1:6" x14ac:dyDescent="0.2">
      <c r="A6" s="3">
        <v>4</v>
      </c>
      <c r="B6" s="4" t="s">
        <v>83</v>
      </c>
      <c r="C6" s="5">
        <v>5842012</v>
      </c>
      <c r="D6" s="5">
        <v>5862200</v>
      </c>
    </row>
  </sheetData>
  <mergeCells count="1">
    <mergeCell ref="A1:D1"/>
  </mergeCells>
  <phoneticPr fontId="8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a 3/2017 (III.29.)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view="pageLayout" workbookViewId="0">
      <selection activeCell="D10" sqref="D10"/>
    </sheetView>
  </sheetViews>
  <sheetFormatPr defaultRowHeight="12.75" x14ac:dyDescent="0.2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 x14ac:dyDescent="0.25">
      <c r="A2" s="8"/>
      <c r="B2" s="112" t="s">
        <v>187</v>
      </c>
      <c r="C2" s="112"/>
      <c r="D2" s="112"/>
      <c r="E2" s="112"/>
    </row>
    <row r="3" spans="1:5" ht="14.25" thickBot="1" x14ac:dyDescent="0.25">
      <c r="A3" s="8"/>
      <c r="B3" s="9"/>
      <c r="C3" s="9"/>
      <c r="D3" s="113" t="s">
        <v>90</v>
      </c>
      <c r="E3" s="113"/>
    </row>
    <row r="4" spans="1:5" ht="15" customHeight="1" thickBot="1" x14ac:dyDescent="0.25">
      <c r="A4" s="10"/>
      <c r="B4" s="11" t="s">
        <v>91</v>
      </c>
      <c r="C4" s="12"/>
      <c r="D4" s="114" t="s">
        <v>92</v>
      </c>
      <c r="E4" s="115"/>
    </row>
    <row r="5" spans="1:5" ht="24.75" customHeight="1" thickBot="1" x14ac:dyDescent="0.25">
      <c r="A5" s="13"/>
      <c r="B5" s="14" t="s">
        <v>3</v>
      </c>
      <c r="C5" s="15" t="s">
        <v>195</v>
      </c>
      <c r="D5" s="16" t="s">
        <v>3</v>
      </c>
      <c r="E5" s="15" t="s">
        <v>195</v>
      </c>
    </row>
    <row r="6" spans="1:5" ht="15" customHeight="1" thickBot="1" x14ac:dyDescent="0.25">
      <c r="A6" s="17">
        <v>1</v>
      </c>
      <c r="B6" s="18">
        <v>2</v>
      </c>
      <c r="C6" s="19">
        <v>3</v>
      </c>
      <c r="D6" s="20">
        <v>4</v>
      </c>
      <c r="E6" s="19">
        <v>5</v>
      </c>
    </row>
    <row r="7" spans="1:5" ht="15" customHeight="1" x14ac:dyDescent="0.2">
      <c r="A7" s="21" t="s">
        <v>93</v>
      </c>
      <c r="B7" s="22" t="s">
        <v>94</v>
      </c>
      <c r="C7" s="23">
        <v>700000</v>
      </c>
      <c r="D7" s="24" t="s">
        <v>95</v>
      </c>
      <c r="E7" s="25">
        <v>5105398</v>
      </c>
    </row>
    <row r="8" spans="1:5" ht="15" customHeight="1" x14ac:dyDescent="0.2">
      <c r="A8" s="26" t="s">
        <v>96</v>
      </c>
      <c r="B8" s="27" t="s">
        <v>97</v>
      </c>
      <c r="C8" s="28"/>
      <c r="D8" s="27" t="s">
        <v>98</v>
      </c>
      <c r="E8" s="29">
        <v>1332409</v>
      </c>
    </row>
    <row r="9" spans="1:5" ht="15" customHeight="1" x14ac:dyDescent="0.2">
      <c r="A9" s="26" t="s">
        <v>99</v>
      </c>
      <c r="B9" s="27" t="s">
        <v>100</v>
      </c>
      <c r="C9" s="30">
        <v>6184845</v>
      </c>
      <c r="D9" s="27" t="s">
        <v>101</v>
      </c>
      <c r="E9" s="31">
        <v>9278452</v>
      </c>
    </row>
    <row r="10" spans="1:5" ht="15" customHeight="1" x14ac:dyDescent="0.2">
      <c r="A10" s="26" t="s">
        <v>102</v>
      </c>
      <c r="B10" s="32" t="s">
        <v>103</v>
      </c>
      <c r="C10" s="30">
        <v>9331455</v>
      </c>
      <c r="D10" s="27" t="s">
        <v>104</v>
      </c>
      <c r="E10" s="31">
        <v>568192</v>
      </c>
    </row>
    <row r="11" spans="1:5" ht="15" customHeight="1" x14ac:dyDescent="0.2">
      <c r="A11" s="26" t="s">
        <v>105</v>
      </c>
      <c r="B11" s="27" t="s">
        <v>106</v>
      </c>
      <c r="C11" s="30">
        <v>905538</v>
      </c>
      <c r="D11" s="27" t="s">
        <v>107</v>
      </c>
      <c r="E11" s="31">
        <v>289423</v>
      </c>
    </row>
    <row r="12" spans="1:5" ht="15" customHeight="1" x14ac:dyDescent="0.2">
      <c r="A12" s="26" t="s">
        <v>108</v>
      </c>
      <c r="B12" s="27" t="s">
        <v>109</v>
      </c>
      <c r="C12" s="30"/>
      <c r="D12" s="27" t="s">
        <v>110</v>
      </c>
      <c r="E12" s="30">
        <v>1247500</v>
      </c>
    </row>
    <row r="13" spans="1:5" ht="15" customHeight="1" x14ac:dyDescent="0.2">
      <c r="A13" s="26" t="s">
        <v>111</v>
      </c>
      <c r="B13" s="27" t="s">
        <v>112</v>
      </c>
      <c r="C13" s="30"/>
      <c r="D13" s="27"/>
      <c r="E13" s="30"/>
    </row>
    <row r="14" spans="1:5" ht="15" customHeight="1" x14ac:dyDescent="0.2">
      <c r="A14" s="26" t="s">
        <v>113</v>
      </c>
      <c r="B14" s="27" t="s">
        <v>114</v>
      </c>
      <c r="C14" s="30"/>
      <c r="D14" s="27"/>
      <c r="E14" s="30"/>
    </row>
    <row r="15" spans="1:5" ht="15" customHeight="1" x14ac:dyDescent="0.2">
      <c r="A15" s="26" t="s">
        <v>115</v>
      </c>
      <c r="B15" s="33"/>
      <c r="C15" s="30"/>
      <c r="D15" s="27"/>
      <c r="E15" s="30"/>
    </row>
    <row r="16" spans="1:5" ht="15" customHeight="1" thickBot="1" x14ac:dyDescent="0.25">
      <c r="A16" s="34" t="s">
        <v>116</v>
      </c>
      <c r="B16" s="35"/>
      <c r="C16" s="36"/>
      <c r="D16" s="27"/>
      <c r="E16" s="37"/>
    </row>
    <row r="17" spans="1:5" ht="15" customHeight="1" thickBot="1" x14ac:dyDescent="0.25">
      <c r="A17" s="38" t="s">
        <v>117</v>
      </c>
      <c r="B17" s="39" t="s">
        <v>118</v>
      </c>
      <c r="C17" s="40">
        <f>SUM(C7:C16)</f>
        <v>17121838</v>
      </c>
      <c r="D17" s="41" t="s">
        <v>119</v>
      </c>
      <c r="E17" s="40">
        <f>SUM(E7:E16)</f>
        <v>17821374</v>
      </c>
    </row>
    <row r="18" spans="1:5" ht="15" customHeight="1" x14ac:dyDescent="0.2">
      <c r="A18" s="21" t="s">
        <v>120</v>
      </c>
      <c r="B18" s="42" t="s">
        <v>121</v>
      </c>
      <c r="C18" s="43">
        <v>1063505</v>
      </c>
      <c r="D18" s="44" t="s">
        <v>122</v>
      </c>
      <c r="E18" s="45"/>
    </row>
    <row r="19" spans="1:5" ht="15" customHeight="1" x14ac:dyDescent="0.2">
      <c r="A19" s="26" t="s">
        <v>123</v>
      </c>
      <c r="B19" s="46" t="s">
        <v>124</v>
      </c>
      <c r="C19" s="47"/>
      <c r="D19" s="44" t="s">
        <v>125</v>
      </c>
      <c r="E19" s="48"/>
    </row>
    <row r="20" spans="1:5" ht="15" customHeight="1" x14ac:dyDescent="0.2">
      <c r="A20" s="26" t="s">
        <v>126</v>
      </c>
      <c r="B20" s="49" t="s">
        <v>127</v>
      </c>
      <c r="C20" s="109"/>
      <c r="D20" s="44" t="s">
        <v>128</v>
      </c>
      <c r="E20" s="48"/>
    </row>
    <row r="21" spans="1:5" ht="15" customHeight="1" x14ac:dyDescent="0.2">
      <c r="A21" s="26" t="s">
        <v>129</v>
      </c>
      <c r="B21" s="49" t="s">
        <v>130</v>
      </c>
      <c r="C21" s="109"/>
      <c r="D21" s="44" t="s">
        <v>131</v>
      </c>
      <c r="E21" s="48"/>
    </row>
    <row r="22" spans="1:5" ht="15" customHeight="1" x14ac:dyDescent="0.2">
      <c r="A22" s="26" t="s">
        <v>132</v>
      </c>
      <c r="B22" s="49" t="s">
        <v>133</v>
      </c>
      <c r="C22" s="109"/>
      <c r="D22" s="50" t="s">
        <v>134</v>
      </c>
      <c r="E22" s="48"/>
    </row>
    <row r="23" spans="1:5" ht="15" customHeight="1" x14ac:dyDescent="0.2">
      <c r="A23" s="26" t="s">
        <v>135</v>
      </c>
      <c r="B23" s="49" t="s">
        <v>136</v>
      </c>
      <c r="C23" s="109"/>
      <c r="D23" s="44" t="s">
        <v>137</v>
      </c>
      <c r="E23" s="48"/>
    </row>
    <row r="24" spans="1:5" ht="15" customHeight="1" x14ac:dyDescent="0.2">
      <c r="A24" s="26" t="s">
        <v>138</v>
      </c>
      <c r="B24" s="51" t="s">
        <v>139</v>
      </c>
      <c r="C24" s="45"/>
      <c r="D24" s="52" t="s">
        <v>140</v>
      </c>
      <c r="E24" s="45"/>
    </row>
    <row r="25" spans="1:5" ht="15" customHeight="1" x14ac:dyDescent="0.2">
      <c r="A25" s="26" t="s">
        <v>141</v>
      </c>
      <c r="B25" s="49" t="s">
        <v>142</v>
      </c>
      <c r="C25" s="48"/>
      <c r="D25" s="53" t="s">
        <v>143</v>
      </c>
      <c r="E25" s="48"/>
    </row>
    <row r="26" spans="1:5" ht="15" customHeight="1" x14ac:dyDescent="0.2">
      <c r="A26" s="26" t="s">
        <v>144</v>
      </c>
      <c r="B26" s="24"/>
      <c r="C26" s="54"/>
      <c r="D26" s="52" t="s">
        <v>145</v>
      </c>
      <c r="E26" s="54">
        <v>363969</v>
      </c>
    </row>
    <row r="27" spans="1:5" ht="15" customHeight="1" thickBot="1" x14ac:dyDescent="0.25">
      <c r="A27" s="34" t="s">
        <v>146</v>
      </c>
      <c r="B27" s="55"/>
      <c r="C27" s="56"/>
      <c r="D27" s="57" t="s">
        <v>147</v>
      </c>
      <c r="E27" s="56"/>
    </row>
    <row r="28" spans="1:5" ht="15" customHeight="1" thickBot="1" x14ac:dyDescent="0.25">
      <c r="A28" s="58" t="s">
        <v>148</v>
      </c>
      <c r="B28" s="39" t="s">
        <v>149</v>
      </c>
      <c r="C28" s="40"/>
      <c r="D28" s="59" t="s">
        <v>150</v>
      </c>
      <c r="E28" s="40">
        <f>SUM(E18:E27)</f>
        <v>363969</v>
      </c>
    </row>
    <row r="29" spans="1:5" ht="15" customHeight="1" thickBot="1" x14ac:dyDescent="0.25">
      <c r="A29" s="38" t="s">
        <v>151</v>
      </c>
      <c r="B29" s="60" t="s">
        <v>152</v>
      </c>
      <c r="C29" s="40">
        <f>+C17+C18+C19+C28</f>
        <v>18185343</v>
      </c>
      <c r="D29" s="61" t="s">
        <v>153</v>
      </c>
      <c r="E29" s="40">
        <f>+E17+E28</f>
        <v>18185343</v>
      </c>
    </row>
    <row r="30" spans="1:5" ht="15" customHeight="1" thickBot="1" x14ac:dyDescent="0.25">
      <c r="A30" s="62"/>
      <c r="B30" s="63" t="s">
        <v>154</v>
      </c>
      <c r="C30" s="64"/>
      <c r="D30" s="65" t="s">
        <v>155</v>
      </c>
      <c r="E30" s="64">
        <f>C29-E29</f>
        <v>0</v>
      </c>
    </row>
  </sheetData>
  <mergeCells count="3">
    <mergeCell ref="B2:E2"/>
    <mergeCell ref="D3:E3"/>
    <mergeCell ref="D4:E4"/>
  </mergeCells>
  <phoneticPr fontId="8" type="noConversion"/>
  <pageMargins left="0.7" right="0.7" top="0.75" bottom="0.75" header="0.3" footer="0.3"/>
  <pageSetup paperSize="9" orientation="landscape" r:id="rId1"/>
  <headerFooter alignWithMargins="0">
    <oddHeader xml:space="preserve">&amp;R5.1. melléklet a 3/2017 (III.29.)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view="pageLayout" workbookViewId="0">
      <selection activeCell="D8" sqref="D8"/>
    </sheetView>
  </sheetViews>
  <sheetFormatPr defaultRowHeight="12.75" x14ac:dyDescent="0.2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 x14ac:dyDescent="0.2">
      <c r="A2" s="120" t="s">
        <v>188</v>
      </c>
      <c r="B2" s="120"/>
      <c r="C2" s="120"/>
      <c r="D2" s="120"/>
      <c r="E2" s="120"/>
      <c r="F2" s="66"/>
    </row>
    <row r="3" spans="1:6" ht="14.25" thickBot="1" x14ac:dyDescent="0.25">
      <c r="A3" s="67"/>
      <c r="B3" s="9"/>
      <c r="C3" s="9"/>
      <c r="D3" s="67"/>
      <c r="E3" s="68" t="s">
        <v>156</v>
      </c>
      <c r="F3" s="67"/>
    </row>
    <row r="4" spans="1:6" ht="18" customHeight="1" thickBot="1" x14ac:dyDescent="0.25">
      <c r="A4" s="116" t="s">
        <v>157</v>
      </c>
      <c r="B4" s="69" t="s">
        <v>91</v>
      </c>
      <c r="C4" s="11"/>
      <c r="D4" s="118" t="s">
        <v>92</v>
      </c>
      <c r="E4" s="119"/>
      <c r="F4" s="70"/>
    </row>
    <row r="5" spans="1:6" ht="23.25" customHeight="1" thickBot="1" x14ac:dyDescent="0.25">
      <c r="A5" s="117"/>
      <c r="B5" s="16" t="s">
        <v>3</v>
      </c>
      <c r="C5" s="71" t="s">
        <v>196</v>
      </c>
      <c r="D5" s="72" t="s">
        <v>3</v>
      </c>
      <c r="E5" s="73" t="s">
        <v>196</v>
      </c>
      <c r="F5" s="74"/>
    </row>
    <row r="6" spans="1:6" ht="18" customHeight="1" thickBot="1" x14ac:dyDescent="0.25">
      <c r="A6" s="75">
        <v>1</v>
      </c>
      <c r="B6" s="20">
        <v>2</v>
      </c>
      <c r="C6" s="17">
        <v>3</v>
      </c>
      <c r="D6" s="20">
        <v>4</v>
      </c>
      <c r="E6" s="76">
        <v>5</v>
      </c>
      <c r="F6" s="77"/>
    </row>
    <row r="7" spans="1:6" ht="18" customHeight="1" x14ac:dyDescent="0.2">
      <c r="A7" s="78" t="s">
        <v>93</v>
      </c>
      <c r="B7" s="52" t="s">
        <v>158</v>
      </c>
      <c r="C7" s="102"/>
      <c r="D7" s="52" t="s">
        <v>159</v>
      </c>
      <c r="E7" s="28">
        <v>299720</v>
      </c>
      <c r="F7" s="79"/>
    </row>
    <row r="8" spans="1:6" ht="18" customHeight="1" x14ac:dyDescent="0.2">
      <c r="A8" s="80" t="s">
        <v>96</v>
      </c>
      <c r="B8" s="53" t="s">
        <v>160</v>
      </c>
      <c r="C8" s="27"/>
      <c r="D8" s="53" t="s">
        <v>161</v>
      </c>
      <c r="E8" s="30">
        <v>7448975</v>
      </c>
      <c r="F8" s="79"/>
    </row>
    <row r="9" spans="1:6" ht="18" customHeight="1" x14ac:dyDescent="0.2">
      <c r="A9" s="80" t="s">
        <v>99</v>
      </c>
      <c r="B9" s="53" t="s">
        <v>162</v>
      </c>
      <c r="C9" s="81">
        <v>0</v>
      </c>
      <c r="D9" s="53" t="s">
        <v>163</v>
      </c>
      <c r="E9" s="30"/>
      <c r="F9" s="79"/>
    </row>
    <row r="10" spans="1:6" ht="18" customHeight="1" x14ac:dyDescent="0.2">
      <c r="A10" s="80" t="s">
        <v>102</v>
      </c>
      <c r="B10" s="53" t="s">
        <v>164</v>
      </c>
      <c r="C10" s="81"/>
      <c r="D10" s="53" t="s">
        <v>165</v>
      </c>
      <c r="E10" s="30"/>
      <c r="F10" s="79"/>
    </row>
    <row r="11" spans="1:6" ht="18" customHeight="1" x14ac:dyDescent="0.2">
      <c r="A11" s="80" t="s">
        <v>105</v>
      </c>
      <c r="B11" s="53" t="s">
        <v>166</v>
      </c>
      <c r="C11" s="81">
        <v>2950000</v>
      </c>
      <c r="D11" s="53" t="s">
        <v>167</v>
      </c>
      <c r="E11" s="30"/>
      <c r="F11" s="79"/>
    </row>
    <row r="12" spans="1:6" ht="18" customHeight="1" x14ac:dyDescent="0.2">
      <c r="A12" s="80" t="s">
        <v>108</v>
      </c>
      <c r="B12" s="53" t="s">
        <v>168</v>
      </c>
      <c r="C12" s="82"/>
      <c r="D12" s="53" t="s">
        <v>169</v>
      </c>
      <c r="E12" s="30"/>
      <c r="F12" s="79"/>
    </row>
    <row r="13" spans="1:6" ht="18" customHeight="1" x14ac:dyDescent="0.2">
      <c r="A13" s="80" t="s">
        <v>111</v>
      </c>
      <c r="B13" s="53" t="s">
        <v>106</v>
      </c>
      <c r="C13" s="81"/>
      <c r="D13" s="53" t="s">
        <v>170</v>
      </c>
      <c r="E13" s="30">
        <v>100000</v>
      </c>
      <c r="F13" s="79"/>
    </row>
    <row r="14" spans="1:6" ht="18" customHeight="1" x14ac:dyDescent="0.2">
      <c r="A14" s="80" t="s">
        <v>113</v>
      </c>
      <c r="B14" s="53" t="s">
        <v>171</v>
      </c>
      <c r="C14" s="81">
        <v>100000</v>
      </c>
      <c r="D14" s="44" t="s">
        <v>107</v>
      </c>
      <c r="E14" s="30"/>
      <c r="F14" s="79"/>
    </row>
    <row r="15" spans="1:6" ht="18" customHeight="1" x14ac:dyDescent="0.2">
      <c r="A15" s="80" t="s">
        <v>115</v>
      </c>
      <c r="B15" s="53" t="s">
        <v>172</v>
      </c>
      <c r="C15" s="82"/>
      <c r="D15" s="53"/>
      <c r="E15" s="30"/>
      <c r="F15" s="79"/>
    </row>
    <row r="16" spans="1:6" ht="15" customHeight="1" thickBot="1" x14ac:dyDescent="0.25">
      <c r="A16" s="80" t="s">
        <v>116</v>
      </c>
      <c r="B16" s="53"/>
      <c r="C16" s="30"/>
      <c r="D16" s="53"/>
      <c r="E16" s="30"/>
      <c r="F16" s="79"/>
    </row>
    <row r="17" spans="1:6" ht="18" customHeight="1" thickBot="1" x14ac:dyDescent="0.25">
      <c r="A17" s="83" t="s">
        <v>117</v>
      </c>
      <c r="B17" s="59" t="s">
        <v>118</v>
      </c>
      <c r="C17" s="84">
        <f>SUM(C7:C16)</f>
        <v>3050000</v>
      </c>
      <c r="D17" s="59" t="s">
        <v>119</v>
      </c>
      <c r="E17" s="40">
        <f>SUM(E7:E16)</f>
        <v>7848695</v>
      </c>
      <c r="F17" s="85"/>
    </row>
    <row r="18" spans="1:6" ht="18" customHeight="1" x14ac:dyDescent="0.2">
      <c r="A18" s="86" t="s">
        <v>120</v>
      </c>
      <c r="B18" s="87" t="s">
        <v>173</v>
      </c>
      <c r="C18" s="88">
        <v>4798695</v>
      </c>
      <c r="D18" s="44" t="s">
        <v>122</v>
      </c>
      <c r="E18" s="54"/>
      <c r="F18" s="89"/>
    </row>
    <row r="19" spans="1:6" ht="18" customHeight="1" x14ac:dyDescent="0.2">
      <c r="A19" s="80" t="s">
        <v>123</v>
      </c>
      <c r="B19" s="44" t="s">
        <v>127</v>
      </c>
      <c r="C19" s="90"/>
      <c r="D19" s="44" t="s">
        <v>174</v>
      </c>
      <c r="E19" s="48"/>
      <c r="F19" s="89"/>
    </row>
    <row r="20" spans="1:6" ht="18" customHeight="1" x14ac:dyDescent="0.2">
      <c r="A20" s="80" t="s">
        <v>126</v>
      </c>
      <c r="B20" s="44" t="s">
        <v>175</v>
      </c>
      <c r="C20" s="90"/>
      <c r="D20" s="44" t="s">
        <v>176</v>
      </c>
      <c r="E20" s="48"/>
      <c r="F20" s="89"/>
    </row>
    <row r="21" spans="1:6" ht="18" customHeight="1" x14ac:dyDescent="0.2">
      <c r="A21" s="80" t="s">
        <v>129</v>
      </c>
      <c r="B21" s="44" t="s">
        <v>177</v>
      </c>
      <c r="C21" s="90"/>
      <c r="D21" s="44" t="s">
        <v>131</v>
      </c>
      <c r="E21" s="48"/>
      <c r="F21" s="89"/>
    </row>
    <row r="22" spans="1:6" ht="18" customHeight="1" x14ac:dyDescent="0.2">
      <c r="A22" s="80" t="s">
        <v>132</v>
      </c>
      <c r="B22" s="44" t="s">
        <v>178</v>
      </c>
      <c r="C22" s="90"/>
      <c r="D22" s="50" t="s">
        <v>134</v>
      </c>
      <c r="E22" s="48"/>
      <c r="F22" s="89"/>
    </row>
    <row r="23" spans="1:6" ht="18" customHeight="1" x14ac:dyDescent="0.2">
      <c r="A23" s="80" t="s">
        <v>135</v>
      </c>
      <c r="B23" s="50" t="s">
        <v>179</v>
      </c>
      <c r="C23" s="90"/>
      <c r="D23" s="44" t="s">
        <v>180</v>
      </c>
      <c r="E23" s="48"/>
      <c r="F23" s="89"/>
    </row>
    <row r="24" spans="1:6" ht="18" customHeight="1" x14ac:dyDescent="0.2">
      <c r="A24" s="80" t="s">
        <v>138</v>
      </c>
      <c r="B24" s="44" t="s">
        <v>139</v>
      </c>
      <c r="C24" s="90"/>
      <c r="D24" s="52" t="s">
        <v>143</v>
      </c>
      <c r="E24" s="48"/>
      <c r="F24" s="89"/>
    </row>
    <row r="25" spans="1:6" ht="18" customHeight="1" x14ac:dyDescent="0.2">
      <c r="A25" s="80" t="s">
        <v>141</v>
      </c>
      <c r="B25" s="52" t="s">
        <v>181</v>
      </c>
      <c r="C25" s="90"/>
      <c r="D25" s="53" t="s">
        <v>182</v>
      </c>
      <c r="E25" s="48"/>
      <c r="F25" s="89"/>
    </row>
    <row r="26" spans="1:6" ht="18" customHeight="1" thickBot="1" x14ac:dyDescent="0.25">
      <c r="A26" s="91" t="s">
        <v>144</v>
      </c>
      <c r="B26" s="57" t="s">
        <v>107</v>
      </c>
      <c r="C26" s="90"/>
      <c r="D26" s="52"/>
      <c r="E26" s="48"/>
      <c r="F26" s="89"/>
    </row>
    <row r="27" spans="1:6" ht="18" customHeight="1" thickBot="1" x14ac:dyDescent="0.25">
      <c r="A27" s="92" t="s">
        <v>146</v>
      </c>
      <c r="B27" s="59" t="s">
        <v>183</v>
      </c>
      <c r="C27" s="84">
        <f>SUM(C18:C26)</f>
        <v>4798695</v>
      </c>
      <c r="D27" s="59" t="s">
        <v>184</v>
      </c>
      <c r="E27" s="93">
        <f>SUM(E18:E26)</f>
        <v>0</v>
      </c>
      <c r="F27" s="94"/>
    </row>
    <row r="28" spans="1:6" ht="18" customHeight="1" thickBot="1" x14ac:dyDescent="0.25">
      <c r="A28" s="92" t="s">
        <v>148</v>
      </c>
      <c r="B28" s="61" t="s">
        <v>185</v>
      </c>
      <c r="C28" s="95">
        <f>+C17+C27</f>
        <v>7848695</v>
      </c>
      <c r="D28" s="61" t="s">
        <v>186</v>
      </c>
      <c r="E28" s="96">
        <f>+E17+E27</f>
        <v>7848695</v>
      </c>
      <c r="F28" s="97"/>
    </row>
    <row r="29" spans="1:6" ht="18" customHeight="1" thickBot="1" x14ac:dyDescent="0.25">
      <c r="A29" s="92" t="s">
        <v>151</v>
      </c>
      <c r="B29" s="98" t="s">
        <v>154</v>
      </c>
      <c r="C29" s="99">
        <f>E28-C28</f>
        <v>0</v>
      </c>
      <c r="D29" s="98" t="s">
        <v>155</v>
      </c>
      <c r="E29" s="100"/>
      <c r="F29" s="101"/>
    </row>
    <row r="30" spans="1:6" ht="18" customHeight="1" x14ac:dyDescent="0.2"/>
  </sheetData>
  <mergeCells count="3">
    <mergeCell ref="A4:A5"/>
    <mergeCell ref="D4:E4"/>
    <mergeCell ref="A2:E2"/>
  </mergeCells>
  <phoneticPr fontId="8" type="noConversion"/>
  <pageMargins left="0.7" right="0.7" top="0.75" bottom="0.75" header="0.3" footer="0.3"/>
  <pageSetup paperSize="9" scale="98" orientation="landscape" r:id="rId1"/>
  <headerFooter alignWithMargins="0">
    <oddHeader>&amp;R5.2. melléklet a 3/2017. (III.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Böbe</cp:lastModifiedBy>
  <cp:lastPrinted>2017-03-21T09:16:13Z</cp:lastPrinted>
  <dcterms:created xsi:type="dcterms:W3CDTF">2014-01-13T16:29:21Z</dcterms:created>
  <dcterms:modified xsi:type="dcterms:W3CDTF">2017-03-31T08:49:19Z</dcterms:modified>
</cp:coreProperties>
</file>