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Mérleg" sheetId="1" r:id="rId1"/>
    <sheet name="Eredménykimutatás" sheetId="2" r:id="rId2"/>
    <sheet name="Vagyonkimutatás" sheetId="3" r:id="rId3"/>
    <sheet name="Pénzeszköz" sheetId="4" r:id="rId4"/>
    <sheet name="Létszám" sheetId="5" r:id="rId5"/>
  </sheets>
  <definedNames>
    <definedName name="_xlnm.Print_Area" localSheetId="3">'Pénzeszköz'!$A$1:$C$14</definedName>
    <definedName name="_xlnm.Print_Area" localSheetId="2">'Vagyonkimutatás'!$A$1:$H$93</definedName>
  </definedNames>
  <calcPr fullCalcOnLoad="1"/>
</workbook>
</file>

<file path=xl/sharedStrings.xml><?xml version="1.0" encoding="utf-8"?>
<sst xmlns="http://schemas.openxmlformats.org/spreadsheetml/2006/main" count="263" uniqueCount="185">
  <si>
    <t>07</t>
  </si>
  <si>
    <t>01</t>
  </si>
  <si>
    <t>02</t>
  </si>
  <si>
    <t>03</t>
  </si>
  <si>
    <t>08</t>
  </si>
  <si>
    <t>Megnevezés</t>
  </si>
  <si>
    <t>10</t>
  </si>
  <si>
    <t>13</t>
  </si>
  <si>
    <t>15</t>
  </si>
  <si>
    <t>17</t>
  </si>
  <si>
    <t>19</t>
  </si>
  <si>
    <t>21</t>
  </si>
  <si>
    <t>12</t>
  </si>
  <si>
    <t>14</t>
  </si>
  <si>
    <t>06</t>
  </si>
  <si>
    <t>ESZKÖZÖK ÖSSZESEN (=A+B+C+D+E+F)</t>
  </si>
  <si>
    <t>FORRÁSOK ÖSSZESEN (=G+H+I+J)</t>
  </si>
  <si>
    <t>09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</si>
  <si>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</si>
  <si>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</si>
  <si>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</si>
  <si>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</si>
  <si>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</si>
  <si>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</si>
  <si>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Eszközök és szolgáltatások értékesítése nettó eredményszemléletű bevételei</t>
  </si>
  <si>
    <t>Egyéb működési célú támogatások eredményszemléletű bevételei</t>
  </si>
  <si>
    <t>Gépek, berendezések, felszerelések, járművek</t>
  </si>
  <si>
    <t>Koncesszióba, vagyonkezelésbe adott eszközök</t>
  </si>
  <si>
    <t>Tartós részesedések</t>
  </si>
  <si>
    <t>E Ft</t>
  </si>
  <si>
    <t>2015. évi mérleg</t>
  </si>
  <si>
    <t>Módosítások</t>
  </si>
  <si>
    <t>A/II/1</t>
  </si>
  <si>
    <t>Ingatlanok és a kapcsolódó vagyoni értékű jogok</t>
  </si>
  <si>
    <t>A/II/2</t>
  </si>
  <si>
    <t>A/II/4</t>
  </si>
  <si>
    <t>Beruházások, felújítások</t>
  </si>
  <si>
    <t>A/II</t>
  </si>
  <si>
    <t>Tárgyi eszközök</t>
  </si>
  <si>
    <t>A/III/1</t>
  </si>
  <si>
    <t>A/III</t>
  </si>
  <si>
    <t>Befektetett pénzügyi eszközök</t>
  </si>
  <si>
    <t>A)</t>
  </si>
  <si>
    <t>Nemzeti vagyonba tartozó befektetett eszközök</t>
  </si>
  <si>
    <t>B)</t>
  </si>
  <si>
    <t>C/II</t>
  </si>
  <si>
    <t>Pénztárak</t>
  </si>
  <si>
    <t>C/III</t>
  </si>
  <si>
    <t>Forintszámlák</t>
  </si>
  <si>
    <t>C)</t>
  </si>
  <si>
    <t>Pénzeszközök</t>
  </si>
  <si>
    <t>D/I/3</t>
  </si>
  <si>
    <t>Költségvetési évben esedékes követelések közhatalmi bevételre</t>
  </si>
  <si>
    <t>D/I/4</t>
  </si>
  <si>
    <t>Költségvetési évben esedékes követelések működési bevételre</t>
  </si>
  <si>
    <t>D/I</t>
  </si>
  <si>
    <t>Költségvetési évben esedékes követelések</t>
  </si>
  <si>
    <t>D/III</t>
  </si>
  <si>
    <t>Követelés jellegű sajátos elszámolások (adott előlegek)</t>
  </si>
  <si>
    <t>D)</t>
  </si>
  <si>
    <t>Követelések</t>
  </si>
  <si>
    <t>G/III</t>
  </si>
  <si>
    <t>Egyéb eszközök induláskori értéke és változásai</t>
  </si>
  <si>
    <t>G/IV</t>
  </si>
  <si>
    <t>Felhalmozott eredmény</t>
  </si>
  <si>
    <t>G/VI</t>
  </si>
  <si>
    <t>Mérleg szerinti eredmény</t>
  </si>
  <si>
    <t>G)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</si>
  <si>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</si>
  <si>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</si>
  <si>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</si>
  <si>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</si>
  <si>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</si>
  <si>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</si>
  <si>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</si>
  <si>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H)</t>
  </si>
  <si>
    <t>Kötelezettségek</t>
  </si>
  <si>
    <t>J)</t>
  </si>
  <si>
    <t>Passzív időbeli elhatárolások</t>
  </si>
  <si>
    <t>2015. évi eredménykimutatás</t>
  </si>
  <si>
    <t>Közhatalmi eredményszemléletű bevételek</t>
  </si>
  <si>
    <t>Tevékenység egyéb nettó eredményszemléletű bevételei</t>
  </si>
  <si>
    <t>I</t>
  </si>
  <si>
    <t>Tevékenység nettó eredményszemléletű bevétele</t>
  </si>
  <si>
    <t>Központi működési célú támogatások eredményszemléletű bevételei</t>
  </si>
  <si>
    <t>Különféle egyéb eredményszemléletű bevételek</t>
  </si>
  <si>
    <t>III</t>
  </si>
  <si>
    <t>Egyéb eredményszemléletű bevételek</t>
  </si>
  <si>
    <t>Eladott (közvetített) szolgáltatások értéke</t>
  </si>
  <si>
    <t>IV</t>
  </si>
  <si>
    <t>Anyagjellegű ráfordítások</t>
  </si>
  <si>
    <t>V</t>
  </si>
  <si>
    <t>Személyi jellegű ráfordítások</t>
  </si>
  <si>
    <t>VI</t>
  </si>
  <si>
    <t>VII</t>
  </si>
  <si>
    <t>Egyéb ráfordítások</t>
  </si>
  <si>
    <t>TEVÉKENYSÉGEK EREDMÉNYE (=I±II+III-IV-V-VI-VII)</t>
  </si>
  <si>
    <t>Kapott (járó) kamatok és kamatjellegű eredményszemléletű bevételek</t>
  </si>
  <si>
    <t>VIII</t>
  </si>
  <si>
    <t>Pénzügyi műveletek eredményszemléletű bevételei</t>
  </si>
  <si>
    <t>Fizetendő kamatok és kamatjellegű ráfordítások</t>
  </si>
  <si>
    <t>IX</t>
  </si>
  <si>
    <t>Pénzügyi műveletek ráfordításai</t>
  </si>
  <si>
    <t>PÉNZÜGYI MŰVELETEK EREDMÉNYE (=VIII-IX)</t>
  </si>
  <si>
    <t>SZOKÁSOS EREDMÉNY (=±A±B)</t>
  </si>
  <si>
    <t>X</t>
  </si>
  <si>
    <t>Rendkívüli eredményszemléletű bevételek</t>
  </si>
  <si>
    <t>XI</t>
  </si>
  <si>
    <t>Rendkívüli ráfordítások</t>
  </si>
  <si>
    <t>RENDKÍVÜLI EREDMÉNY(=X-XI)</t>
  </si>
  <si>
    <t>E)</t>
  </si>
  <si>
    <t>MÉRLEG SZERINTI EREDMÉNY (=±C±D)</t>
  </si>
  <si>
    <t>A/IV</t>
  </si>
  <si>
    <t>E/I</t>
  </si>
  <si>
    <t>December havi illetmények, munkabérek elszámolása</t>
  </si>
  <si>
    <t>Egyéb sajátos eszközoldali elszámolások</t>
  </si>
  <si>
    <t>Pénzügyi műveletek egyéb ráfordításai</t>
  </si>
  <si>
    <t>Átlagos statisztikai állományi létszám</t>
  </si>
  <si>
    <t>Fizikai alkalmazott, a költségvetési szerveknél foglalkoztatott egyéb munkavállaló  (fizikai alkalmazott)</t>
  </si>
  <si>
    <t>Egyéb bérrendszer összesen</t>
  </si>
  <si>
    <t>Polgármester, főpolgármester</t>
  </si>
  <si>
    <t>Választott tisztségviselők összesen</t>
  </si>
  <si>
    <t>FOGLALKOZTATOTTAK ÖSSZESEN</t>
  </si>
  <si>
    <t>Vagyonkimutatás</t>
  </si>
  <si>
    <t>Bruttó érték
(E Ft)</t>
  </si>
  <si>
    <t>Nettó érték
(E Ft)</t>
  </si>
  <si>
    <t>Eszközök</t>
  </si>
  <si>
    <t>Immateriális javak összesen</t>
  </si>
  <si>
    <t>Törzsvagyon</t>
  </si>
  <si>
    <t>Forgalomképtelen vagyon nemzetgazdasági szempontból kiemelt jelentőségű</t>
  </si>
  <si>
    <t>Forgalomképtelen kizárólagos vagyon</t>
  </si>
  <si>
    <t>Korlátozottan forgalomképes</t>
  </si>
  <si>
    <t>Üzleti, forgalomképes vagyon</t>
  </si>
  <si>
    <t>Ingatlanok és kapcsolódó vagyoni értékű jogok</t>
  </si>
  <si>
    <t>Ingatlanok és kapcsolódó vagyoni értékű jogok összesen</t>
  </si>
  <si>
    <t>Gépek, berendezések, felszerelések, járművek összesen</t>
  </si>
  <si>
    <t>ebből 0-ra leírt eszköz</t>
  </si>
  <si>
    <t>Tenyészállatok összesen</t>
  </si>
  <si>
    <t>Beruházások, felújítások összesen</t>
  </si>
  <si>
    <t>Tárgyi eszközök érték-helyesbítése</t>
  </si>
  <si>
    <t>Tárgyi eszközök értékhelyesbítése összesen</t>
  </si>
  <si>
    <t>Tárgyi eszközök összesen</t>
  </si>
  <si>
    <t>Tartós részesedések összesen</t>
  </si>
  <si>
    <t>Törzsvagyon korlátozottan forgalomképes</t>
  </si>
  <si>
    <t>Tartós hitelviszonyt megtestesítő értékpapírok</t>
  </si>
  <si>
    <t>Tartós hitelviszonyt megtestesítő értékpapírok összesen</t>
  </si>
  <si>
    <t>Befektetett pénzügyi eszközök értékhelyesbítése</t>
  </si>
  <si>
    <t>Befektetett pénzügyi eszközök összesen</t>
  </si>
  <si>
    <t>Koncesszióba, vagyonkezelésbe adott eszközök összesen</t>
  </si>
  <si>
    <t>Befektetett eszközök összesen</t>
  </si>
  <si>
    <t>Nemzeti vagyon-ba tartozó for-góeszközök</t>
  </si>
  <si>
    <t>Készletek</t>
  </si>
  <si>
    <t>Értékpapírok</t>
  </si>
  <si>
    <t>Forgóeszközök összesen</t>
  </si>
  <si>
    <t>Lekötött bankbetétek</t>
  </si>
  <si>
    <t>Pénztárak, csekkek, betétkönyvek</t>
  </si>
  <si>
    <t>Devizaszámlák</t>
  </si>
  <si>
    <t>Pénzeszközök összesen</t>
  </si>
  <si>
    <t>Költségvetési évet követően esedékes követelések</t>
  </si>
  <si>
    <t>Követelés jellegű sajátos elszámolások</t>
  </si>
  <si>
    <t>Követelések összesen</t>
  </si>
  <si>
    <t>Egyéb sajátos eszközoldali elszámolások összesen</t>
  </si>
  <si>
    <t>Aktív időbeli elhatárolások</t>
  </si>
  <si>
    <t>Eszközök összesen</t>
  </si>
  <si>
    <t>Források</t>
  </si>
  <si>
    <t>Saját tőke összesen</t>
  </si>
  <si>
    <t>Kötelezett-ségek</t>
  </si>
  <si>
    <t>Kötelezettségek összesen</t>
  </si>
  <si>
    <t>Kincstári számlavezetéssel kapcsolatos elszámolások</t>
  </si>
  <si>
    <t>Források összesen</t>
  </si>
  <si>
    <t>Kulturális javak és régészeti leletek állománya</t>
  </si>
  <si>
    <t>Pénzeszközök változásának bemutatása</t>
  </si>
  <si>
    <t>Összeg (E Ft)</t>
  </si>
  <si>
    <t>Nyitó pénzkészlet:</t>
  </si>
  <si>
    <t>Költségvetési bankszámlák egyenlege</t>
  </si>
  <si>
    <t>Összes bevétel:</t>
  </si>
  <si>
    <t>Bevétel</t>
  </si>
  <si>
    <t>Kiegyenlítő, függő, átfutó bevétel</t>
  </si>
  <si>
    <t>Kiadás</t>
  </si>
  <si>
    <t>Kiegyenlítő, függő, átfutó kiadás</t>
  </si>
  <si>
    <t>Záró pénzkészlet:</t>
  </si>
  <si>
    <t>Tenyészállatok</t>
  </si>
  <si>
    <t>Összes kiadás:</t>
  </si>
  <si>
    <t>Nemzeti vagyonba tartozó befektetett eszközök összesen</t>
  </si>
  <si>
    <t>2. melléklet az Önkormányzat 2015. évi gazdálkodásának zárszámadásáról és a pénzmaradvány elszámolásáról szóló 8/2016. (V. 27.)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</si>
</sst>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57">
    <font>
      <sz val="10"/>
      <name val="MS Sans Serif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9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0" borderId="7" applyNumberFormat="0" applyFon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6" borderId="1" applyNumberFormat="0" applyAlignment="0" applyProtection="0"/>
    <xf numFmtId="9" fontId="1" fillId="0" borderId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3" fontId="2" fillId="0" borderId="15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3" fontId="6" fillId="0" borderId="17" xfId="0" applyNumberFormat="1" applyFont="1" applyFill="1" applyBorder="1" applyAlignment="1">
      <alignment horizontal="right" vertical="top" wrapText="1"/>
    </xf>
    <xf numFmtId="3" fontId="6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3" fontId="4" fillId="0" borderId="2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3" fontId="2" fillId="0" borderId="22" xfId="0" applyNumberFormat="1" applyFont="1" applyFill="1" applyBorder="1" applyAlignment="1">
      <alignment horizontal="right" vertical="top" wrapText="1"/>
    </xf>
    <xf numFmtId="3" fontId="2" fillId="0" borderId="23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4" fillId="0" borderId="19" xfId="0" applyFont="1" applyFill="1" applyBorder="1" applyAlignment="1">
      <alignment horizontal="center" vertical="top" wrapText="1"/>
    </xf>
    <xf numFmtId="14" fontId="4" fillId="0" borderId="19" xfId="0" applyNumberFormat="1" applyFont="1" applyFill="1" applyBorder="1" applyAlignment="1">
      <alignment horizontal="center" vertical="top" wrapText="1"/>
    </xf>
    <xf numFmtId="14" fontId="4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3" fontId="2" fillId="0" borderId="22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49" fontId="6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49" fontId="2" fillId="0" borderId="24" xfId="0" applyNumberFormat="1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3" fontId="2" fillId="0" borderId="25" xfId="0" applyNumberFormat="1" applyFont="1" applyBorder="1" applyAlignment="1">
      <alignment horizontal="right" vertical="top" wrapText="1"/>
    </xf>
    <xf numFmtId="3" fontId="2" fillId="0" borderId="26" xfId="0" applyNumberFormat="1" applyFont="1" applyBorder="1" applyAlignment="1">
      <alignment horizontal="right" vertical="top" wrapText="1"/>
    </xf>
    <xf numFmtId="49" fontId="4" fillId="0" borderId="27" xfId="0" applyNumberFormat="1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4" fillId="0" borderId="29" xfId="0" applyNumberFormat="1" applyFont="1" applyBorder="1" applyAlignment="1">
      <alignment horizontal="righ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9" fillId="0" borderId="0" xfId="55" applyFont="1" applyFill="1" applyAlignment="1">
      <alignment horizontal="center" vertical="center" wrapText="1"/>
      <protection/>
    </xf>
    <xf numFmtId="3" fontId="4" fillId="0" borderId="11" xfId="57" applyNumberFormat="1" applyFont="1" applyFill="1" applyBorder="1" applyAlignment="1">
      <alignment horizontal="center" vertical="center" wrapText="1"/>
      <protection/>
    </xf>
    <xf numFmtId="3" fontId="4" fillId="0" borderId="12" xfId="57" applyNumberFormat="1" applyFont="1" applyFill="1" applyBorder="1" applyAlignment="1">
      <alignment horizontal="center" vertical="center" wrapText="1"/>
      <protection/>
    </xf>
    <xf numFmtId="0" fontId="50" fillId="0" borderId="0" xfId="55" applyFont="1" applyFill="1" applyAlignment="1">
      <alignment horizontal="center" vertical="center" wrapText="1"/>
      <protection/>
    </xf>
    <xf numFmtId="3" fontId="51" fillId="0" borderId="22" xfId="55" applyNumberFormat="1" applyFont="1" applyFill="1" applyBorder="1" applyAlignment="1">
      <alignment horizontal="right" vertical="center" wrapText="1"/>
      <protection/>
    </xf>
    <xf numFmtId="3" fontId="51" fillId="0" borderId="23" xfId="55" applyNumberFormat="1" applyFont="1" applyFill="1" applyBorder="1" applyAlignment="1">
      <alignment horizontal="right" vertical="center" wrapText="1"/>
      <protection/>
    </xf>
    <xf numFmtId="3" fontId="49" fillId="0" borderId="25" xfId="55" applyNumberFormat="1" applyFont="1" applyFill="1" applyBorder="1" applyAlignment="1">
      <alignment horizontal="right" vertical="center" wrapText="1"/>
      <protection/>
    </xf>
    <xf numFmtId="3" fontId="49" fillId="0" borderId="26" xfId="55" applyNumberFormat="1" applyFont="1" applyFill="1" applyBorder="1" applyAlignment="1">
      <alignment horizontal="right" vertical="center" wrapText="1"/>
      <protection/>
    </xf>
    <xf numFmtId="0" fontId="49" fillId="0" borderId="30" xfId="55" applyFont="1" applyFill="1" applyBorder="1" applyAlignment="1">
      <alignment horizontal="left" vertical="center" wrapText="1"/>
      <protection/>
    </xf>
    <xf numFmtId="0" fontId="49" fillId="0" borderId="31" xfId="55" applyFont="1" applyFill="1" applyBorder="1" applyAlignment="1">
      <alignment horizontal="left" vertical="center"/>
      <protection/>
    </xf>
    <xf numFmtId="3" fontId="49" fillId="0" borderId="14" xfId="55" applyNumberFormat="1" applyFont="1" applyFill="1" applyBorder="1" applyAlignment="1">
      <alignment horizontal="right" vertical="center" wrapText="1"/>
      <protection/>
    </xf>
    <xf numFmtId="3" fontId="49" fillId="0" borderId="15" xfId="55" applyNumberFormat="1" applyFont="1" applyFill="1" applyBorder="1" applyAlignment="1">
      <alignment horizontal="right" vertical="center" wrapText="1"/>
      <protection/>
    </xf>
    <xf numFmtId="0" fontId="52" fillId="0" borderId="30" xfId="55" applyFont="1" applyFill="1" applyBorder="1" applyAlignment="1">
      <alignment horizontal="left" vertical="center" wrapText="1"/>
      <protection/>
    </xf>
    <xf numFmtId="3" fontId="49" fillId="0" borderId="32" xfId="55" applyNumberFormat="1" applyFont="1" applyFill="1" applyBorder="1" applyAlignment="1">
      <alignment horizontal="right" vertical="center" wrapText="1"/>
      <protection/>
    </xf>
    <xf numFmtId="3" fontId="49" fillId="0" borderId="33" xfId="55" applyNumberFormat="1" applyFont="1" applyFill="1" applyBorder="1" applyAlignment="1">
      <alignment horizontal="right" vertical="center" wrapText="1"/>
      <protection/>
    </xf>
    <xf numFmtId="0" fontId="52" fillId="0" borderId="0" xfId="55" applyFont="1" applyFill="1" applyAlignment="1">
      <alignment horizontal="center" vertical="center" wrapText="1"/>
      <protection/>
    </xf>
    <xf numFmtId="0" fontId="49" fillId="0" borderId="34" xfId="55" applyFont="1" applyFill="1" applyBorder="1" applyAlignment="1">
      <alignment horizontal="left" vertical="center" wrapText="1"/>
      <protection/>
    </xf>
    <xf numFmtId="0" fontId="53" fillId="0" borderId="31" xfId="55" applyFont="1" applyFill="1" applyBorder="1" applyAlignment="1">
      <alignment horizontal="right" vertical="center" wrapText="1"/>
      <protection/>
    </xf>
    <xf numFmtId="3" fontId="53" fillId="0" borderId="14" xfId="55" applyNumberFormat="1" applyFont="1" applyFill="1" applyBorder="1" applyAlignment="1">
      <alignment horizontal="right" vertical="center" wrapText="1"/>
      <protection/>
    </xf>
    <xf numFmtId="3" fontId="53" fillId="0" borderId="15" xfId="55" applyNumberFormat="1" applyFont="1" applyFill="1" applyBorder="1" applyAlignment="1">
      <alignment horizontal="right" vertical="center" wrapText="1"/>
      <protection/>
    </xf>
    <xf numFmtId="3" fontId="49" fillId="0" borderId="28" xfId="55" applyNumberFormat="1" applyFont="1" applyFill="1" applyBorder="1" applyAlignment="1">
      <alignment horizontal="right" vertical="center" wrapText="1"/>
      <protection/>
    </xf>
    <xf numFmtId="3" fontId="49" fillId="0" borderId="29" xfId="55" applyNumberFormat="1" applyFont="1" applyFill="1" applyBorder="1" applyAlignment="1">
      <alignment horizontal="right" vertical="center" wrapText="1"/>
      <protection/>
    </xf>
    <xf numFmtId="3" fontId="49" fillId="0" borderId="22" xfId="55" applyNumberFormat="1" applyFont="1" applyFill="1" applyBorder="1" applyAlignment="1">
      <alignment horizontal="right" vertical="center" wrapText="1"/>
      <protection/>
    </xf>
    <xf numFmtId="3" fontId="49" fillId="0" borderId="23" xfId="55" applyNumberFormat="1" applyFont="1" applyFill="1" applyBorder="1" applyAlignment="1">
      <alignment horizontal="right" vertical="center" wrapText="1"/>
      <protection/>
    </xf>
    <xf numFmtId="0" fontId="51" fillId="0" borderId="0" xfId="55" applyFont="1" applyFill="1" applyAlignment="1">
      <alignment horizontal="center" vertical="center" wrapText="1"/>
      <protection/>
    </xf>
    <xf numFmtId="3" fontId="51" fillId="0" borderId="28" xfId="55" applyNumberFormat="1" applyFont="1" applyFill="1" applyBorder="1" applyAlignment="1">
      <alignment horizontal="right" vertical="center" wrapText="1"/>
      <protection/>
    </xf>
    <xf numFmtId="3" fontId="51" fillId="0" borderId="29" xfId="55" applyNumberFormat="1" applyFont="1" applyFill="1" applyBorder="1" applyAlignment="1">
      <alignment horizontal="right" vertical="center" wrapText="1"/>
      <protection/>
    </xf>
    <xf numFmtId="3" fontId="49" fillId="0" borderId="17" xfId="55" applyNumberFormat="1" applyFont="1" applyFill="1" applyBorder="1" applyAlignment="1">
      <alignment horizontal="right" vertical="center" wrapText="1"/>
      <protection/>
    </xf>
    <xf numFmtId="3" fontId="49" fillId="0" borderId="18" xfId="55" applyNumberFormat="1" applyFont="1" applyFill="1" applyBorder="1" applyAlignment="1">
      <alignment horizontal="right" vertical="center" wrapText="1"/>
      <protection/>
    </xf>
    <xf numFmtId="3" fontId="51" fillId="0" borderId="11" xfId="55" applyNumberFormat="1" applyFont="1" applyFill="1" applyBorder="1" applyAlignment="1">
      <alignment horizontal="right" vertical="center" wrapText="1"/>
      <protection/>
    </xf>
    <xf numFmtId="3" fontId="51" fillId="0" borderId="12" xfId="55" applyNumberFormat="1" applyFont="1" applyFill="1" applyBorder="1" applyAlignment="1">
      <alignment horizontal="right" vertical="center" wrapText="1"/>
      <protection/>
    </xf>
    <xf numFmtId="3" fontId="54" fillId="0" borderId="11" xfId="55" applyNumberFormat="1" applyFont="1" applyFill="1" applyBorder="1" applyAlignment="1">
      <alignment horizontal="right" vertical="center" wrapText="1"/>
      <protection/>
    </xf>
    <xf numFmtId="3" fontId="54" fillId="0" borderId="12" xfId="55" applyNumberFormat="1" applyFont="1" applyFill="1" applyBorder="1" applyAlignment="1">
      <alignment horizontal="right" vertical="center" wrapText="1"/>
      <protection/>
    </xf>
    <xf numFmtId="0" fontId="55" fillId="0" borderId="0" xfId="55" applyFont="1" applyFill="1" applyAlignment="1">
      <alignment horizontal="center" vertical="center" wrapText="1"/>
      <protection/>
    </xf>
    <xf numFmtId="3" fontId="49" fillId="0" borderId="0" xfId="55" applyNumberFormat="1" applyFont="1" applyFill="1" applyAlignment="1">
      <alignment horizontal="center" vertical="center" wrapText="1"/>
      <protection/>
    </xf>
    <xf numFmtId="3" fontId="50" fillId="0" borderId="0" xfId="55" applyNumberFormat="1" applyFont="1" applyFill="1" applyAlignment="1">
      <alignment horizontal="center" vertical="center" wrapText="1"/>
      <protection/>
    </xf>
    <xf numFmtId="0" fontId="36" fillId="0" borderId="0" xfId="55" applyFont="1">
      <alignment/>
      <protection/>
    </xf>
    <xf numFmtId="0" fontId="4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36" fillId="0" borderId="0" xfId="55" applyNumberFormat="1" applyFont="1">
      <alignment/>
      <protection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21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5" xfId="0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52" fillId="0" borderId="0" xfId="55" applyNumberFormat="1" applyFont="1" applyFill="1" applyAlignment="1">
      <alignment horizontal="center" vertical="center" wrapText="1"/>
      <protection/>
    </xf>
    <xf numFmtId="3" fontId="51" fillId="0" borderId="0" xfId="55" applyNumberFormat="1" applyFont="1" applyFill="1" applyAlignment="1">
      <alignment horizontal="center" vertical="center" wrapText="1"/>
      <protection/>
    </xf>
    <xf numFmtId="3" fontId="55" fillId="0" borderId="0" xfId="55" applyNumberFormat="1" applyFont="1" applyFill="1" applyAlignment="1">
      <alignment horizontal="center" vertical="center" wrapText="1"/>
      <protection/>
    </xf>
    <xf numFmtId="3" fontId="49" fillId="0" borderId="14" xfId="55" applyNumberFormat="1" applyFont="1" applyFill="1" applyBorder="1" applyAlignment="1" applyProtection="1">
      <alignment horizontal="right" vertical="center" wrapText="1"/>
      <protection/>
    </xf>
    <xf numFmtId="3" fontId="49" fillId="0" borderId="15" xfId="55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36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4" fillId="0" borderId="10" xfId="55" applyFont="1" applyFill="1" applyBorder="1" applyAlignment="1">
      <alignment horizontal="center" vertical="center" wrapText="1"/>
      <protection/>
    </xf>
    <xf numFmtId="0" fontId="54" fillId="0" borderId="11" xfId="55" applyFont="1" applyFill="1" applyBorder="1" applyAlignment="1">
      <alignment horizontal="center" vertical="center" wrapText="1"/>
      <protection/>
    </xf>
    <xf numFmtId="0" fontId="54" fillId="0" borderId="12" xfId="55" applyFont="1" applyFill="1" applyBorder="1" applyAlignment="1">
      <alignment horizontal="center" vertical="center" wrapText="1"/>
      <protection/>
    </xf>
    <xf numFmtId="0" fontId="56" fillId="0" borderId="10" xfId="55" applyFont="1" applyFill="1" applyBorder="1" applyAlignment="1">
      <alignment horizontal="center" vertical="center" wrapText="1"/>
      <protection/>
    </xf>
    <xf numFmtId="0" fontId="56" fillId="0" borderId="11" xfId="55" applyFont="1" applyFill="1" applyBorder="1" applyAlignment="1">
      <alignment horizontal="center" vertical="center" wrapText="1"/>
      <protection/>
    </xf>
    <xf numFmtId="0" fontId="56" fillId="0" borderId="40" xfId="55" applyFont="1" applyFill="1" applyBorder="1" applyAlignment="1">
      <alignment horizontal="center" vertical="center" textRotation="90" wrapText="1"/>
      <protection/>
    </xf>
    <xf numFmtId="0" fontId="56" fillId="0" borderId="41" xfId="55" applyFont="1" applyFill="1" applyBorder="1" applyAlignment="1">
      <alignment horizontal="center" vertical="center" textRotation="90" wrapText="1"/>
      <protection/>
    </xf>
    <xf numFmtId="0" fontId="56" fillId="0" borderId="42" xfId="55" applyFont="1" applyFill="1" applyBorder="1" applyAlignment="1">
      <alignment horizontal="center" vertical="center" textRotation="90" wrapText="1"/>
      <protection/>
    </xf>
    <xf numFmtId="0" fontId="51" fillId="0" borderId="40" xfId="55" applyFont="1" applyFill="1" applyBorder="1" applyAlignment="1">
      <alignment horizontal="center" vertical="center" textRotation="90" wrapText="1"/>
      <protection/>
    </xf>
    <xf numFmtId="0" fontId="51" fillId="0" borderId="41" xfId="55" applyFont="1" applyFill="1" applyBorder="1" applyAlignment="1">
      <alignment horizontal="center" vertical="center" textRotation="90" wrapText="1"/>
      <protection/>
    </xf>
    <xf numFmtId="0" fontId="51" fillId="0" borderId="42" xfId="55" applyFont="1" applyFill="1" applyBorder="1" applyAlignment="1">
      <alignment horizontal="center" vertical="center" textRotation="90" wrapText="1"/>
      <protection/>
    </xf>
    <xf numFmtId="0" fontId="51" fillId="0" borderId="43" xfId="55" applyFont="1" applyFill="1" applyBorder="1" applyAlignment="1">
      <alignment horizontal="center" vertical="center" wrapText="1"/>
      <protection/>
    </xf>
    <xf numFmtId="0" fontId="51" fillId="0" borderId="44" xfId="55" applyFont="1" applyFill="1" applyBorder="1" applyAlignment="1">
      <alignment horizontal="center" vertical="center" wrapText="1"/>
      <protection/>
    </xf>
    <xf numFmtId="0" fontId="51" fillId="0" borderId="45" xfId="55" applyFont="1" applyFill="1" applyBorder="1" applyAlignment="1">
      <alignment horizontal="center" vertical="center" wrapText="1"/>
      <protection/>
    </xf>
    <xf numFmtId="0" fontId="51" fillId="0" borderId="46" xfId="55" applyFont="1" applyFill="1" applyBorder="1" applyAlignment="1">
      <alignment horizontal="center" vertical="center" wrapText="1"/>
      <protection/>
    </xf>
    <xf numFmtId="0" fontId="51" fillId="0" borderId="47" xfId="55" applyFont="1" applyFill="1" applyBorder="1" applyAlignment="1">
      <alignment horizontal="center" vertical="center" wrapText="1"/>
      <protection/>
    </xf>
    <xf numFmtId="0" fontId="51" fillId="0" borderId="48" xfId="55" applyFont="1" applyFill="1" applyBorder="1" applyAlignment="1">
      <alignment horizontal="center" vertical="center" wrapText="1"/>
      <protection/>
    </xf>
    <xf numFmtId="0" fontId="51" fillId="0" borderId="22" xfId="55" applyFont="1" applyFill="1" applyBorder="1" applyAlignment="1">
      <alignment horizontal="left" vertical="center" wrapText="1"/>
      <protection/>
    </xf>
    <xf numFmtId="0" fontId="49" fillId="0" borderId="49" xfId="55" applyFont="1" applyFill="1" applyBorder="1" applyAlignment="1">
      <alignment horizontal="left" vertical="center" wrapText="1"/>
      <protection/>
    </xf>
    <xf numFmtId="0" fontId="49" fillId="0" borderId="50" xfId="55" applyFont="1" applyFill="1" applyBorder="1" applyAlignment="1">
      <alignment horizontal="left" vertical="center" wrapText="1"/>
      <protection/>
    </xf>
    <xf numFmtId="0" fontId="49" fillId="0" borderId="32" xfId="55" applyFont="1" applyFill="1" applyBorder="1" applyAlignment="1">
      <alignment horizontal="left" vertical="center" wrapText="1"/>
      <protection/>
    </xf>
    <xf numFmtId="0" fontId="51" fillId="0" borderId="36" xfId="55" applyFont="1" applyFill="1" applyBorder="1" applyAlignment="1">
      <alignment horizontal="center" vertical="center" textRotation="90" wrapText="1"/>
      <protection/>
    </xf>
    <xf numFmtId="0" fontId="0" fillId="0" borderId="51" xfId="0" applyBorder="1" applyAlignment="1">
      <alignment/>
    </xf>
    <xf numFmtId="0" fontId="0" fillId="0" borderId="27" xfId="0" applyBorder="1" applyAlignment="1">
      <alignment/>
    </xf>
    <xf numFmtId="0" fontId="49" fillId="0" borderId="19" xfId="55" applyFont="1" applyFill="1" applyBorder="1" applyAlignment="1">
      <alignment horizontal="center" vertical="center" wrapText="1"/>
      <protection/>
    </xf>
    <xf numFmtId="0" fontId="49" fillId="0" borderId="52" xfId="55" applyFont="1" applyFill="1" applyBorder="1" applyAlignment="1">
      <alignment horizontal="center" vertical="center" wrapText="1"/>
      <protection/>
    </xf>
    <xf numFmtId="0" fontId="49" fillId="0" borderId="28" xfId="55" applyFont="1" applyFill="1" applyBorder="1" applyAlignment="1">
      <alignment horizontal="center" vertical="center" wrapText="1"/>
      <protection/>
    </xf>
    <xf numFmtId="0" fontId="49" fillId="0" borderId="14" xfId="55" applyFont="1" applyFill="1" applyBorder="1" applyAlignment="1">
      <alignment horizontal="left" vertical="center" wrapText="1"/>
      <protection/>
    </xf>
    <xf numFmtId="0" fontId="51" fillId="0" borderId="19" xfId="55" applyFont="1" applyFill="1" applyBorder="1" applyAlignment="1">
      <alignment horizontal="center" vertical="center" wrapText="1"/>
      <protection/>
    </xf>
    <xf numFmtId="0" fontId="51" fillId="0" borderId="52" xfId="55" applyFont="1" applyFill="1" applyBorder="1" applyAlignment="1">
      <alignment horizontal="center" vertical="center" wrapText="1"/>
      <protection/>
    </xf>
    <xf numFmtId="0" fontId="51" fillId="0" borderId="28" xfId="55" applyFont="1" applyFill="1" applyBorder="1" applyAlignment="1">
      <alignment horizontal="center" vertical="center" wrapText="1"/>
      <protection/>
    </xf>
    <xf numFmtId="0" fontId="51" fillId="0" borderId="43" xfId="55" applyFont="1" applyFill="1" applyBorder="1" applyAlignment="1">
      <alignment horizontal="center" vertical="center" textRotation="90" wrapText="1"/>
      <protection/>
    </xf>
    <xf numFmtId="0" fontId="51" fillId="0" borderId="45" xfId="55" applyFont="1" applyFill="1" applyBorder="1" applyAlignment="1">
      <alignment horizontal="center" vertical="center" textRotation="90" wrapText="1"/>
      <protection/>
    </xf>
    <xf numFmtId="0" fontId="51" fillId="0" borderId="51" xfId="55" applyFont="1" applyFill="1" applyBorder="1" applyAlignment="1">
      <alignment horizontal="center" vertical="center" textRotation="90" wrapText="1"/>
      <protection/>
    </xf>
    <xf numFmtId="0" fontId="51" fillId="0" borderId="27" xfId="55" applyFont="1" applyFill="1" applyBorder="1" applyAlignment="1">
      <alignment horizontal="center" vertical="center" textRotation="90" wrapText="1"/>
      <protection/>
    </xf>
    <xf numFmtId="0" fontId="49" fillId="0" borderId="30" xfId="55" applyFont="1" applyFill="1" applyBorder="1" applyAlignment="1">
      <alignment horizontal="left" vertical="center" wrapText="1"/>
      <protection/>
    </xf>
    <xf numFmtId="0" fontId="49" fillId="0" borderId="31" xfId="55" applyFont="1" applyFill="1" applyBorder="1" applyAlignment="1">
      <alignment horizontal="left" vertical="center" wrapText="1"/>
      <protection/>
    </xf>
    <xf numFmtId="0" fontId="51" fillId="0" borderId="53" xfId="55" applyFont="1" applyFill="1" applyBorder="1" applyAlignment="1">
      <alignment horizontal="left" vertical="center" wrapText="1"/>
      <protection/>
    </xf>
    <xf numFmtId="0" fontId="51" fillId="0" borderId="54" xfId="55" applyFont="1" applyFill="1" applyBorder="1" applyAlignment="1">
      <alignment horizontal="left" vertical="center" wrapText="1"/>
      <protection/>
    </xf>
    <xf numFmtId="0" fontId="49" fillId="0" borderId="55" xfId="55" applyFont="1" applyFill="1" applyBorder="1" applyAlignment="1">
      <alignment horizontal="left" vertical="center" wrapText="1"/>
      <protection/>
    </xf>
    <xf numFmtId="0" fontId="49" fillId="0" borderId="46" xfId="55" applyFont="1" applyFill="1" applyBorder="1" applyAlignment="1">
      <alignment horizontal="left" vertical="center" wrapText="1"/>
      <protection/>
    </xf>
    <xf numFmtId="0" fontId="51" fillId="0" borderId="56" xfId="55" applyFont="1" applyFill="1" applyBorder="1" applyAlignment="1">
      <alignment horizontal="center" vertical="center" textRotation="90" wrapText="1"/>
      <protection/>
    </xf>
    <xf numFmtId="0" fontId="51" fillId="0" borderId="57" xfId="55" applyFont="1" applyFill="1" applyBorder="1" applyAlignment="1">
      <alignment horizontal="center" vertical="center" textRotation="90" wrapText="1"/>
      <protection/>
    </xf>
    <xf numFmtId="0" fontId="51" fillId="0" borderId="58" xfId="55" applyFont="1" applyFill="1" applyBorder="1" applyAlignment="1">
      <alignment horizontal="center" vertical="center" textRotation="90" wrapText="1"/>
      <protection/>
    </xf>
    <xf numFmtId="0" fontId="49" fillId="0" borderId="59" xfId="55" applyFont="1" applyFill="1" applyBorder="1" applyAlignment="1">
      <alignment horizontal="left" vertical="center" wrapText="1"/>
      <protection/>
    </xf>
    <xf numFmtId="0" fontId="49" fillId="0" borderId="60" xfId="55" applyFont="1" applyFill="1" applyBorder="1" applyAlignment="1">
      <alignment horizontal="left" vertical="center" wrapText="1"/>
      <protection/>
    </xf>
    <xf numFmtId="0" fontId="49" fillId="0" borderId="54" xfId="55" applyFont="1" applyFill="1" applyBorder="1" applyAlignment="1">
      <alignment horizontal="left" vertical="center" wrapText="1"/>
      <protection/>
    </xf>
    <xf numFmtId="0" fontId="49" fillId="0" borderId="61" xfId="55" applyFont="1" applyFill="1" applyBorder="1" applyAlignment="1">
      <alignment horizontal="left" vertical="center" wrapText="1"/>
      <protection/>
    </xf>
    <xf numFmtId="0" fontId="49" fillId="0" borderId="62" xfId="55" applyFont="1" applyFill="1" applyBorder="1" applyAlignment="1">
      <alignment horizontal="left" vertical="center" wrapText="1"/>
      <protection/>
    </xf>
    <xf numFmtId="0" fontId="49" fillId="0" borderId="63" xfId="55" applyFont="1" applyFill="1" applyBorder="1" applyAlignment="1">
      <alignment horizontal="left" vertical="center" wrapText="1"/>
      <protection/>
    </xf>
    <xf numFmtId="0" fontId="51" fillId="0" borderId="37" xfId="55" applyFont="1" applyFill="1" applyBorder="1" applyAlignment="1">
      <alignment horizontal="left" vertical="center" wrapText="1"/>
      <protection/>
    </xf>
    <xf numFmtId="0" fontId="51" fillId="0" borderId="38" xfId="55" applyFont="1" applyFill="1" applyBorder="1" applyAlignment="1">
      <alignment horizontal="left" vertical="center" wrapText="1"/>
      <protection/>
    </xf>
    <xf numFmtId="0" fontId="51" fillId="0" borderId="64" xfId="55" applyFont="1" applyFill="1" applyBorder="1" applyAlignment="1">
      <alignment horizontal="left" vertical="center" wrapText="1"/>
      <protection/>
    </xf>
    <xf numFmtId="0" fontId="49" fillId="0" borderId="65" xfId="55" applyFont="1" applyFill="1" applyBorder="1" applyAlignment="1">
      <alignment horizontal="left" vertical="center" wrapText="1"/>
      <protection/>
    </xf>
    <xf numFmtId="0" fontId="49" fillId="0" borderId="66" xfId="55" applyFont="1" applyFill="1" applyBorder="1" applyAlignment="1">
      <alignment horizontal="left" vertical="center" wrapText="1"/>
      <protection/>
    </xf>
    <xf numFmtId="0" fontId="49" fillId="0" borderId="67" xfId="55" applyFont="1" applyFill="1" applyBorder="1" applyAlignment="1">
      <alignment horizontal="left" vertical="center" wrapText="1"/>
      <protection/>
    </xf>
    <xf numFmtId="0" fontId="49" fillId="0" borderId="68" xfId="55" applyFont="1" applyFill="1" applyBorder="1" applyAlignment="1">
      <alignment horizontal="left" vertical="center" wrapText="1"/>
      <protection/>
    </xf>
    <xf numFmtId="0" fontId="49" fillId="0" borderId="69" xfId="55" applyFont="1" applyFill="1" applyBorder="1" applyAlignment="1">
      <alignment horizontal="left" vertical="center" wrapText="1"/>
      <protection/>
    </xf>
    <xf numFmtId="0" fontId="54" fillId="0" borderId="64" xfId="55" applyFont="1" applyFill="1" applyBorder="1" applyAlignment="1">
      <alignment horizontal="left" vertical="center" wrapText="1"/>
      <protection/>
    </xf>
    <xf numFmtId="0" fontId="54" fillId="0" borderId="11" xfId="55" applyFont="1" applyFill="1" applyBorder="1" applyAlignment="1">
      <alignment horizontal="left" vertical="center" wrapText="1"/>
      <protection/>
    </xf>
    <xf numFmtId="3" fontId="51" fillId="0" borderId="70" xfId="55" applyNumberFormat="1" applyFont="1" applyFill="1" applyBorder="1" applyAlignment="1">
      <alignment horizontal="right" vertical="center" wrapText="1"/>
      <protection/>
    </xf>
    <xf numFmtId="3" fontId="51" fillId="0" borderId="39" xfId="55" applyNumberFormat="1" applyFont="1" applyFill="1" applyBorder="1" applyAlignment="1">
      <alignment horizontal="right" vertical="center" wrapText="1"/>
      <protection/>
    </xf>
    <xf numFmtId="3" fontId="49" fillId="0" borderId="53" xfId="55" applyNumberFormat="1" applyFont="1" applyFill="1" applyBorder="1" applyAlignment="1">
      <alignment horizontal="right" vertical="center" wrapText="1"/>
      <protection/>
    </xf>
    <xf numFmtId="3" fontId="49" fillId="0" borderId="71" xfId="55" applyNumberFormat="1" applyFont="1" applyFill="1" applyBorder="1" applyAlignment="1">
      <alignment horizontal="right" vertical="center" wrapText="1"/>
      <protection/>
    </xf>
    <xf numFmtId="3" fontId="49" fillId="0" borderId="30" xfId="55" applyNumberFormat="1" applyFont="1" applyFill="1" applyBorder="1" applyAlignment="1">
      <alignment horizontal="right" vertical="center" wrapText="1"/>
      <protection/>
    </xf>
    <xf numFmtId="3" fontId="49" fillId="0" borderId="72" xfId="55" applyNumberFormat="1" applyFont="1" applyFill="1" applyBorder="1" applyAlignment="1">
      <alignment horizontal="right" vertical="center" wrapText="1"/>
      <protection/>
    </xf>
    <xf numFmtId="3" fontId="49" fillId="0" borderId="73" xfId="55" applyNumberFormat="1" applyFont="1" applyFill="1" applyBorder="1" applyAlignment="1">
      <alignment horizontal="right" vertical="center" wrapText="1"/>
      <protection/>
    </xf>
    <xf numFmtId="3" fontId="49" fillId="0" borderId="74" xfId="55" applyNumberFormat="1" applyFont="1" applyFill="1" applyBorder="1" applyAlignment="1">
      <alignment horizontal="right" vertical="center" wrapText="1"/>
      <protection/>
    </xf>
    <xf numFmtId="0" fontId="54" fillId="0" borderId="48" xfId="55" applyFont="1" applyFill="1" applyBorder="1" applyAlignment="1">
      <alignment horizontal="left" vertical="center" wrapText="1"/>
      <protection/>
    </xf>
    <xf numFmtId="0" fontId="54" fillId="0" borderId="28" xfId="55" applyFont="1" applyFill="1" applyBorder="1" applyAlignment="1">
      <alignment horizontal="left" vertical="center" wrapText="1"/>
      <protection/>
    </xf>
    <xf numFmtId="3" fontId="54" fillId="0" borderId="70" xfId="55" applyNumberFormat="1" applyFont="1" applyFill="1" applyBorder="1" applyAlignment="1">
      <alignment horizontal="right" vertical="center" wrapText="1"/>
      <protection/>
    </xf>
    <xf numFmtId="3" fontId="54" fillId="0" borderId="39" xfId="55" applyNumberFormat="1" applyFont="1" applyFill="1" applyBorder="1" applyAlignment="1">
      <alignment horizontal="right" vertical="center" wrapText="1"/>
      <protection/>
    </xf>
    <xf numFmtId="0" fontId="56" fillId="0" borderId="10" xfId="55" applyFont="1" applyFill="1" applyBorder="1" applyAlignment="1">
      <alignment horizontal="left" vertical="center" wrapText="1"/>
      <protection/>
    </xf>
    <xf numFmtId="0" fontId="56" fillId="0" borderId="11" xfId="55" applyFont="1" applyFill="1" applyBorder="1" applyAlignment="1">
      <alignment horizontal="left" vertical="center" wrapText="1"/>
      <protection/>
    </xf>
    <xf numFmtId="3" fontId="56" fillId="0" borderId="11" xfId="55" applyNumberFormat="1" applyFont="1" applyFill="1" applyBorder="1" applyAlignment="1">
      <alignment horizontal="right" vertical="center" wrapText="1"/>
      <protection/>
    </xf>
    <xf numFmtId="3" fontId="56" fillId="0" borderId="12" xfId="55" applyNumberFormat="1" applyFont="1" applyFill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64" xfId="0" applyFont="1" applyBorder="1" applyAlignment="1">
      <alignment horizontal="lef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_vagyonkimutatás_Vagyonkimutatás (2)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7.00390625" style="1" bestFit="1" customWidth="1"/>
    <col min="2" max="2" width="57.140625" style="2" bestFit="1" customWidth="1"/>
    <col min="3" max="3" width="12.57421875" style="2" bestFit="1" customWidth="1"/>
    <col min="4" max="4" width="14.00390625" style="2" bestFit="1" customWidth="1"/>
    <col min="5" max="5" width="12.57421875" style="2" bestFit="1" customWidth="1"/>
    <col min="6" max="16384" width="9.140625" style="2" customWidth="1"/>
  </cols>
  <sheetData>
    <row r="1" spans="1:5" ht="30" customHeight="1">
      <c r="A1" s="158" t="s">
        <v>184</v>
      </c>
      <c r="B1" s="158"/>
      <c r="C1" s="158"/>
      <c r="D1" s="158"/>
      <c r="E1" s="158"/>
    </row>
    <row r="2" ht="15.75" thickBot="1">
      <c r="E2" s="3" t="s">
        <v>29</v>
      </c>
    </row>
    <row r="3" spans="1:5" s="4" customFormat="1" ht="19.5" thickBot="1">
      <c r="A3" s="151" t="s">
        <v>30</v>
      </c>
      <c r="B3" s="152"/>
      <c r="C3" s="152"/>
      <c r="D3" s="152"/>
      <c r="E3" s="153"/>
    </row>
    <row r="4" spans="1:5" s="4" customFormat="1" ht="16.5" thickBot="1">
      <c r="A4" s="5"/>
      <c r="B4" s="6" t="s">
        <v>5</v>
      </c>
      <c r="C4" s="7">
        <v>42005</v>
      </c>
      <c r="D4" s="6" t="s">
        <v>31</v>
      </c>
      <c r="E4" s="8">
        <v>42369</v>
      </c>
    </row>
    <row r="5" spans="1:5" ht="15">
      <c r="A5" s="9" t="s">
        <v>32</v>
      </c>
      <c r="B5" s="10" t="s">
        <v>33</v>
      </c>
      <c r="C5" s="11">
        <v>140702</v>
      </c>
      <c r="D5" s="11">
        <v>0</v>
      </c>
      <c r="E5" s="12">
        <v>133083</v>
      </c>
    </row>
    <row r="6" spans="1:5" ht="15">
      <c r="A6" s="9" t="s">
        <v>34</v>
      </c>
      <c r="B6" s="10" t="s">
        <v>26</v>
      </c>
      <c r="C6" s="11">
        <v>1020</v>
      </c>
      <c r="D6" s="11">
        <v>0</v>
      </c>
      <c r="E6" s="12">
        <v>923</v>
      </c>
    </row>
    <row r="7" spans="1:5" ht="15">
      <c r="A7" s="9" t="s">
        <v>35</v>
      </c>
      <c r="B7" s="10" t="s">
        <v>36</v>
      </c>
      <c r="C7" s="11">
        <v>4134</v>
      </c>
      <c r="D7" s="11">
        <v>0</v>
      </c>
      <c r="E7" s="12">
        <v>4261</v>
      </c>
    </row>
    <row r="8" spans="1:5" s="17" customFormat="1" ht="15">
      <c r="A8" s="13" t="s">
        <v>37</v>
      </c>
      <c r="B8" s="14" t="s">
        <v>38</v>
      </c>
      <c r="C8" s="15">
        <f>SUM(C5:C7)</f>
        <v>145856</v>
      </c>
      <c r="D8" s="15">
        <f>SUM(D5:D7)</f>
        <v>0</v>
      </c>
      <c r="E8" s="16">
        <f>SUM(E5:E7)</f>
        <v>138267</v>
      </c>
    </row>
    <row r="9" spans="1:5" ht="15">
      <c r="A9" s="9" t="s">
        <v>39</v>
      </c>
      <c r="B9" s="10" t="s">
        <v>28</v>
      </c>
      <c r="C9" s="11">
        <v>849</v>
      </c>
      <c r="D9" s="11">
        <v>0</v>
      </c>
      <c r="E9" s="12">
        <v>849</v>
      </c>
    </row>
    <row r="10" spans="1:5" s="17" customFormat="1" ht="15">
      <c r="A10" s="13" t="s">
        <v>40</v>
      </c>
      <c r="B10" s="14" t="s">
        <v>41</v>
      </c>
      <c r="C10" s="15">
        <f>C9</f>
        <v>849</v>
      </c>
      <c r="D10" s="15">
        <f>D9</f>
        <v>0</v>
      </c>
      <c r="E10" s="16">
        <f>E9</f>
        <v>849</v>
      </c>
    </row>
    <row r="11" spans="1:5" s="17" customFormat="1" ht="15">
      <c r="A11" s="13" t="s">
        <v>112</v>
      </c>
      <c r="B11" s="14" t="s">
        <v>27</v>
      </c>
      <c r="C11" s="15">
        <v>71111</v>
      </c>
      <c r="D11" s="15">
        <v>0</v>
      </c>
      <c r="E11" s="16">
        <v>71111</v>
      </c>
    </row>
    <row r="12" spans="1:5" ht="15">
      <c r="A12" s="18" t="s">
        <v>42</v>
      </c>
      <c r="B12" s="19" t="s">
        <v>43</v>
      </c>
      <c r="C12" s="20">
        <f>C8+C10+C11</f>
        <v>217816</v>
      </c>
      <c r="D12" s="20">
        <f>D8+D10+D11</f>
        <v>0</v>
      </c>
      <c r="E12" s="21">
        <f>E8+E10+E11</f>
        <v>210227</v>
      </c>
    </row>
    <row r="13" spans="1:5" s="22" customFormat="1" ht="15">
      <c r="A13" s="13" t="s">
        <v>45</v>
      </c>
      <c r="B13" s="14" t="s">
        <v>46</v>
      </c>
      <c r="C13" s="15">
        <v>30</v>
      </c>
      <c r="D13" s="15">
        <v>0</v>
      </c>
      <c r="E13" s="16">
        <v>62</v>
      </c>
    </row>
    <row r="14" spans="1:5" s="22" customFormat="1" ht="15">
      <c r="A14" s="13" t="s">
        <v>47</v>
      </c>
      <c r="B14" s="14" t="s">
        <v>48</v>
      </c>
      <c r="C14" s="15">
        <v>1142</v>
      </c>
      <c r="D14" s="15">
        <v>0</v>
      </c>
      <c r="E14" s="16">
        <v>2429</v>
      </c>
    </row>
    <row r="15" spans="1:5" ht="15">
      <c r="A15" s="18" t="s">
        <v>49</v>
      </c>
      <c r="B15" s="19" t="s">
        <v>50</v>
      </c>
      <c r="C15" s="20">
        <f>SUM(C13:C14)</f>
        <v>1172</v>
      </c>
      <c r="D15" s="20">
        <f>SUM(D13:D14)</f>
        <v>0</v>
      </c>
      <c r="E15" s="21">
        <f>SUM(E13:E14)</f>
        <v>2491</v>
      </c>
    </row>
    <row r="16" spans="1:5" ht="15">
      <c r="A16" s="9" t="s">
        <v>51</v>
      </c>
      <c r="B16" s="10" t="s">
        <v>52</v>
      </c>
      <c r="C16" s="11">
        <v>338</v>
      </c>
      <c r="D16" s="11">
        <v>0</v>
      </c>
      <c r="E16" s="12">
        <v>3594</v>
      </c>
    </row>
    <row r="17" spans="1:5" ht="15">
      <c r="A17" s="9" t="s">
        <v>53</v>
      </c>
      <c r="B17" s="10" t="s">
        <v>54</v>
      </c>
      <c r="C17" s="11">
        <v>34</v>
      </c>
      <c r="D17" s="11">
        <v>0</v>
      </c>
      <c r="E17" s="12">
        <v>6</v>
      </c>
    </row>
    <row r="18" spans="1:5" s="22" customFormat="1" ht="15">
      <c r="A18" s="13" t="s">
        <v>55</v>
      </c>
      <c r="B18" s="14" t="s">
        <v>56</v>
      </c>
      <c r="C18" s="15">
        <f>SUM(C16:C17)</f>
        <v>372</v>
      </c>
      <c r="D18" s="15">
        <f>SUM(D16:D17)</f>
        <v>0</v>
      </c>
      <c r="E18" s="16">
        <f>SUM(E16:E17)</f>
        <v>3600</v>
      </c>
    </row>
    <row r="19" spans="1:5" s="22" customFormat="1" ht="15">
      <c r="A19" s="13" t="s">
        <v>57</v>
      </c>
      <c r="B19" s="14" t="s">
        <v>58</v>
      </c>
      <c r="C19" s="15">
        <v>254</v>
      </c>
      <c r="D19" s="15">
        <v>0</v>
      </c>
      <c r="E19" s="16">
        <v>193</v>
      </c>
    </row>
    <row r="20" spans="1:5" ht="15">
      <c r="A20" s="23" t="s">
        <v>59</v>
      </c>
      <c r="B20" s="24" t="s">
        <v>60</v>
      </c>
      <c r="C20" s="25">
        <f>SUM(C18:C19)</f>
        <v>626</v>
      </c>
      <c r="D20" s="25">
        <f>SUM(D18:D19)</f>
        <v>0</v>
      </c>
      <c r="E20" s="26">
        <f>SUM(E18:E19)</f>
        <v>3793</v>
      </c>
    </row>
    <row r="21" spans="1:5" ht="15">
      <c r="A21" s="9" t="s">
        <v>113</v>
      </c>
      <c r="B21" s="10" t="s">
        <v>114</v>
      </c>
      <c r="C21" s="11">
        <v>509</v>
      </c>
      <c r="D21" s="11">
        <v>0</v>
      </c>
      <c r="E21" s="12">
        <v>0</v>
      </c>
    </row>
    <row r="22" spans="1:5" ht="15.75" thickBot="1">
      <c r="A22" s="23" t="s">
        <v>110</v>
      </c>
      <c r="B22" s="24" t="s">
        <v>115</v>
      </c>
      <c r="C22" s="25">
        <f>C21</f>
        <v>509</v>
      </c>
      <c r="D22" s="25">
        <f>D21</f>
        <v>0</v>
      </c>
      <c r="E22" s="26">
        <f>E21</f>
        <v>0</v>
      </c>
    </row>
    <row r="23" spans="1:5" s="29" customFormat="1" ht="15.75" customHeight="1" thickBot="1">
      <c r="A23" s="154" t="s">
        <v>15</v>
      </c>
      <c r="B23" s="155"/>
      <c r="C23" s="27">
        <f>C12+C15+C20+C22</f>
        <v>220123</v>
      </c>
      <c r="D23" s="27">
        <f>D12+D15+D20+D22</f>
        <v>0</v>
      </c>
      <c r="E23" s="28">
        <f>E12+E15+E20+E22</f>
        <v>216511</v>
      </c>
    </row>
    <row r="24" spans="1:5" ht="15">
      <c r="A24" s="30" t="s">
        <v>61</v>
      </c>
      <c r="B24" s="31" t="s">
        <v>62</v>
      </c>
      <c r="C24" s="32">
        <v>222270</v>
      </c>
      <c r="D24" s="32">
        <v>0</v>
      </c>
      <c r="E24" s="33">
        <v>222270</v>
      </c>
    </row>
    <row r="25" spans="1:5" ht="15">
      <c r="A25" s="9" t="s">
        <v>63</v>
      </c>
      <c r="B25" s="10" t="s">
        <v>64</v>
      </c>
      <c r="C25" s="11">
        <v>0</v>
      </c>
      <c r="D25" s="11">
        <v>0</v>
      </c>
      <c r="E25" s="12">
        <v>-3406</v>
      </c>
    </row>
    <row r="26" spans="1:5" ht="15">
      <c r="A26" s="9" t="s">
        <v>65</v>
      </c>
      <c r="B26" s="10" t="s">
        <v>66</v>
      </c>
      <c r="C26" s="11">
        <v>-3406</v>
      </c>
      <c r="D26" s="11">
        <v>0</v>
      </c>
      <c r="E26" s="12">
        <v>-3933</v>
      </c>
    </row>
    <row r="27" spans="1:5" ht="15">
      <c r="A27" s="18" t="s">
        <v>67</v>
      </c>
      <c r="B27" s="19" t="s">
        <v>68</v>
      </c>
      <c r="C27" s="20">
        <f>SUM(C24:C26)</f>
        <v>218864</v>
      </c>
      <c r="D27" s="20">
        <f>SUM(D24:D26)</f>
        <v>0</v>
      </c>
      <c r="E27" s="21">
        <f>SUM(E24:E26)</f>
        <v>214931</v>
      </c>
    </row>
    <row r="28" spans="1:5" ht="15">
      <c r="A28" s="9" t="s">
        <v>69</v>
      </c>
      <c r="B28" s="10" t="s">
        <v>70</v>
      </c>
      <c r="C28" s="11">
        <v>470</v>
      </c>
      <c r="D28" s="11">
        <v>0</v>
      </c>
      <c r="E28" s="12">
        <v>311</v>
      </c>
    </row>
    <row r="29" spans="1:5" ht="15">
      <c r="A29" s="9" t="s">
        <v>71</v>
      </c>
      <c r="B29" s="10" t="s">
        <v>72</v>
      </c>
      <c r="C29" s="11">
        <v>456</v>
      </c>
      <c r="D29" s="11">
        <v>0</v>
      </c>
      <c r="E29" s="12">
        <v>536</v>
      </c>
    </row>
    <row r="30" spans="1:5" ht="15">
      <c r="A30" s="9" t="s">
        <v>73</v>
      </c>
      <c r="B30" s="10" t="s">
        <v>74</v>
      </c>
      <c r="C30" s="11">
        <v>333</v>
      </c>
      <c r="D30" s="11">
        <v>0</v>
      </c>
      <c r="E30" s="12">
        <v>126</v>
      </c>
    </row>
    <row r="31" spans="1:5" ht="15">
      <c r="A31" s="18" t="s">
        <v>75</v>
      </c>
      <c r="B31" s="19" t="s">
        <v>76</v>
      </c>
      <c r="C31" s="20">
        <f>SUM(C28:C30)</f>
        <v>1259</v>
      </c>
      <c r="D31" s="20">
        <f>SUM(D28:D30)</f>
        <v>0</v>
      </c>
      <c r="E31" s="21">
        <f>SUM(E28:E30)</f>
        <v>973</v>
      </c>
    </row>
    <row r="32" spans="1:5" ht="15.75" thickBot="1">
      <c r="A32" s="23" t="s">
        <v>77</v>
      </c>
      <c r="B32" s="24" t="s">
        <v>78</v>
      </c>
      <c r="C32" s="25">
        <v>0</v>
      </c>
      <c r="D32" s="25">
        <v>0</v>
      </c>
      <c r="E32" s="26">
        <v>607</v>
      </c>
    </row>
    <row r="33" spans="1:5" s="29" customFormat="1" ht="15.75" customHeight="1" thickBot="1">
      <c r="A33" s="156" t="s">
        <v>16</v>
      </c>
      <c r="B33" s="157"/>
      <c r="C33" s="34">
        <f>C27+C31+C32</f>
        <v>220123</v>
      </c>
      <c r="D33" s="34">
        <f>D27+D31+D32</f>
        <v>0</v>
      </c>
      <c r="E33" s="35">
        <f>E27+E31+E32</f>
        <v>216511</v>
      </c>
    </row>
  </sheetData>
  <sheetProtection password="C66D" sheet="1"/>
  <mergeCells count="4">
    <mergeCell ref="A3:E3"/>
    <mergeCell ref="A23:B23"/>
    <mergeCell ref="A33:B33"/>
    <mergeCell ref="A1:E1"/>
  </mergeCells>
  <printOptions/>
  <pageMargins left="0.75" right="0.75" top="1" bottom="1" header="0.5" footer="0.5"/>
  <pageSetup horizontalDpi="300" verticalDpi="300" orientation="portrait" scale="88" r:id="rId1"/>
  <headerFooter alignWithMargins="0">
    <oddHeader>&amp;C&amp;"Times New Roman,Félkövér"&amp;14Újbarok Községi Önkormányzat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F30" sqref="F30"/>
    </sheetView>
  </sheetViews>
  <sheetFormatPr defaultColWidth="9.140625" defaultRowHeight="12.75"/>
  <cols>
    <col min="1" max="1" width="5.140625" style="38" bestFit="1" customWidth="1"/>
    <col min="2" max="2" width="66.00390625" style="38" bestFit="1" customWidth="1"/>
    <col min="3" max="3" width="12.57421875" style="38" bestFit="1" customWidth="1"/>
    <col min="4" max="4" width="14.00390625" style="38" bestFit="1" customWidth="1"/>
    <col min="5" max="5" width="12.57421875" style="38" bestFit="1" customWidth="1"/>
    <col min="6" max="16384" width="9.140625" style="38" customWidth="1"/>
  </cols>
  <sheetData>
    <row r="1" spans="1:5" ht="16.5" thickBot="1">
      <c r="A1" s="36"/>
      <c r="B1" s="29"/>
      <c r="C1" s="29"/>
      <c r="D1" s="29"/>
      <c r="E1" s="37" t="s">
        <v>29</v>
      </c>
    </row>
    <row r="2" spans="1:5" ht="19.5" thickBot="1">
      <c r="A2" s="159" t="s">
        <v>79</v>
      </c>
      <c r="B2" s="160"/>
      <c r="C2" s="160"/>
      <c r="D2" s="160"/>
      <c r="E2" s="161"/>
    </row>
    <row r="3" spans="1:5" ht="16.5" thickBot="1">
      <c r="A3" s="162" t="s">
        <v>5</v>
      </c>
      <c r="B3" s="163"/>
      <c r="C3" s="40">
        <v>42005</v>
      </c>
      <c r="D3" s="39" t="s">
        <v>31</v>
      </c>
      <c r="E3" s="41">
        <v>42369</v>
      </c>
    </row>
    <row r="4" spans="1:5" s="46" customFormat="1" ht="15">
      <c r="A4" s="42" t="s">
        <v>1</v>
      </c>
      <c r="B4" s="43" t="s">
        <v>80</v>
      </c>
      <c r="C4" s="44">
        <v>10820</v>
      </c>
      <c r="D4" s="44">
        <v>0</v>
      </c>
      <c r="E4" s="45">
        <v>8546</v>
      </c>
    </row>
    <row r="5" spans="1:5" s="46" customFormat="1" ht="15" customHeight="1">
      <c r="A5" s="47" t="s">
        <v>2</v>
      </c>
      <c r="B5" s="48" t="s">
        <v>24</v>
      </c>
      <c r="C5" s="49">
        <v>161</v>
      </c>
      <c r="D5" s="49">
        <v>0</v>
      </c>
      <c r="E5" s="50">
        <v>339</v>
      </c>
    </row>
    <row r="6" spans="1:5" s="46" customFormat="1" ht="15">
      <c r="A6" s="47" t="s">
        <v>3</v>
      </c>
      <c r="B6" s="48" t="s">
        <v>81</v>
      </c>
      <c r="C6" s="49">
        <v>704</v>
      </c>
      <c r="D6" s="49">
        <v>0</v>
      </c>
      <c r="E6" s="50">
        <v>646</v>
      </c>
    </row>
    <row r="7" spans="1:5" s="46" customFormat="1" ht="15">
      <c r="A7" s="51" t="s">
        <v>82</v>
      </c>
      <c r="B7" s="52" t="s">
        <v>83</v>
      </c>
      <c r="C7" s="53">
        <f>SUM(C4:C6)</f>
        <v>11685</v>
      </c>
      <c r="D7" s="53">
        <f>SUM(D4:D6)</f>
        <v>0</v>
      </c>
      <c r="E7" s="54">
        <f>SUM(E4:E6)</f>
        <v>9531</v>
      </c>
    </row>
    <row r="8" spans="1:5" s="46" customFormat="1" ht="15">
      <c r="A8" s="47" t="s">
        <v>14</v>
      </c>
      <c r="B8" s="48" t="s">
        <v>84</v>
      </c>
      <c r="C8" s="49">
        <v>9649</v>
      </c>
      <c r="D8" s="49">
        <v>0</v>
      </c>
      <c r="E8" s="50">
        <v>11501</v>
      </c>
    </row>
    <row r="9" spans="1:5" s="46" customFormat="1" ht="15">
      <c r="A9" s="47" t="s">
        <v>0</v>
      </c>
      <c r="B9" s="48" t="s">
        <v>25</v>
      </c>
      <c r="C9" s="49">
        <v>684</v>
      </c>
      <c r="D9" s="49">
        <v>0</v>
      </c>
      <c r="E9" s="50">
        <v>60</v>
      </c>
    </row>
    <row r="10" spans="1:5" s="46" customFormat="1" ht="15">
      <c r="A10" s="47" t="s">
        <v>4</v>
      </c>
      <c r="B10" s="48" t="s">
        <v>85</v>
      </c>
      <c r="C10" s="49">
        <v>413</v>
      </c>
      <c r="D10" s="49">
        <v>0</v>
      </c>
      <c r="E10" s="50">
        <v>961</v>
      </c>
    </row>
    <row r="11" spans="1:5" s="46" customFormat="1" ht="15">
      <c r="A11" s="51" t="s">
        <v>86</v>
      </c>
      <c r="B11" s="52" t="s">
        <v>87</v>
      </c>
      <c r="C11" s="53">
        <f>SUM(C8:C10)</f>
        <v>10746</v>
      </c>
      <c r="D11" s="53">
        <f>SUM(D8:D10)</f>
        <v>0</v>
      </c>
      <c r="E11" s="54">
        <f>SUM(E8:E10)</f>
        <v>12522</v>
      </c>
    </row>
    <row r="12" spans="1:5" s="46" customFormat="1" ht="15">
      <c r="A12" s="47" t="s">
        <v>17</v>
      </c>
      <c r="B12" s="48" t="s">
        <v>18</v>
      </c>
      <c r="C12" s="49">
        <v>957</v>
      </c>
      <c r="D12" s="49">
        <v>0</v>
      </c>
      <c r="E12" s="50">
        <v>800</v>
      </c>
    </row>
    <row r="13" spans="1:5" s="46" customFormat="1" ht="15">
      <c r="A13" s="47" t="s">
        <v>6</v>
      </c>
      <c r="B13" s="48" t="s">
        <v>19</v>
      </c>
      <c r="C13" s="49">
        <v>4954</v>
      </c>
      <c r="D13" s="49">
        <v>0</v>
      </c>
      <c r="E13" s="50">
        <v>4826</v>
      </c>
    </row>
    <row r="14" spans="1:5" s="46" customFormat="1" ht="15">
      <c r="A14" s="47" t="s">
        <v>12</v>
      </c>
      <c r="B14" s="48" t="s">
        <v>88</v>
      </c>
      <c r="C14" s="49">
        <v>42</v>
      </c>
      <c r="D14" s="49">
        <v>0</v>
      </c>
      <c r="E14" s="50">
        <v>44</v>
      </c>
    </row>
    <row r="15" spans="1:5" s="46" customFormat="1" ht="15">
      <c r="A15" s="51" t="s">
        <v>89</v>
      </c>
      <c r="B15" s="52" t="s">
        <v>90</v>
      </c>
      <c r="C15" s="53">
        <f>SUM(C12:C14)</f>
        <v>5953</v>
      </c>
      <c r="D15" s="53">
        <f>SUM(D12:D14)</f>
        <v>0</v>
      </c>
      <c r="E15" s="54">
        <f>SUM(E12:E14)</f>
        <v>5670</v>
      </c>
    </row>
    <row r="16" spans="1:5" s="46" customFormat="1" ht="15">
      <c r="A16" s="47" t="s">
        <v>7</v>
      </c>
      <c r="B16" s="48" t="s">
        <v>20</v>
      </c>
      <c r="C16" s="49">
        <v>2598</v>
      </c>
      <c r="D16" s="49">
        <v>0</v>
      </c>
      <c r="E16" s="50">
        <v>3174</v>
      </c>
    </row>
    <row r="17" spans="1:5" s="46" customFormat="1" ht="15">
      <c r="A17" s="47" t="s">
        <v>13</v>
      </c>
      <c r="B17" s="48" t="s">
        <v>21</v>
      </c>
      <c r="C17" s="49">
        <v>2920</v>
      </c>
      <c r="D17" s="49">
        <v>0</v>
      </c>
      <c r="E17" s="50">
        <v>3317</v>
      </c>
    </row>
    <row r="18" spans="1:5" s="46" customFormat="1" ht="15">
      <c r="A18" s="47" t="s">
        <v>8</v>
      </c>
      <c r="B18" s="48" t="s">
        <v>22</v>
      </c>
      <c r="C18" s="49">
        <v>1474</v>
      </c>
      <c r="D18" s="49">
        <v>0</v>
      </c>
      <c r="E18" s="50">
        <v>1523</v>
      </c>
    </row>
    <row r="19" spans="1:5" s="46" customFormat="1" ht="15">
      <c r="A19" s="51" t="s">
        <v>91</v>
      </c>
      <c r="B19" s="52" t="s">
        <v>92</v>
      </c>
      <c r="C19" s="53">
        <f>SUM(C16:C18)</f>
        <v>6992</v>
      </c>
      <c r="D19" s="53">
        <f>SUM(D16:D18)</f>
        <v>0</v>
      </c>
      <c r="E19" s="54">
        <f>SUM(E16:E18)</f>
        <v>8014</v>
      </c>
    </row>
    <row r="20" spans="1:5" s="46" customFormat="1" ht="15">
      <c r="A20" s="51" t="s">
        <v>93</v>
      </c>
      <c r="B20" s="52" t="s">
        <v>23</v>
      </c>
      <c r="C20" s="53">
        <v>933</v>
      </c>
      <c r="D20" s="53">
        <v>0</v>
      </c>
      <c r="E20" s="54">
        <v>8543</v>
      </c>
    </row>
    <row r="21" spans="1:5" s="46" customFormat="1" ht="15.75" thickBot="1">
      <c r="A21" s="55" t="s">
        <v>94</v>
      </c>
      <c r="B21" s="56" t="s">
        <v>95</v>
      </c>
      <c r="C21" s="57">
        <v>8353</v>
      </c>
      <c r="D21" s="57">
        <v>0</v>
      </c>
      <c r="E21" s="58">
        <v>3784</v>
      </c>
    </row>
    <row r="22" spans="1:5" s="63" customFormat="1" ht="16.5" thickBot="1">
      <c r="A22" s="59" t="s">
        <v>42</v>
      </c>
      <c r="B22" s="60" t="s">
        <v>96</v>
      </c>
      <c r="C22" s="61">
        <f>C7+C11-C15-C19-C20-C21</f>
        <v>200</v>
      </c>
      <c r="D22" s="61">
        <f>D7+D11-D15-D19-D20-D21</f>
        <v>0</v>
      </c>
      <c r="E22" s="62">
        <f>E7+E11-E15-E19-E20-E21</f>
        <v>-3958</v>
      </c>
    </row>
    <row r="23" spans="1:5" s="46" customFormat="1" ht="15">
      <c r="A23" s="64" t="s">
        <v>9</v>
      </c>
      <c r="B23" s="65" t="s">
        <v>97</v>
      </c>
      <c r="C23" s="66">
        <v>327</v>
      </c>
      <c r="D23" s="66">
        <v>0</v>
      </c>
      <c r="E23" s="67">
        <v>25</v>
      </c>
    </row>
    <row r="24" spans="1:5" s="46" customFormat="1" ht="15">
      <c r="A24" s="51" t="s">
        <v>98</v>
      </c>
      <c r="B24" s="52" t="s">
        <v>99</v>
      </c>
      <c r="C24" s="53">
        <f>C23</f>
        <v>327</v>
      </c>
      <c r="D24" s="53">
        <f>D23</f>
        <v>0</v>
      </c>
      <c r="E24" s="54">
        <f>E23</f>
        <v>25</v>
      </c>
    </row>
    <row r="25" spans="1:5" s="46" customFormat="1" ht="15">
      <c r="A25" s="47" t="s">
        <v>10</v>
      </c>
      <c r="B25" s="48" t="s">
        <v>100</v>
      </c>
      <c r="C25" s="49">
        <v>78</v>
      </c>
      <c r="D25" s="49">
        <v>0</v>
      </c>
      <c r="E25" s="50">
        <v>0</v>
      </c>
    </row>
    <row r="26" spans="1:5" s="46" customFormat="1" ht="15">
      <c r="A26" s="72" t="s">
        <v>11</v>
      </c>
      <c r="B26" s="73" t="s">
        <v>116</v>
      </c>
      <c r="C26" s="74">
        <v>179</v>
      </c>
      <c r="D26" s="74">
        <v>0</v>
      </c>
      <c r="E26" s="75">
        <v>0</v>
      </c>
    </row>
    <row r="27" spans="1:5" s="46" customFormat="1" ht="15.75" thickBot="1">
      <c r="A27" s="55" t="s">
        <v>101</v>
      </c>
      <c r="B27" s="56" t="s">
        <v>102</v>
      </c>
      <c r="C27" s="57">
        <f>SUM(C25:C26)</f>
        <v>257</v>
      </c>
      <c r="D27" s="57">
        <f>SUM(D25:D26)</f>
        <v>0</v>
      </c>
      <c r="E27" s="58">
        <f>SUM(E25:E26)</f>
        <v>0</v>
      </c>
    </row>
    <row r="28" spans="1:5" s="63" customFormat="1" ht="16.5" thickBot="1">
      <c r="A28" s="59" t="s">
        <v>44</v>
      </c>
      <c r="B28" s="60" t="s">
        <v>103</v>
      </c>
      <c r="C28" s="61">
        <f>C24-C27</f>
        <v>70</v>
      </c>
      <c r="D28" s="61">
        <f>D24-D27</f>
        <v>0</v>
      </c>
      <c r="E28" s="62">
        <f>E24-E27</f>
        <v>25</v>
      </c>
    </row>
    <row r="29" spans="1:5" s="63" customFormat="1" ht="16.5" thickBot="1">
      <c r="A29" s="59" t="s">
        <v>49</v>
      </c>
      <c r="B29" s="60" t="s">
        <v>104</v>
      </c>
      <c r="C29" s="61">
        <f>C22+C28</f>
        <v>270</v>
      </c>
      <c r="D29" s="61">
        <f>D22+D28</f>
        <v>0</v>
      </c>
      <c r="E29" s="62">
        <f>E22+E28</f>
        <v>-3933</v>
      </c>
    </row>
    <row r="30" spans="1:5" s="46" customFormat="1" ht="15">
      <c r="A30" s="51" t="s">
        <v>105</v>
      </c>
      <c r="B30" s="52" t="s">
        <v>106</v>
      </c>
      <c r="C30" s="53">
        <v>0</v>
      </c>
      <c r="D30" s="53">
        <v>0</v>
      </c>
      <c r="E30" s="54">
        <v>0</v>
      </c>
    </row>
    <row r="31" spans="1:5" s="46" customFormat="1" ht="15.75" thickBot="1">
      <c r="A31" s="55" t="s">
        <v>107</v>
      </c>
      <c r="B31" s="56" t="s">
        <v>108</v>
      </c>
      <c r="C31" s="57">
        <v>3676</v>
      </c>
      <c r="D31" s="57">
        <v>0</v>
      </c>
      <c r="E31" s="58">
        <v>0</v>
      </c>
    </row>
    <row r="32" spans="1:5" s="63" customFormat="1" ht="16.5" thickBot="1">
      <c r="A32" s="59" t="s">
        <v>59</v>
      </c>
      <c r="B32" s="60" t="s">
        <v>109</v>
      </c>
      <c r="C32" s="61">
        <f>C30-C31</f>
        <v>-3676</v>
      </c>
      <c r="D32" s="61">
        <f>D30-D31</f>
        <v>0</v>
      </c>
      <c r="E32" s="62">
        <f>E30-E31</f>
        <v>0</v>
      </c>
    </row>
    <row r="33" spans="1:5" s="63" customFormat="1" ht="16.5" thickBot="1">
      <c r="A33" s="68" t="s">
        <v>110</v>
      </c>
      <c r="B33" s="69" t="s">
        <v>111</v>
      </c>
      <c r="C33" s="70">
        <f>C29+C32</f>
        <v>-3406</v>
      </c>
      <c r="D33" s="70">
        <f>D29+D32</f>
        <v>0</v>
      </c>
      <c r="E33" s="71">
        <f>E29+E32</f>
        <v>-3933</v>
      </c>
    </row>
  </sheetData>
  <sheetProtection password="C66D" sheet="1"/>
  <mergeCells count="2">
    <mergeCell ref="A2:E2"/>
    <mergeCell ref="A3:B3"/>
  </mergeCells>
  <printOptions/>
  <pageMargins left="0.75" right="0.75" top="1" bottom="1" header="0.5" footer="0.5"/>
  <pageSetup horizontalDpi="300" verticalDpi="300" orientation="portrait" scale="82" r:id="rId1"/>
  <headerFooter alignWithMargins="0">
    <oddHeader>&amp;C&amp;"Times New Roman,Félkövér"&amp;14Újbarok Községi Önkormányzat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H2" sqref="H2"/>
    </sheetView>
  </sheetViews>
  <sheetFormatPr defaultColWidth="9.140625" defaultRowHeight="12.75"/>
  <cols>
    <col min="1" max="1" width="4.28125" style="79" customWidth="1"/>
    <col min="2" max="2" width="8.7109375" style="79" customWidth="1"/>
    <col min="3" max="3" width="4.28125" style="79" customWidth="1"/>
    <col min="4" max="4" width="19.7109375" style="79" customWidth="1"/>
    <col min="5" max="5" width="3.140625" style="79" customWidth="1"/>
    <col min="6" max="6" width="65.421875" style="79" customWidth="1"/>
    <col min="7" max="7" width="12.8515625" style="79" bestFit="1" customWidth="1"/>
    <col min="8" max="8" width="12.140625" style="79" bestFit="1" customWidth="1"/>
    <col min="9" max="10" width="9.140625" style="113" customWidth="1"/>
    <col min="11" max="12" width="9.140625" style="79" customWidth="1"/>
    <col min="13" max="16384" width="9.140625" style="79" customWidth="1"/>
  </cols>
  <sheetData>
    <row r="1" spans="1:8" ht="19.5" thickBot="1">
      <c r="A1" s="164" t="s">
        <v>123</v>
      </c>
      <c r="B1" s="165"/>
      <c r="C1" s="165"/>
      <c r="D1" s="165"/>
      <c r="E1" s="165"/>
      <c r="F1" s="165"/>
      <c r="G1" s="165"/>
      <c r="H1" s="166"/>
    </row>
    <row r="2" spans="1:10" s="82" customFormat="1" ht="32.25" thickBot="1">
      <c r="A2" s="167" t="s">
        <v>5</v>
      </c>
      <c r="B2" s="168"/>
      <c r="C2" s="168"/>
      <c r="D2" s="168"/>
      <c r="E2" s="168"/>
      <c r="F2" s="168"/>
      <c r="G2" s="80" t="s">
        <v>124</v>
      </c>
      <c r="H2" s="81" t="s">
        <v>125</v>
      </c>
      <c r="I2" s="114"/>
      <c r="J2" s="114"/>
    </row>
    <row r="3" spans="1:10" s="82" customFormat="1" ht="15.75" customHeight="1">
      <c r="A3" s="169" t="s">
        <v>126</v>
      </c>
      <c r="B3" s="172" t="s">
        <v>43</v>
      </c>
      <c r="C3" s="175" t="s">
        <v>127</v>
      </c>
      <c r="D3" s="176"/>
      <c r="E3" s="181" t="s">
        <v>127</v>
      </c>
      <c r="F3" s="181"/>
      <c r="G3" s="83">
        <f>G4+G8</f>
        <v>0</v>
      </c>
      <c r="H3" s="84">
        <f>H4+H8</f>
        <v>0</v>
      </c>
      <c r="I3" s="114"/>
      <c r="J3" s="114"/>
    </row>
    <row r="4" spans="1:8" ht="15">
      <c r="A4" s="170"/>
      <c r="B4" s="173"/>
      <c r="C4" s="177"/>
      <c r="D4" s="178"/>
      <c r="E4" s="182" t="s">
        <v>128</v>
      </c>
      <c r="F4" s="183"/>
      <c r="G4" s="85">
        <f>SUM(G5:G7)</f>
        <v>0</v>
      </c>
      <c r="H4" s="86">
        <f>SUM(H5:H7)</f>
        <v>0</v>
      </c>
    </row>
    <row r="5" spans="1:8" ht="15">
      <c r="A5" s="170"/>
      <c r="B5" s="173"/>
      <c r="C5" s="177"/>
      <c r="D5" s="178"/>
      <c r="E5" s="87"/>
      <c r="F5" s="88" t="s">
        <v>129</v>
      </c>
      <c r="G5" s="89">
        <v>0</v>
      </c>
      <c r="H5" s="90">
        <v>0</v>
      </c>
    </row>
    <row r="6" spans="1:8" ht="15">
      <c r="A6" s="170"/>
      <c r="B6" s="173"/>
      <c r="C6" s="177"/>
      <c r="D6" s="178"/>
      <c r="E6" s="91"/>
      <c r="F6" s="88" t="s">
        <v>130</v>
      </c>
      <c r="G6" s="89">
        <v>0</v>
      </c>
      <c r="H6" s="90">
        <v>0</v>
      </c>
    </row>
    <row r="7" spans="1:8" ht="15">
      <c r="A7" s="170"/>
      <c r="B7" s="173"/>
      <c r="C7" s="177"/>
      <c r="D7" s="178"/>
      <c r="E7" s="87"/>
      <c r="F7" s="88" t="s">
        <v>131</v>
      </c>
      <c r="G7" s="89">
        <v>0</v>
      </c>
      <c r="H7" s="90">
        <v>0</v>
      </c>
    </row>
    <row r="8" spans="1:8" ht="15.75" thickBot="1">
      <c r="A8" s="170"/>
      <c r="B8" s="173"/>
      <c r="C8" s="179"/>
      <c r="D8" s="180"/>
      <c r="E8" s="184" t="s">
        <v>132</v>
      </c>
      <c r="F8" s="184"/>
      <c r="G8" s="92">
        <v>0</v>
      </c>
      <c r="H8" s="93">
        <v>0</v>
      </c>
    </row>
    <row r="9" spans="1:8" ht="15" customHeight="1">
      <c r="A9" s="170"/>
      <c r="B9" s="173"/>
      <c r="C9" s="185" t="s">
        <v>38</v>
      </c>
      <c r="D9" s="188" t="s">
        <v>133</v>
      </c>
      <c r="E9" s="181" t="s">
        <v>134</v>
      </c>
      <c r="F9" s="181"/>
      <c r="G9" s="83">
        <f>G10+G14</f>
        <v>311092</v>
      </c>
      <c r="H9" s="84">
        <f>H10+H14</f>
        <v>133083</v>
      </c>
    </row>
    <row r="10" spans="1:8" ht="15">
      <c r="A10" s="170"/>
      <c r="B10" s="173"/>
      <c r="C10" s="186"/>
      <c r="D10" s="189"/>
      <c r="E10" s="182" t="s">
        <v>128</v>
      </c>
      <c r="F10" s="183"/>
      <c r="G10" s="85">
        <f>SUM(G11:G13)</f>
        <v>286702</v>
      </c>
      <c r="H10" s="86">
        <f>SUM(H11:H13)</f>
        <v>129685</v>
      </c>
    </row>
    <row r="11" spans="1:8" ht="15">
      <c r="A11" s="170"/>
      <c r="B11" s="173"/>
      <c r="C11" s="186"/>
      <c r="D11" s="189"/>
      <c r="E11" s="87"/>
      <c r="F11" s="88" t="s">
        <v>129</v>
      </c>
      <c r="G11" s="149"/>
      <c r="H11" s="150"/>
    </row>
    <row r="12" spans="1:10" s="94" customFormat="1" ht="15">
      <c r="A12" s="170"/>
      <c r="B12" s="173"/>
      <c r="C12" s="186"/>
      <c r="D12" s="189"/>
      <c r="E12" s="91"/>
      <c r="F12" s="88" t="s">
        <v>130</v>
      </c>
      <c r="G12" s="89">
        <v>230120</v>
      </c>
      <c r="H12" s="90">
        <v>124564</v>
      </c>
      <c r="I12" s="113"/>
      <c r="J12" s="146"/>
    </row>
    <row r="13" spans="1:8" ht="15">
      <c r="A13" s="170"/>
      <c r="B13" s="173"/>
      <c r="C13" s="186"/>
      <c r="D13" s="189"/>
      <c r="E13" s="87"/>
      <c r="F13" s="88" t="s">
        <v>131</v>
      </c>
      <c r="G13" s="89">
        <v>56582</v>
      </c>
      <c r="H13" s="90">
        <v>5121</v>
      </c>
    </row>
    <row r="14" spans="1:8" ht="15.75" thickBot="1">
      <c r="A14" s="170"/>
      <c r="B14" s="173"/>
      <c r="C14" s="186"/>
      <c r="D14" s="190"/>
      <c r="E14" s="191" t="s">
        <v>132</v>
      </c>
      <c r="F14" s="191"/>
      <c r="G14" s="89">
        <v>24390</v>
      </c>
      <c r="H14" s="90">
        <v>3398</v>
      </c>
    </row>
    <row r="15" spans="1:8" ht="15">
      <c r="A15" s="170"/>
      <c r="B15" s="173"/>
      <c r="C15" s="186"/>
      <c r="D15" s="188" t="s">
        <v>26</v>
      </c>
      <c r="E15" s="181" t="s">
        <v>135</v>
      </c>
      <c r="F15" s="181"/>
      <c r="G15" s="83">
        <f>G16+G20</f>
        <v>7513</v>
      </c>
      <c r="H15" s="84">
        <f>H16+H20</f>
        <v>923</v>
      </c>
    </row>
    <row r="16" spans="1:8" ht="15">
      <c r="A16" s="170"/>
      <c r="B16" s="173"/>
      <c r="C16" s="186"/>
      <c r="D16" s="189"/>
      <c r="E16" s="182" t="s">
        <v>128</v>
      </c>
      <c r="F16" s="183"/>
      <c r="G16" s="85">
        <f>SUM(G17:G19)</f>
        <v>0</v>
      </c>
      <c r="H16" s="86">
        <f>SUM(H17:H19)</f>
        <v>0</v>
      </c>
    </row>
    <row r="17" spans="1:8" ht="15">
      <c r="A17" s="170"/>
      <c r="B17" s="173"/>
      <c r="C17" s="186"/>
      <c r="D17" s="189"/>
      <c r="E17" s="87"/>
      <c r="F17" s="88" t="s">
        <v>129</v>
      </c>
      <c r="G17" s="89"/>
      <c r="H17" s="90"/>
    </row>
    <row r="18" spans="1:10" s="94" customFormat="1" ht="15">
      <c r="A18" s="170"/>
      <c r="B18" s="173"/>
      <c r="C18" s="186"/>
      <c r="D18" s="189"/>
      <c r="E18" s="91"/>
      <c r="F18" s="88" t="s">
        <v>130</v>
      </c>
      <c r="G18" s="89"/>
      <c r="H18" s="90"/>
      <c r="I18" s="113"/>
      <c r="J18" s="146"/>
    </row>
    <row r="19" spans="1:8" ht="15">
      <c r="A19" s="170"/>
      <c r="B19" s="173"/>
      <c r="C19" s="186"/>
      <c r="D19" s="189"/>
      <c r="E19" s="87"/>
      <c r="F19" s="88" t="s">
        <v>131</v>
      </c>
      <c r="G19" s="89"/>
      <c r="H19" s="90"/>
    </row>
    <row r="20" spans="1:8" ht="15">
      <c r="A20" s="170"/>
      <c r="B20" s="173"/>
      <c r="C20" s="186"/>
      <c r="D20" s="189"/>
      <c r="E20" s="191" t="s">
        <v>132</v>
      </c>
      <c r="F20" s="191"/>
      <c r="G20" s="89">
        <v>7513</v>
      </c>
      <c r="H20" s="90">
        <v>923</v>
      </c>
    </row>
    <row r="21" spans="1:8" ht="15.75" thickBot="1">
      <c r="A21" s="170"/>
      <c r="B21" s="173"/>
      <c r="C21" s="186"/>
      <c r="D21" s="189"/>
      <c r="E21" s="95"/>
      <c r="F21" s="96" t="s">
        <v>136</v>
      </c>
      <c r="G21" s="97">
        <v>1809</v>
      </c>
      <c r="H21" s="98">
        <v>0</v>
      </c>
    </row>
    <row r="22" spans="1:8" ht="15">
      <c r="A22" s="170"/>
      <c r="B22" s="173"/>
      <c r="C22" s="186"/>
      <c r="D22" s="188" t="s">
        <v>181</v>
      </c>
      <c r="E22" s="181" t="s">
        <v>137</v>
      </c>
      <c r="F22" s="181"/>
      <c r="G22" s="83">
        <f>G23+G27</f>
        <v>0</v>
      </c>
      <c r="H22" s="84">
        <f>H23+H27</f>
        <v>0</v>
      </c>
    </row>
    <row r="23" spans="1:8" ht="15">
      <c r="A23" s="170"/>
      <c r="B23" s="173"/>
      <c r="C23" s="186"/>
      <c r="D23" s="189"/>
      <c r="E23" s="182" t="s">
        <v>128</v>
      </c>
      <c r="F23" s="183"/>
      <c r="G23" s="85">
        <f>SUM(G24:G26)</f>
        <v>0</v>
      </c>
      <c r="H23" s="86">
        <f>SUM(H24:H26)</f>
        <v>0</v>
      </c>
    </row>
    <row r="24" spans="1:8" ht="15">
      <c r="A24" s="170"/>
      <c r="B24" s="173"/>
      <c r="C24" s="186"/>
      <c r="D24" s="189"/>
      <c r="E24" s="87"/>
      <c r="F24" s="88" t="s">
        <v>129</v>
      </c>
      <c r="G24" s="89"/>
      <c r="H24" s="90"/>
    </row>
    <row r="25" spans="1:10" s="94" customFormat="1" ht="15">
      <c r="A25" s="170"/>
      <c r="B25" s="173"/>
      <c r="C25" s="186"/>
      <c r="D25" s="189"/>
      <c r="E25" s="91"/>
      <c r="F25" s="88" t="s">
        <v>130</v>
      </c>
      <c r="G25" s="89"/>
      <c r="H25" s="90"/>
      <c r="I25" s="113"/>
      <c r="J25" s="146"/>
    </row>
    <row r="26" spans="1:8" ht="15">
      <c r="A26" s="170"/>
      <c r="B26" s="173"/>
      <c r="C26" s="186"/>
      <c r="D26" s="189"/>
      <c r="E26" s="87"/>
      <c r="F26" s="88" t="s">
        <v>131</v>
      </c>
      <c r="G26" s="89"/>
      <c r="H26" s="90"/>
    </row>
    <row r="27" spans="1:8" ht="15.75" thickBot="1">
      <c r="A27" s="170"/>
      <c r="B27" s="173"/>
      <c r="C27" s="186"/>
      <c r="D27" s="190"/>
      <c r="E27" s="191" t="s">
        <v>132</v>
      </c>
      <c r="F27" s="191"/>
      <c r="G27" s="89"/>
      <c r="H27" s="90"/>
    </row>
    <row r="28" spans="1:8" ht="15">
      <c r="A28" s="170"/>
      <c r="B28" s="173"/>
      <c r="C28" s="186"/>
      <c r="D28" s="188" t="s">
        <v>36</v>
      </c>
      <c r="E28" s="181" t="s">
        <v>138</v>
      </c>
      <c r="F28" s="181"/>
      <c r="G28" s="83">
        <f>G29+G33</f>
        <v>6640</v>
      </c>
      <c r="H28" s="84">
        <f>H29+H33</f>
        <v>4261</v>
      </c>
    </row>
    <row r="29" spans="1:8" ht="15">
      <c r="A29" s="170"/>
      <c r="B29" s="173"/>
      <c r="C29" s="186"/>
      <c r="D29" s="189"/>
      <c r="E29" s="182" t="s">
        <v>128</v>
      </c>
      <c r="F29" s="183"/>
      <c r="G29" s="85">
        <f>SUM(G30:G32)</f>
        <v>0</v>
      </c>
      <c r="H29" s="86">
        <f>SUM(H30:H32)</f>
        <v>0</v>
      </c>
    </row>
    <row r="30" spans="1:8" ht="15">
      <c r="A30" s="170"/>
      <c r="B30" s="173"/>
      <c r="C30" s="186"/>
      <c r="D30" s="189"/>
      <c r="E30" s="87"/>
      <c r="F30" s="88" t="s">
        <v>129</v>
      </c>
      <c r="G30" s="89"/>
      <c r="H30" s="90"/>
    </row>
    <row r="31" spans="1:10" s="94" customFormat="1" ht="15">
      <c r="A31" s="170"/>
      <c r="B31" s="173"/>
      <c r="C31" s="186"/>
      <c r="D31" s="189"/>
      <c r="E31" s="91"/>
      <c r="F31" s="88" t="s">
        <v>130</v>
      </c>
      <c r="G31" s="89"/>
      <c r="H31" s="90"/>
      <c r="I31" s="113"/>
      <c r="J31" s="146"/>
    </row>
    <row r="32" spans="1:8" ht="15">
      <c r="A32" s="170"/>
      <c r="B32" s="173"/>
      <c r="C32" s="186"/>
      <c r="D32" s="189"/>
      <c r="E32" s="87"/>
      <c r="F32" s="88" t="s">
        <v>131</v>
      </c>
      <c r="G32" s="89"/>
      <c r="H32" s="90"/>
    </row>
    <row r="33" spans="1:8" ht="15.75" thickBot="1">
      <c r="A33" s="170"/>
      <c r="B33" s="173"/>
      <c r="C33" s="186"/>
      <c r="D33" s="190"/>
      <c r="E33" s="191" t="s">
        <v>132</v>
      </c>
      <c r="F33" s="191"/>
      <c r="G33" s="89">
        <v>6640</v>
      </c>
      <c r="H33" s="90">
        <v>4261</v>
      </c>
    </row>
    <row r="34" spans="1:8" ht="15">
      <c r="A34" s="170"/>
      <c r="B34" s="173"/>
      <c r="C34" s="186"/>
      <c r="D34" s="188" t="s">
        <v>139</v>
      </c>
      <c r="E34" s="181" t="s">
        <v>140</v>
      </c>
      <c r="F34" s="181"/>
      <c r="G34" s="83">
        <f>G35+G39</f>
        <v>0</v>
      </c>
      <c r="H34" s="84">
        <f>H35+H39</f>
        <v>0</v>
      </c>
    </row>
    <row r="35" spans="1:8" ht="15">
      <c r="A35" s="170"/>
      <c r="B35" s="173"/>
      <c r="C35" s="186"/>
      <c r="D35" s="189"/>
      <c r="E35" s="182" t="s">
        <v>128</v>
      </c>
      <c r="F35" s="183"/>
      <c r="G35" s="85">
        <f>SUM(G36:G38)</f>
        <v>0</v>
      </c>
      <c r="H35" s="86">
        <f>SUM(H36:H38)</f>
        <v>0</v>
      </c>
    </row>
    <row r="36" spans="1:8" ht="15">
      <c r="A36" s="170"/>
      <c r="B36" s="173"/>
      <c r="C36" s="186"/>
      <c r="D36" s="189"/>
      <c r="E36" s="87"/>
      <c r="F36" s="88" t="s">
        <v>129</v>
      </c>
      <c r="G36" s="89">
        <v>0</v>
      </c>
      <c r="H36" s="90">
        <v>0</v>
      </c>
    </row>
    <row r="37" spans="1:10" s="94" customFormat="1" ht="15">
      <c r="A37" s="170"/>
      <c r="B37" s="173"/>
      <c r="C37" s="186"/>
      <c r="D37" s="189"/>
      <c r="E37" s="91"/>
      <c r="F37" s="88" t="s">
        <v>130</v>
      </c>
      <c r="G37" s="89">
        <v>0</v>
      </c>
      <c r="H37" s="90">
        <v>0</v>
      </c>
      <c r="I37" s="113"/>
      <c r="J37" s="146"/>
    </row>
    <row r="38" spans="1:8" ht="15">
      <c r="A38" s="170"/>
      <c r="B38" s="173"/>
      <c r="C38" s="186"/>
      <c r="D38" s="189"/>
      <c r="E38" s="87"/>
      <c r="F38" s="88" t="s">
        <v>131</v>
      </c>
      <c r="G38" s="89">
        <v>0</v>
      </c>
      <c r="H38" s="90">
        <v>0</v>
      </c>
    </row>
    <row r="39" spans="1:8" ht="15.75" thickBot="1">
      <c r="A39" s="170"/>
      <c r="B39" s="173"/>
      <c r="C39" s="186"/>
      <c r="D39" s="190"/>
      <c r="E39" s="191" t="s">
        <v>132</v>
      </c>
      <c r="F39" s="191"/>
      <c r="G39" s="89">
        <v>0</v>
      </c>
      <c r="H39" s="90">
        <v>0</v>
      </c>
    </row>
    <row r="40" spans="1:8" ht="15">
      <c r="A40" s="170"/>
      <c r="B40" s="173"/>
      <c r="C40" s="186"/>
      <c r="D40" s="192" t="s">
        <v>141</v>
      </c>
      <c r="E40" s="181" t="s">
        <v>141</v>
      </c>
      <c r="F40" s="181"/>
      <c r="G40" s="83">
        <f>G41+G45</f>
        <v>325245</v>
      </c>
      <c r="H40" s="84">
        <f>H41+H45</f>
        <v>138267</v>
      </c>
    </row>
    <row r="41" spans="1:8" ht="15">
      <c r="A41" s="170"/>
      <c r="B41" s="173"/>
      <c r="C41" s="186"/>
      <c r="D41" s="193"/>
      <c r="E41" s="182" t="s">
        <v>128</v>
      </c>
      <c r="F41" s="183"/>
      <c r="G41" s="85">
        <f>SUM(G42:G44)</f>
        <v>286702</v>
      </c>
      <c r="H41" s="86">
        <f>SUM(H42:H44)</f>
        <v>129685</v>
      </c>
    </row>
    <row r="42" spans="1:8" ht="15">
      <c r="A42" s="170"/>
      <c r="B42" s="173"/>
      <c r="C42" s="186"/>
      <c r="D42" s="193"/>
      <c r="E42" s="87"/>
      <c r="F42" s="88" t="s">
        <v>129</v>
      </c>
      <c r="G42" s="89">
        <f aca="true" t="shared" si="0" ref="G42:H45">G11+G17+G24+G30+G36</f>
        <v>0</v>
      </c>
      <c r="H42" s="90">
        <f t="shared" si="0"/>
        <v>0</v>
      </c>
    </row>
    <row r="43" spans="1:10" s="94" customFormat="1" ht="15">
      <c r="A43" s="170"/>
      <c r="B43" s="173"/>
      <c r="C43" s="186"/>
      <c r="D43" s="193"/>
      <c r="E43" s="91"/>
      <c r="F43" s="88" t="s">
        <v>130</v>
      </c>
      <c r="G43" s="89">
        <f t="shared" si="0"/>
        <v>230120</v>
      </c>
      <c r="H43" s="90">
        <f t="shared" si="0"/>
        <v>124564</v>
      </c>
      <c r="I43" s="113"/>
      <c r="J43" s="146"/>
    </row>
    <row r="44" spans="1:8" ht="15">
      <c r="A44" s="170"/>
      <c r="B44" s="173"/>
      <c r="C44" s="186"/>
      <c r="D44" s="193"/>
      <c r="E44" s="87"/>
      <c r="F44" s="88" t="s">
        <v>131</v>
      </c>
      <c r="G44" s="89">
        <f t="shared" si="0"/>
        <v>56582</v>
      </c>
      <c r="H44" s="90">
        <f t="shared" si="0"/>
        <v>5121</v>
      </c>
    </row>
    <row r="45" spans="1:8" ht="15.75" thickBot="1">
      <c r="A45" s="170"/>
      <c r="B45" s="173"/>
      <c r="C45" s="187"/>
      <c r="D45" s="194"/>
      <c r="E45" s="184" t="s">
        <v>132</v>
      </c>
      <c r="F45" s="184"/>
      <c r="G45" s="92">
        <f t="shared" si="0"/>
        <v>38543</v>
      </c>
      <c r="H45" s="93">
        <f t="shared" si="0"/>
        <v>8582</v>
      </c>
    </row>
    <row r="46" spans="1:8" ht="15">
      <c r="A46" s="170"/>
      <c r="B46" s="173"/>
      <c r="C46" s="195" t="s">
        <v>41</v>
      </c>
      <c r="D46" s="188" t="s">
        <v>28</v>
      </c>
      <c r="E46" s="181" t="s">
        <v>142</v>
      </c>
      <c r="F46" s="181"/>
      <c r="G46" s="83">
        <f>SUM(G47:G48)</f>
        <v>849</v>
      </c>
      <c r="H46" s="84">
        <f>SUM(H47:H48)</f>
        <v>849</v>
      </c>
    </row>
    <row r="47" spans="1:8" ht="15">
      <c r="A47" s="170"/>
      <c r="B47" s="173"/>
      <c r="C47" s="196"/>
      <c r="D47" s="189"/>
      <c r="E47" s="199" t="s">
        <v>143</v>
      </c>
      <c r="F47" s="200"/>
      <c r="G47" s="85"/>
      <c r="H47" s="86"/>
    </row>
    <row r="48" spans="1:8" ht="15.75" thickBot="1">
      <c r="A48" s="170"/>
      <c r="B48" s="173"/>
      <c r="C48" s="196"/>
      <c r="D48" s="190"/>
      <c r="E48" s="184" t="s">
        <v>132</v>
      </c>
      <c r="F48" s="184"/>
      <c r="G48" s="99">
        <v>849</v>
      </c>
      <c r="H48" s="100">
        <v>849</v>
      </c>
    </row>
    <row r="49" spans="1:8" ht="15">
      <c r="A49" s="170"/>
      <c r="B49" s="173"/>
      <c r="C49" s="197"/>
      <c r="D49" s="188" t="s">
        <v>144</v>
      </c>
      <c r="E49" s="181" t="s">
        <v>145</v>
      </c>
      <c r="F49" s="181"/>
      <c r="G49" s="83">
        <f>SUM(G50:G51)</f>
        <v>0</v>
      </c>
      <c r="H49" s="84">
        <f>SUM(H50:H51)</f>
        <v>0</v>
      </c>
    </row>
    <row r="50" spans="1:8" ht="15">
      <c r="A50" s="170"/>
      <c r="B50" s="173"/>
      <c r="C50" s="197"/>
      <c r="D50" s="189"/>
      <c r="E50" s="199" t="s">
        <v>143</v>
      </c>
      <c r="F50" s="200"/>
      <c r="G50" s="85">
        <v>0</v>
      </c>
      <c r="H50" s="86">
        <v>0</v>
      </c>
    </row>
    <row r="51" spans="1:8" ht="15.75" thickBot="1">
      <c r="A51" s="170"/>
      <c r="B51" s="173"/>
      <c r="C51" s="197"/>
      <c r="D51" s="190"/>
      <c r="E51" s="184" t="s">
        <v>132</v>
      </c>
      <c r="F51" s="184"/>
      <c r="G51" s="99">
        <v>0</v>
      </c>
      <c r="H51" s="100">
        <v>0</v>
      </c>
    </row>
    <row r="52" spans="1:8" ht="15">
      <c r="A52" s="170"/>
      <c r="B52" s="173"/>
      <c r="C52" s="197"/>
      <c r="D52" s="188" t="s">
        <v>146</v>
      </c>
      <c r="E52" s="181" t="s">
        <v>142</v>
      </c>
      <c r="F52" s="181"/>
      <c r="G52" s="83">
        <f>SUM(G53:G54)</f>
        <v>0</v>
      </c>
      <c r="H52" s="84">
        <f>SUM(H53:H54)</f>
        <v>0</v>
      </c>
    </row>
    <row r="53" spans="1:8" ht="15">
      <c r="A53" s="170"/>
      <c r="B53" s="173"/>
      <c r="C53" s="197"/>
      <c r="D53" s="189"/>
      <c r="E53" s="199" t="s">
        <v>143</v>
      </c>
      <c r="F53" s="200"/>
      <c r="G53" s="85">
        <v>0</v>
      </c>
      <c r="H53" s="86">
        <v>0</v>
      </c>
    </row>
    <row r="54" spans="1:8" ht="15.75" thickBot="1">
      <c r="A54" s="170"/>
      <c r="B54" s="173"/>
      <c r="C54" s="197"/>
      <c r="D54" s="190"/>
      <c r="E54" s="184" t="s">
        <v>132</v>
      </c>
      <c r="F54" s="184"/>
      <c r="G54" s="99">
        <v>0</v>
      </c>
      <c r="H54" s="100">
        <v>0</v>
      </c>
    </row>
    <row r="55" spans="1:8" ht="15">
      <c r="A55" s="170"/>
      <c r="B55" s="173"/>
      <c r="C55" s="197"/>
      <c r="D55" s="192" t="s">
        <v>147</v>
      </c>
      <c r="E55" s="181" t="s">
        <v>147</v>
      </c>
      <c r="F55" s="181"/>
      <c r="G55" s="83">
        <f>SUM(G56:G57)</f>
        <v>849</v>
      </c>
      <c r="H55" s="84">
        <f>SUM(H56:H57)</f>
        <v>849</v>
      </c>
    </row>
    <row r="56" spans="1:8" ht="15">
      <c r="A56" s="170"/>
      <c r="B56" s="173"/>
      <c r="C56" s="197"/>
      <c r="D56" s="193"/>
      <c r="E56" s="199" t="s">
        <v>143</v>
      </c>
      <c r="F56" s="200"/>
      <c r="G56" s="85">
        <f>G47+G50+G53</f>
        <v>0</v>
      </c>
      <c r="H56" s="86">
        <f>H47+H50+H53</f>
        <v>0</v>
      </c>
    </row>
    <row r="57" spans="1:8" ht="15.75" thickBot="1">
      <c r="A57" s="170"/>
      <c r="B57" s="173"/>
      <c r="C57" s="198"/>
      <c r="D57" s="194"/>
      <c r="E57" s="184" t="s">
        <v>132</v>
      </c>
      <c r="F57" s="184"/>
      <c r="G57" s="99">
        <f>G48+G51+G54</f>
        <v>849</v>
      </c>
      <c r="H57" s="100">
        <f>H48+H51+H54</f>
        <v>849</v>
      </c>
    </row>
    <row r="58" spans="1:8" ht="15">
      <c r="A58" s="170"/>
      <c r="B58" s="173"/>
      <c r="C58" s="175" t="s">
        <v>27</v>
      </c>
      <c r="D58" s="176"/>
      <c r="E58" s="201" t="s">
        <v>148</v>
      </c>
      <c r="F58" s="202"/>
      <c r="G58" s="83">
        <f>G59+G62</f>
        <v>71111</v>
      </c>
      <c r="H58" s="84">
        <f>H59+H62</f>
        <v>71111</v>
      </c>
    </row>
    <row r="59" spans="1:8" ht="15">
      <c r="A59" s="170"/>
      <c r="B59" s="173"/>
      <c r="C59" s="177"/>
      <c r="D59" s="178"/>
      <c r="E59" s="199" t="s">
        <v>128</v>
      </c>
      <c r="F59" s="200"/>
      <c r="G59" s="89">
        <f>SUM(G60:G61)</f>
        <v>71111</v>
      </c>
      <c r="H59" s="90">
        <f>SUM(H60:H61)</f>
        <v>71111</v>
      </c>
    </row>
    <row r="60" spans="1:8" ht="15">
      <c r="A60" s="170"/>
      <c r="B60" s="173"/>
      <c r="C60" s="177"/>
      <c r="D60" s="178"/>
      <c r="E60" s="87"/>
      <c r="F60" s="88" t="s">
        <v>130</v>
      </c>
      <c r="G60" s="89">
        <v>71111</v>
      </c>
      <c r="H60" s="90">
        <v>71111</v>
      </c>
    </row>
    <row r="61" spans="1:8" ht="15">
      <c r="A61" s="170"/>
      <c r="B61" s="173"/>
      <c r="C61" s="177"/>
      <c r="D61" s="178"/>
      <c r="E61" s="87"/>
      <c r="F61" s="88" t="s">
        <v>131</v>
      </c>
      <c r="G61" s="89"/>
      <c r="H61" s="90"/>
    </row>
    <row r="62" spans="1:8" ht="15.75" thickBot="1">
      <c r="A62" s="170"/>
      <c r="B62" s="173"/>
      <c r="C62" s="179"/>
      <c r="D62" s="180"/>
      <c r="E62" s="184" t="s">
        <v>132</v>
      </c>
      <c r="F62" s="184"/>
      <c r="G62" s="92"/>
      <c r="H62" s="93"/>
    </row>
    <row r="63" spans="1:8" ht="15">
      <c r="A63" s="170"/>
      <c r="B63" s="173"/>
      <c r="C63" s="175" t="s">
        <v>183</v>
      </c>
      <c r="D63" s="176"/>
      <c r="E63" s="201" t="s">
        <v>149</v>
      </c>
      <c r="F63" s="202"/>
      <c r="G63" s="83">
        <f>G64+G68</f>
        <v>397205</v>
      </c>
      <c r="H63" s="84">
        <f>H64+H68</f>
        <v>210227</v>
      </c>
    </row>
    <row r="64" spans="1:8" ht="15">
      <c r="A64" s="170"/>
      <c r="B64" s="173"/>
      <c r="C64" s="177"/>
      <c r="D64" s="178"/>
      <c r="E64" s="203" t="s">
        <v>128</v>
      </c>
      <c r="F64" s="204"/>
      <c r="G64" s="89">
        <f>SUM(G65:G67)</f>
        <v>357813</v>
      </c>
      <c r="H64" s="90">
        <f>SUM(H65:H67)</f>
        <v>200796</v>
      </c>
    </row>
    <row r="65" spans="1:8" ht="15">
      <c r="A65" s="170"/>
      <c r="B65" s="173"/>
      <c r="C65" s="177"/>
      <c r="D65" s="178"/>
      <c r="E65" s="87"/>
      <c r="F65" s="88" t="s">
        <v>129</v>
      </c>
      <c r="G65" s="89">
        <f>G5+G42</f>
        <v>0</v>
      </c>
      <c r="H65" s="90">
        <f>H5+H42</f>
        <v>0</v>
      </c>
    </row>
    <row r="66" spans="1:8" ht="15">
      <c r="A66" s="170"/>
      <c r="B66" s="173"/>
      <c r="C66" s="177"/>
      <c r="D66" s="178"/>
      <c r="E66" s="91"/>
      <c r="F66" s="88" t="s">
        <v>130</v>
      </c>
      <c r="G66" s="89">
        <f>G6+G43+G60</f>
        <v>301231</v>
      </c>
      <c r="H66" s="90">
        <f>H6+H43+H60</f>
        <v>195675</v>
      </c>
    </row>
    <row r="67" spans="1:8" ht="15">
      <c r="A67" s="170"/>
      <c r="B67" s="173"/>
      <c r="C67" s="177"/>
      <c r="D67" s="178"/>
      <c r="E67" s="87"/>
      <c r="F67" s="88" t="s">
        <v>131</v>
      </c>
      <c r="G67" s="89">
        <f>G7+G44+G56+G61</f>
        <v>56582</v>
      </c>
      <c r="H67" s="90">
        <f>H7+H44+H56+H61</f>
        <v>5121</v>
      </c>
    </row>
    <row r="68" spans="1:8" ht="15.75" thickBot="1">
      <c r="A68" s="170"/>
      <c r="B68" s="174"/>
      <c r="C68" s="179"/>
      <c r="D68" s="180"/>
      <c r="E68" s="184" t="s">
        <v>132</v>
      </c>
      <c r="F68" s="184"/>
      <c r="G68" s="92">
        <f>G8+G45+G57+G62</f>
        <v>39392</v>
      </c>
      <c r="H68" s="93">
        <f>H8+H45+H57+H62</f>
        <v>9431</v>
      </c>
    </row>
    <row r="69" spans="1:10" s="103" customFormat="1" ht="30" customHeight="1">
      <c r="A69" s="170"/>
      <c r="B69" s="205" t="s">
        <v>150</v>
      </c>
      <c r="C69" s="208" t="s">
        <v>151</v>
      </c>
      <c r="D69" s="209"/>
      <c r="E69" s="209"/>
      <c r="F69" s="210"/>
      <c r="G69" s="101">
        <v>0</v>
      </c>
      <c r="H69" s="102">
        <v>0</v>
      </c>
      <c r="I69" s="147"/>
      <c r="J69" s="147"/>
    </row>
    <row r="70" spans="1:8" ht="30" customHeight="1" thickBot="1">
      <c r="A70" s="170"/>
      <c r="B70" s="206"/>
      <c r="C70" s="211" t="s">
        <v>152</v>
      </c>
      <c r="D70" s="212"/>
      <c r="E70" s="212"/>
      <c r="F70" s="213"/>
      <c r="G70" s="92">
        <v>0</v>
      </c>
      <c r="H70" s="93">
        <v>0</v>
      </c>
    </row>
    <row r="71" spans="1:8" ht="30" customHeight="1" thickBot="1">
      <c r="A71" s="170"/>
      <c r="B71" s="207"/>
      <c r="C71" s="214" t="s">
        <v>153</v>
      </c>
      <c r="D71" s="215"/>
      <c r="E71" s="215"/>
      <c r="F71" s="216"/>
      <c r="G71" s="104">
        <f>SUM(G69:G70)</f>
        <v>0</v>
      </c>
      <c r="H71" s="105">
        <f>SUM(H69:H70)</f>
        <v>0</v>
      </c>
    </row>
    <row r="72" spans="1:8" ht="15">
      <c r="A72" s="170"/>
      <c r="B72" s="172" t="s">
        <v>50</v>
      </c>
      <c r="C72" s="208" t="s">
        <v>154</v>
      </c>
      <c r="D72" s="209"/>
      <c r="E72" s="209"/>
      <c r="F72" s="210"/>
      <c r="G72" s="101">
        <v>0</v>
      </c>
      <c r="H72" s="102">
        <v>0</v>
      </c>
    </row>
    <row r="73" spans="1:8" ht="15">
      <c r="A73" s="170"/>
      <c r="B73" s="173"/>
      <c r="C73" s="217" t="s">
        <v>155</v>
      </c>
      <c r="D73" s="218"/>
      <c r="E73" s="218"/>
      <c r="F73" s="200"/>
      <c r="G73" s="89">
        <v>62</v>
      </c>
      <c r="H73" s="90">
        <v>62</v>
      </c>
    </row>
    <row r="74" spans="1:8" ht="15">
      <c r="A74" s="170"/>
      <c r="B74" s="173"/>
      <c r="C74" s="217" t="s">
        <v>48</v>
      </c>
      <c r="D74" s="218"/>
      <c r="E74" s="218"/>
      <c r="F74" s="200"/>
      <c r="G74" s="89">
        <v>2429</v>
      </c>
      <c r="H74" s="90">
        <v>2429</v>
      </c>
    </row>
    <row r="75" spans="1:8" ht="15.75" thickBot="1">
      <c r="A75" s="170"/>
      <c r="B75" s="173"/>
      <c r="C75" s="211" t="s">
        <v>156</v>
      </c>
      <c r="D75" s="212"/>
      <c r="E75" s="212"/>
      <c r="F75" s="213"/>
      <c r="G75" s="92">
        <v>0</v>
      </c>
      <c r="H75" s="93">
        <v>0</v>
      </c>
    </row>
    <row r="76" spans="1:8" ht="15.75" thickBot="1">
      <c r="A76" s="170"/>
      <c r="B76" s="174"/>
      <c r="C76" s="214" t="s">
        <v>157</v>
      </c>
      <c r="D76" s="215"/>
      <c r="E76" s="215"/>
      <c r="F76" s="216"/>
      <c r="G76" s="104">
        <f>SUM(G72:G75)</f>
        <v>2491</v>
      </c>
      <c r="H76" s="105">
        <f>SUM(H72:H75)</f>
        <v>2491</v>
      </c>
    </row>
    <row r="77" spans="1:8" ht="17.25" customHeight="1">
      <c r="A77" s="170"/>
      <c r="B77" s="172" t="s">
        <v>60</v>
      </c>
      <c r="C77" s="208" t="s">
        <v>56</v>
      </c>
      <c r="D77" s="209"/>
      <c r="E77" s="209"/>
      <c r="F77" s="210"/>
      <c r="G77" s="101">
        <v>3600</v>
      </c>
      <c r="H77" s="102">
        <v>3600</v>
      </c>
    </row>
    <row r="78" spans="1:8" ht="17.25" customHeight="1">
      <c r="A78" s="170"/>
      <c r="B78" s="173"/>
      <c r="C78" s="219" t="s">
        <v>158</v>
      </c>
      <c r="D78" s="220"/>
      <c r="E78" s="220"/>
      <c r="F78" s="221"/>
      <c r="G78" s="106">
        <v>0</v>
      </c>
      <c r="H78" s="107">
        <v>0</v>
      </c>
    </row>
    <row r="79" spans="1:8" ht="17.25" customHeight="1" thickBot="1">
      <c r="A79" s="170"/>
      <c r="B79" s="173"/>
      <c r="C79" s="219" t="s">
        <v>159</v>
      </c>
      <c r="D79" s="220"/>
      <c r="E79" s="220"/>
      <c r="F79" s="221"/>
      <c r="G79" s="106">
        <v>193</v>
      </c>
      <c r="H79" s="107">
        <v>193</v>
      </c>
    </row>
    <row r="80" spans="1:8" ht="17.25" customHeight="1" thickBot="1">
      <c r="A80" s="170"/>
      <c r="B80" s="174"/>
      <c r="C80" s="214" t="s">
        <v>160</v>
      </c>
      <c r="D80" s="215"/>
      <c r="E80" s="215"/>
      <c r="F80" s="216"/>
      <c r="G80" s="108">
        <f>SUM(G77:G79)</f>
        <v>3793</v>
      </c>
      <c r="H80" s="109">
        <f>SUM(H77:H79)</f>
        <v>3793</v>
      </c>
    </row>
    <row r="81" spans="1:8" ht="17.25" customHeight="1" thickBot="1">
      <c r="A81" s="170"/>
      <c r="B81" s="214" t="s">
        <v>161</v>
      </c>
      <c r="C81" s="215"/>
      <c r="D81" s="215"/>
      <c r="E81" s="215"/>
      <c r="F81" s="216"/>
      <c r="G81" s="108">
        <v>0</v>
      </c>
      <c r="H81" s="109">
        <v>0</v>
      </c>
    </row>
    <row r="82" spans="1:8" ht="17.25" customHeight="1" thickBot="1">
      <c r="A82" s="170"/>
      <c r="B82" s="214" t="s">
        <v>162</v>
      </c>
      <c r="C82" s="215"/>
      <c r="D82" s="215"/>
      <c r="E82" s="215"/>
      <c r="F82" s="216"/>
      <c r="G82" s="108">
        <v>0</v>
      </c>
      <c r="H82" s="109">
        <v>0</v>
      </c>
    </row>
    <row r="83" spans="1:10" s="112" customFormat="1" ht="19.5" thickBot="1">
      <c r="A83" s="171"/>
      <c r="B83" s="222" t="s">
        <v>163</v>
      </c>
      <c r="C83" s="223"/>
      <c r="D83" s="223"/>
      <c r="E83" s="223"/>
      <c r="F83" s="223"/>
      <c r="G83" s="110">
        <f>G63+G71+G76+G80+G81+G82</f>
        <v>403489</v>
      </c>
      <c r="H83" s="111">
        <f>H63+H71+H76+H80+H81+H82</f>
        <v>216511</v>
      </c>
      <c r="I83" s="148"/>
      <c r="J83" s="148"/>
    </row>
    <row r="84" spans="1:8" ht="15.75" customHeight="1" thickBot="1">
      <c r="A84" s="205" t="s">
        <v>164</v>
      </c>
      <c r="B84" s="214" t="s">
        <v>165</v>
      </c>
      <c r="C84" s="215"/>
      <c r="D84" s="215"/>
      <c r="E84" s="215"/>
      <c r="F84" s="216"/>
      <c r="G84" s="224">
        <v>214931</v>
      </c>
      <c r="H84" s="225"/>
    </row>
    <row r="85" spans="1:8" ht="15.75" customHeight="1">
      <c r="A85" s="173"/>
      <c r="B85" s="172" t="s">
        <v>166</v>
      </c>
      <c r="C85" s="208" t="s">
        <v>70</v>
      </c>
      <c r="D85" s="209"/>
      <c r="E85" s="209"/>
      <c r="F85" s="210"/>
      <c r="G85" s="226">
        <v>311</v>
      </c>
      <c r="H85" s="227"/>
    </row>
    <row r="86" spans="1:8" ht="15">
      <c r="A86" s="173"/>
      <c r="B86" s="173"/>
      <c r="C86" s="217" t="s">
        <v>72</v>
      </c>
      <c r="D86" s="218"/>
      <c r="E86" s="218"/>
      <c r="F86" s="200"/>
      <c r="G86" s="228">
        <v>536</v>
      </c>
      <c r="H86" s="229"/>
    </row>
    <row r="87" spans="1:8" ht="15.75" thickBot="1">
      <c r="A87" s="173"/>
      <c r="B87" s="173"/>
      <c r="C87" s="211" t="s">
        <v>74</v>
      </c>
      <c r="D87" s="212"/>
      <c r="E87" s="212"/>
      <c r="F87" s="213"/>
      <c r="G87" s="230">
        <v>126</v>
      </c>
      <c r="H87" s="231"/>
    </row>
    <row r="88" spans="1:8" ht="15.75" thickBot="1">
      <c r="A88" s="173"/>
      <c r="B88" s="174"/>
      <c r="C88" s="214" t="s">
        <v>167</v>
      </c>
      <c r="D88" s="215"/>
      <c r="E88" s="215"/>
      <c r="F88" s="216"/>
      <c r="G88" s="224">
        <f>SUM(G85:H87)</f>
        <v>973</v>
      </c>
      <c r="H88" s="225"/>
    </row>
    <row r="89" spans="1:8" ht="15.75" thickBot="1">
      <c r="A89" s="173"/>
      <c r="B89" s="214" t="s">
        <v>168</v>
      </c>
      <c r="C89" s="215"/>
      <c r="D89" s="215"/>
      <c r="E89" s="215"/>
      <c r="F89" s="216"/>
      <c r="G89" s="224">
        <v>0</v>
      </c>
      <c r="H89" s="225"/>
    </row>
    <row r="90" spans="1:8" ht="15.75" thickBot="1">
      <c r="A90" s="173"/>
      <c r="B90" s="214" t="s">
        <v>78</v>
      </c>
      <c r="C90" s="215"/>
      <c r="D90" s="215"/>
      <c r="E90" s="215"/>
      <c r="F90" s="216"/>
      <c r="G90" s="224">
        <v>607</v>
      </c>
      <c r="H90" s="225"/>
    </row>
    <row r="91" spans="1:10" s="112" customFormat="1" ht="19.5" thickBot="1">
      <c r="A91" s="207"/>
      <c r="B91" s="232" t="s">
        <v>169</v>
      </c>
      <c r="C91" s="233"/>
      <c r="D91" s="233"/>
      <c r="E91" s="233"/>
      <c r="F91" s="233"/>
      <c r="G91" s="234">
        <f>G84+G88+G89+G90</f>
        <v>216511</v>
      </c>
      <c r="H91" s="235"/>
      <c r="I91" s="148"/>
      <c r="J91" s="148"/>
    </row>
    <row r="92" spans="7:8" ht="15.75" thickBot="1">
      <c r="G92" s="113"/>
      <c r="H92" s="113"/>
    </row>
    <row r="93" spans="1:10" s="82" customFormat="1" ht="16.5" thickBot="1">
      <c r="A93" s="236" t="s">
        <v>170</v>
      </c>
      <c r="B93" s="237"/>
      <c r="C93" s="237"/>
      <c r="D93" s="237"/>
      <c r="E93" s="237"/>
      <c r="F93" s="237"/>
      <c r="G93" s="238">
        <v>0</v>
      </c>
      <c r="H93" s="239"/>
      <c r="I93" s="114"/>
      <c r="J93" s="114"/>
    </row>
    <row r="94" spans="7:10" s="82" customFormat="1" ht="15.75">
      <c r="G94" s="114"/>
      <c r="H94" s="114"/>
      <c r="I94" s="114"/>
      <c r="J94" s="114"/>
    </row>
    <row r="95" spans="7:8" ht="29.25" customHeight="1">
      <c r="G95" s="113"/>
      <c r="H95" s="113"/>
    </row>
    <row r="96" spans="7:8" ht="14.25" customHeight="1">
      <c r="G96" s="113"/>
      <c r="H96" s="113"/>
    </row>
    <row r="97" spans="7:8" ht="14.25" customHeight="1">
      <c r="G97" s="113"/>
      <c r="H97" s="113"/>
    </row>
    <row r="98" spans="7:8" ht="14.25" customHeight="1">
      <c r="G98" s="113"/>
      <c r="H98" s="113"/>
    </row>
    <row r="99" spans="7:8" ht="14.25" customHeight="1">
      <c r="G99" s="113"/>
      <c r="H99" s="113"/>
    </row>
    <row r="100" spans="7:8" ht="14.25" customHeight="1">
      <c r="G100" s="113"/>
      <c r="H100" s="113"/>
    </row>
    <row r="101" spans="7:8" ht="14.25" customHeight="1">
      <c r="G101" s="113"/>
      <c r="H101" s="113"/>
    </row>
    <row r="102" spans="7:8" ht="14.25" customHeight="1">
      <c r="G102" s="113"/>
      <c r="H102" s="113"/>
    </row>
    <row r="103" spans="7:8" ht="14.25" customHeight="1">
      <c r="G103" s="113"/>
      <c r="H103" s="113"/>
    </row>
    <row r="104" spans="7:8" ht="14.25" customHeight="1">
      <c r="G104" s="113"/>
      <c r="H104" s="113"/>
    </row>
    <row r="105" spans="7:8" ht="14.25" customHeight="1">
      <c r="G105" s="113"/>
      <c r="H105" s="113"/>
    </row>
    <row r="106" spans="7:8" ht="14.25" customHeight="1">
      <c r="G106" s="113"/>
      <c r="H106" s="113"/>
    </row>
    <row r="107" spans="7:8" ht="14.25" customHeight="1">
      <c r="G107" s="113"/>
      <c r="H107" s="113"/>
    </row>
    <row r="108" ht="14.25" customHeight="1"/>
    <row r="109" ht="14.25" customHeight="1"/>
    <row r="110" ht="14.25" customHeight="1"/>
  </sheetData>
  <sheetProtection password="C66D" sheet="1" formatCells="0"/>
  <protectedRanges>
    <protectedRange sqref="G5:H8 G11:H14 G17:H21 G24:H27 G30:H33 G36:H39 G47:H48 G50:H51 G53:H54 G60:H62 G65:H68 G69:H70 G72:H75 G77:H79 G81:H82 G84 G85 G86 G87 G89 G90" name="Tartom?ny1"/>
  </protectedRanges>
  <mergeCells count="96">
    <mergeCell ref="B90:F90"/>
    <mergeCell ref="G90:H90"/>
    <mergeCell ref="B91:F91"/>
    <mergeCell ref="G91:H91"/>
    <mergeCell ref="A93:F93"/>
    <mergeCell ref="G93:H93"/>
    <mergeCell ref="C87:F87"/>
    <mergeCell ref="G87:H87"/>
    <mergeCell ref="C88:F88"/>
    <mergeCell ref="G88:H88"/>
    <mergeCell ref="B89:F89"/>
    <mergeCell ref="G89:H89"/>
    <mergeCell ref="B82:F82"/>
    <mergeCell ref="B83:F83"/>
    <mergeCell ref="A84:A91"/>
    <mergeCell ref="B84:F84"/>
    <mergeCell ref="G84:H84"/>
    <mergeCell ref="B85:B88"/>
    <mergeCell ref="C85:F85"/>
    <mergeCell ref="G85:H85"/>
    <mergeCell ref="C86:F86"/>
    <mergeCell ref="G86:H86"/>
    <mergeCell ref="B77:B80"/>
    <mergeCell ref="C77:F77"/>
    <mergeCell ref="C78:F78"/>
    <mergeCell ref="C79:F79"/>
    <mergeCell ref="C80:F80"/>
    <mergeCell ref="B81:F81"/>
    <mergeCell ref="B69:B71"/>
    <mergeCell ref="C69:F69"/>
    <mergeCell ref="C70:F70"/>
    <mergeCell ref="C71:F71"/>
    <mergeCell ref="B72:B76"/>
    <mergeCell ref="C72:F72"/>
    <mergeCell ref="C73:F73"/>
    <mergeCell ref="C74:F74"/>
    <mergeCell ref="C75:F75"/>
    <mergeCell ref="C76:F76"/>
    <mergeCell ref="C58:D62"/>
    <mergeCell ref="E58:F58"/>
    <mergeCell ref="E59:F59"/>
    <mergeCell ref="E62:F62"/>
    <mergeCell ref="C63:D68"/>
    <mergeCell ref="E63:F63"/>
    <mergeCell ref="E64:F64"/>
    <mergeCell ref="E68:F68"/>
    <mergeCell ref="E52:F52"/>
    <mergeCell ref="E53:F53"/>
    <mergeCell ref="E54:F54"/>
    <mergeCell ref="D55:D57"/>
    <mergeCell ref="E55:F55"/>
    <mergeCell ref="E56:F56"/>
    <mergeCell ref="E57:F57"/>
    <mergeCell ref="C46:C57"/>
    <mergeCell ref="D46:D48"/>
    <mergeCell ref="E46:F46"/>
    <mergeCell ref="E47:F47"/>
    <mergeCell ref="E48:F48"/>
    <mergeCell ref="D49:D51"/>
    <mergeCell ref="E49:F49"/>
    <mergeCell ref="E50:F50"/>
    <mergeCell ref="E51:F51"/>
    <mergeCell ref="D52:D54"/>
    <mergeCell ref="D34:D39"/>
    <mergeCell ref="E34:F34"/>
    <mergeCell ref="E35:F35"/>
    <mergeCell ref="E39:F39"/>
    <mergeCell ref="D40:D45"/>
    <mergeCell ref="E40:F40"/>
    <mergeCell ref="E41:F41"/>
    <mergeCell ref="E45:F45"/>
    <mergeCell ref="D22:D27"/>
    <mergeCell ref="E22:F22"/>
    <mergeCell ref="E23:F23"/>
    <mergeCell ref="E27:F27"/>
    <mergeCell ref="D28:D33"/>
    <mergeCell ref="E28:F28"/>
    <mergeCell ref="E29:F29"/>
    <mergeCell ref="E33:F33"/>
    <mergeCell ref="E9:F9"/>
    <mergeCell ref="E10:F10"/>
    <mergeCell ref="E14:F14"/>
    <mergeCell ref="D15:D21"/>
    <mergeCell ref="E15:F15"/>
    <mergeCell ref="E16:F16"/>
    <mergeCell ref="E20:F20"/>
    <mergeCell ref="A1:H1"/>
    <mergeCell ref="A2:F2"/>
    <mergeCell ref="A3:A83"/>
    <mergeCell ref="B3:B68"/>
    <mergeCell ref="C3:D8"/>
    <mergeCell ref="E3:F3"/>
    <mergeCell ref="E4:F4"/>
    <mergeCell ref="E8:F8"/>
    <mergeCell ref="C9:C45"/>
    <mergeCell ref="D9:D14"/>
  </mergeCells>
  <printOptions/>
  <pageMargins left="0.7" right="0.7" top="0.75" bottom="0.75" header="0.3" footer="0.3"/>
  <pageSetup horizontalDpi="600" verticalDpi="600" orientation="portrait" paperSize="9" scale="68" r:id="rId1"/>
  <headerFooter>
    <oddHeader>&amp;C&amp;"Times New Roman,Félkövér"&amp;14Újbarok Községi Önkormányzat</odd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2" sqref="E12"/>
    </sheetView>
  </sheetViews>
  <sheetFormatPr defaultColWidth="9.140625" defaultRowHeight="12.75"/>
  <cols>
    <col min="1" max="1" width="5.7109375" style="115" customWidth="1"/>
    <col min="2" max="2" width="33.140625" style="115" bestFit="1" customWidth="1"/>
    <col min="3" max="3" width="14.00390625" style="115" bestFit="1" customWidth="1"/>
    <col min="4" max="16384" width="9.140625" style="115" customWidth="1"/>
  </cols>
  <sheetData>
    <row r="1" spans="1:3" ht="19.5" thickBot="1">
      <c r="A1" s="240" t="s">
        <v>171</v>
      </c>
      <c r="B1" s="241"/>
      <c r="C1" s="242"/>
    </row>
    <row r="2" spans="1:3" ht="16.5" thickBot="1">
      <c r="A2" s="243" t="s">
        <v>5</v>
      </c>
      <c r="B2" s="244"/>
      <c r="C2" s="116" t="s">
        <v>172</v>
      </c>
    </row>
    <row r="3" spans="1:3" ht="15.75" thickBot="1">
      <c r="A3" s="245" t="s">
        <v>173</v>
      </c>
      <c r="B3" s="246"/>
      <c r="C3" s="117">
        <f>SUM(C4:C5)</f>
        <v>1172.1470000000002</v>
      </c>
    </row>
    <row r="4" spans="1:3" ht="15">
      <c r="A4" s="118"/>
      <c r="B4" s="119" t="s">
        <v>174</v>
      </c>
      <c r="C4" s="120">
        <v>1142.237</v>
      </c>
    </row>
    <row r="5" spans="1:3" ht="15.75" thickBot="1">
      <c r="A5" s="121"/>
      <c r="B5" s="122" t="s">
        <v>46</v>
      </c>
      <c r="C5" s="123">
        <v>29.91</v>
      </c>
    </row>
    <row r="6" spans="1:3" ht="15.75" thickBot="1">
      <c r="A6" s="245" t="s">
        <v>175</v>
      </c>
      <c r="B6" s="246"/>
      <c r="C6" s="117">
        <f>SUM(C7:C8)</f>
        <v>21209.806</v>
      </c>
    </row>
    <row r="7" spans="1:3" ht="15">
      <c r="A7" s="124"/>
      <c r="B7" s="125" t="s">
        <v>176</v>
      </c>
      <c r="C7" s="126">
        <f>20317+531</f>
        <v>20848</v>
      </c>
    </row>
    <row r="8" spans="1:3" ht="15.75" thickBot="1">
      <c r="A8" s="127"/>
      <c r="B8" s="128" t="s">
        <v>177</v>
      </c>
      <c r="C8" s="129">
        <v>361.80600000000004</v>
      </c>
    </row>
    <row r="9" spans="1:3" ht="15.75" thickBot="1">
      <c r="A9" s="245" t="s">
        <v>182</v>
      </c>
      <c r="B9" s="246"/>
      <c r="C9" s="117">
        <f>SUM(C10:C11)</f>
        <v>19892</v>
      </c>
    </row>
    <row r="10" spans="1:3" ht="15">
      <c r="A10" s="127"/>
      <c r="B10" s="128" t="s">
        <v>178</v>
      </c>
      <c r="C10" s="129">
        <v>19892</v>
      </c>
    </row>
    <row r="11" spans="1:3" ht="15.75" thickBot="1">
      <c r="A11" s="127"/>
      <c r="B11" s="128" t="s">
        <v>179</v>
      </c>
      <c r="C11" s="129"/>
    </row>
    <row r="12" spans="1:6" ht="15.75" thickBot="1">
      <c r="A12" s="245" t="s">
        <v>180</v>
      </c>
      <c r="B12" s="246"/>
      <c r="C12" s="117">
        <f>SUM(C13:C14)</f>
        <v>2491.36</v>
      </c>
      <c r="E12" s="130"/>
      <c r="F12" s="130"/>
    </row>
    <row r="13" spans="1:3" ht="15">
      <c r="A13" s="124"/>
      <c r="B13" s="125" t="s">
        <v>174</v>
      </c>
      <c r="C13" s="126">
        <v>2428.795</v>
      </c>
    </row>
    <row r="14" spans="1:3" ht="15.75" thickBot="1">
      <c r="A14" s="131"/>
      <c r="B14" s="132" t="s">
        <v>46</v>
      </c>
      <c r="C14" s="133">
        <v>62.565</v>
      </c>
    </row>
  </sheetData>
  <sheetProtection password="C66D" sheet="1"/>
  <mergeCells count="6">
    <mergeCell ref="A1:C1"/>
    <mergeCell ref="A2:B2"/>
    <mergeCell ref="A3:B3"/>
    <mergeCell ref="A6:B6"/>
    <mergeCell ref="A9:B9"/>
    <mergeCell ref="A12:B12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Roman,Félkövér"&amp;14Újbarok Községi Önkormányzat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1.8515625" style="136" customWidth="1"/>
    <col min="2" max="2" width="19.421875" style="145" bestFit="1" customWidth="1"/>
    <col min="3" max="16384" width="9.140625" style="136" customWidth="1"/>
  </cols>
  <sheetData>
    <row r="1" spans="1:2" s="76" customFormat="1" ht="32.25" thickBot="1">
      <c r="A1" s="77" t="s">
        <v>5</v>
      </c>
      <c r="B1" s="78" t="s">
        <v>117</v>
      </c>
    </row>
    <row r="2" spans="1:2" ht="30">
      <c r="A2" s="134" t="s">
        <v>118</v>
      </c>
      <c r="B2" s="135">
        <v>2</v>
      </c>
    </row>
    <row r="3" spans="1:2" ht="15.75" thickBot="1">
      <c r="A3" s="137" t="s">
        <v>119</v>
      </c>
      <c r="B3" s="138">
        <f>B2</f>
        <v>2</v>
      </c>
    </row>
    <row r="4" spans="1:2" ht="15">
      <c r="A4" s="139" t="s">
        <v>120</v>
      </c>
      <c r="B4" s="140">
        <v>1</v>
      </c>
    </row>
    <row r="5" spans="1:2" ht="15.75" thickBot="1">
      <c r="A5" s="141" t="s">
        <v>121</v>
      </c>
      <c r="B5" s="142">
        <f>B4</f>
        <v>1</v>
      </c>
    </row>
    <row r="6" spans="1:2" ht="15.75" thickBot="1">
      <c r="A6" s="143" t="s">
        <v>122</v>
      </c>
      <c r="B6" s="144">
        <f>B3+B5</f>
        <v>3</v>
      </c>
    </row>
  </sheetData>
  <sheetProtection password="C66D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Kekezsu</cp:lastModifiedBy>
  <cp:lastPrinted>2016-05-18T13:55:01Z</cp:lastPrinted>
  <dcterms:created xsi:type="dcterms:W3CDTF">2014-01-13T16:29:21Z</dcterms:created>
  <dcterms:modified xsi:type="dcterms:W3CDTF">2016-05-27T08:11:33Z</dcterms:modified>
  <cp:category/>
  <cp:version/>
  <cp:contentType/>
  <cp:contentStatus/>
</cp:coreProperties>
</file>