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11700" windowHeight="6540" tabRatio="727" firstSheet="4" activeTab="4"/>
  </bookViews>
  <sheets>
    <sheet name="1.mell." sheetId="1" r:id="rId1"/>
    <sheet name="2.mell. " sheetId="91" r:id="rId2"/>
    <sheet name="3.mell." sheetId="92" r:id="rId3"/>
    <sheet name="4.mell." sheetId="93" r:id="rId4"/>
    <sheet name="5.mell  " sheetId="73" r:id="rId5"/>
    <sheet name="6.mell.  " sheetId="61" r:id="rId6"/>
    <sheet name="7.mell.  " sheetId="62" r:id="rId7"/>
    <sheet name="8.mell." sheetId="77" r:id="rId8"/>
    <sheet name="9.mell." sheetId="78" r:id="rId9"/>
    <sheet name="10.mell." sheetId="63" r:id="rId10"/>
    <sheet name="11.mell." sheetId="64" r:id="rId11"/>
    <sheet name="12. mell. " sheetId="71" r:id="rId12"/>
    <sheet name="13. mell" sheetId="3" r:id="rId13"/>
    <sheet name="14. mell" sheetId="79" r:id="rId14"/>
    <sheet name="15. mell." sheetId="84" r:id="rId15"/>
    <sheet name="16 mell." sheetId="85" r:id="rId16"/>
    <sheet name="17.mell" sheetId="89" r:id="rId17"/>
    <sheet name="18. mell." sheetId="96" r:id="rId18"/>
  </sheets>
  <definedNames>
    <definedName name="_xlnm.Print_Titles" localSheetId="12">'13. mell'!$1:$6</definedName>
    <definedName name="_xlnm.Print_Titles" localSheetId="13">'14. mell'!$1:$7</definedName>
    <definedName name="_xlnm.Print_Titles" localSheetId="14">'15. mell.'!$1:$7</definedName>
    <definedName name="_xlnm.Print_Titles" localSheetId="15">'16 mell.'!$1:$7</definedName>
    <definedName name="_xlnm.Print_Area" localSheetId="0">'1.mell.'!$A$1:$C$146</definedName>
    <definedName name="_xlnm.Print_Area" localSheetId="1">'2.mell. '!$A$1:$C$131</definedName>
    <definedName name="_xlnm.Print_Area" localSheetId="2">'3.mell.'!$A$1:$C$129</definedName>
    <definedName name="_xlnm.Print_Area" localSheetId="3">'4.mell.'!$A$1:$C$129</definedName>
  </definedNames>
  <calcPr calcId="125725" fullCalcOnLoad="1"/>
</workbook>
</file>

<file path=xl/calcChain.xml><?xml version="1.0" encoding="utf-8"?>
<calcChain xmlns="http://schemas.openxmlformats.org/spreadsheetml/2006/main">
  <c r="C14" i="96"/>
  <c r="C27"/>
  <c r="C28"/>
  <c r="D5"/>
  <c r="D14"/>
  <c r="D27"/>
  <c r="E27"/>
  <c r="F27"/>
  <c r="G27"/>
  <c r="H27"/>
  <c r="I27"/>
  <c r="J27"/>
  <c r="K27"/>
  <c r="L27"/>
  <c r="M27"/>
  <c r="N27"/>
  <c r="O26"/>
  <c r="O25"/>
  <c r="O24"/>
  <c r="O23"/>
  <c r="O22"/>
  <c r="O21"/>
  <c r="O20"/>
  <c r="O19"/>
  <c r="O18"/>
  <c r="O17"/>
  <c r="O16"/>
  <c r="O13"/>
  <c r="O12"/>
  <c r="O11"/>
  <c r="O10"/>
  <c r="O9"/>
  <c r="O8"/>
  <c r="O7"/>
  <c r="O6"/>
  <c r="C18" i="61"/>
  <c r="E18"/>
  <c r="E31"/>
  <c r="E32"/>
  <c r="E34"/>
  <c r="C19"/>
  <c r="E27" i="73"/>
  <c r="C145" i="1"/>
  <c r="E18" i="73"/>
  <c r="C18"/>
  <c r="E31"/>
  <c r="C25" i="61"/>
  <c r="C24" i="73"/>
  <c r="C107" i="1"/>
  <c r="C115"/>
  <c r="C106"/>
  <c r="C57"/>
  <c r="C63"/>
  <c r="C56"/>
  <c r="C141"/>
  <c r="C41"/>
  <c r="D36" i="85"/>
  <c r="D42"/>
  <c r="D49"/>
  <c r="D9"/>
  <c r="D23"/>
  <c r="D27"/>
  <c r="D28"/>
  <c r="D32"/>
  <c r="D36" i="84"/>
  <c r="D42"/>
  <c r="D49"/>
  <c r="D9"/>
  <c r="D27"/>
  <c r="D32"/>
  <c r="D23"/>
  <c r="D28"/>
  <c r="D37" i="79"/>
  <c r="D43"/>
  <c r="D50"/>
  <c r="D23"/>
  <c r="D9"/>
  <c r="D18"/>
  <c r="D28"/>
  <c r="D33"/>
  <c r="D29"/>
  <c r="D64" i="3"/>
  <c r="D78"/>
  <c r="D89"/>
  <c r="D95"/>
  <c r="D9"/>
  <c r="D14"/>
  <c r="D8"/>
  <c r="D24"/>
  <c r="D36"/>
  <c r="D35"/>
  <c r="D42"/>
  <c r="D48"/>
  <c r="D51"/>
  <c r="D57"/>
  <c r="C8" i="92"/>
  <c r="C13"/>
  <c r="C53"/>
  <c r="C23"/>
  <c r="C33"/>
  <c r="C39"/>
  <c r="C32"/>
  <c r="C45"/>
  <c r="C48"/>
  <c r="C7"/>
  <c r="C55"/>
  <c r="C61"/>
  <c r="C54"/>
  <c r="C75"/>
  <c r="C103"/>
  <c r="C88"/>
  <c r="C99"/>
  <c r="C105"/>
  <c r="C113"/>
  <c r="C104"/>
  <c r="C8" i="93"/>
  <c r="C13"/>
  <c r="C7"/>
  <c r="C23"/>
  <c r="C33"/>
  <c r="C39"/>
  <c r="C32"/>
  <c r="C53"/>
  <c r="C45"/>
  <c r="C48"/>
  <c r="C55"/>
  <c r="C61"/>
  <c r="C54"/>
  <c r="C75"/>
  <c r="C103"/>
  <c r="C122"/>
  <c r="C124"/>
  <c r="C88"/>
  <c r="C99"/>
  <c r="C105"/>
  <c r="C113"/>
  <c r="C104"/>
  <c r="C8" i="91"/>
  <c r="C13"/>
  <c r="C35"/>
  <c r="C41"/>
  <c r="C47"/>
  <c r="C50"/>
  <c r="C7"/>
  <c r="C57"/>
  <c r="C63"/>
  <c r="C56"/>
  <c r="C77"/>
  <c r="C90"/>
  <c r="C101"/>
  <c r="C107"/>
  <c r="C115"/>
  <c r="C106"/>
  <c r="C8" i="1"/>
  <c r="C13"/>
  <c r="C7"/>
  <c r="C77"/>
  <c r="C90"/>
  <c r="C101"/>
  <c r="C35"/>
  <c r="C34"/>
  <c r="C55"/>
  <c r="C69"/>
  <c r="C71"/>
  <c r="C47"/>
  <c r="C50"/>
  <c r="E16" i="89"/>
  <c r="F16"/>
  <c r="D16"/>
  <c r="G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F11"/>
  <c r="B36" i="71"/>
  <c r="E29"/>
  <c r="E31"/>
  <c r="E32"/>
  <c r="E33"/>
  <c r="E34"/>
  <c r="E35"/>
  <c r="E36"/>
  <c r="D36"/>
  <c r="C36"/>
  <c r="E6"/>
  <c r="E8"/>
  <c r="E13"/>
  <c r="E9"/>
  <c r="E10"/>
  <c r="E11"/>
  <c r="E12"/>
  <c r="D13"/>
  <c r="C13"/>
  <c r="B13"/>
  <c r="E7"/>
  <c r="E16"/>
  <c r="E23"/>
  <c r="E17"/>
  <c r="E18"/>
  <c r="E19"/>
  <c r="E20"/>
  <c r="E21"/>
  <c r="E22"/>
  <c r="B23"/>
  <c r="C23"/>
  <c r="D23"/>
  <c r="E30"/>
  <c r="E39"/>
  <c r="E46"/>
  <c r="E40"/>
  <c r="E41"/>
  <c r="E42"/>
  <c r="E43"/>
  <c r="E44"/>
  <c r="E45"/>
  <c r="B46"/>
  <c r="C46"/>
  <c r="D46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C105" i="1"/>
  <c r="D94" i="3"/>
  <c r="D98"/>
  <c r="C31" i="61"/>
  <c r="C143" i="1"/>
  <c r="E28" i="73"/>
  <c r="E32"/>
  <c r="C27"/>
  <c r="C142" i="1"/>
  <c r="C32" i="61"/>
  <c r="C34"/>
  <c r="C67" i="93"/>
  <c r="C69"/>
  <c r="C67" i="92"/>
  <c r="C69"/>
  <c r="O27" i="96"/>
  <c r="D28"/>
  <c r="E5"/>
  <c r="E14"/>
  <c r="E28"/>
  <c r="F5"/>
  <c r="F14"/>
  <c r="F28"/>
  <c r="G5"/>
  <c r="G14"/>
  <c r="G28"/>
  <c r="H5"/>
  <c r="H14"/>
  <c r="H28"/>
  <c r="I5"/>
  <c r="I14"/>
  <c r="I28"/>
  <c r="J5"/>
  <c r="J14"/>
  <c r="J28"/>
  <c r="K5"/>
  <c r="K14"/>
  <c r="K28"/>
  <c r="L5"/>
  <c r="L14"/>
  <c r="L28"/>
  <c r="M5"/>
  <c r="M14"/>
  <c r="M28"/>
  <c r="N5"/>
  <c r="N14"/>
  <c r="N28"/>
  <c r="D56" i="3"/>
  <c r="D60"/>
  <c r="F24" i="64"/>
  <c r="F24" i="63"/>
  <c r="C36" i="61"/>
  <c r="C135" i="1"/>
  <c r="C136" s="1"/>
  <c r="E36" i="61"/>
  <c r="E35"/>
  <c r="C35"/>
  <c r="E30" i="73"/>
  <c r="C28"/>
  <c r="C30"/>
  <c r="C32"/>
  <c r="C134" i="1"/>
  <c r="C31" i="73"/>
  <c r="C128" i="93"/>
  <c r="C128" i="92"/>
  <c r="C122"/>
  <c r="C124"/>
  <c r="C105" i="91"/>
  <c r="C124"/>
  <c r="C126"/>
  <c r="C34"/>
  <c r="C55"/>
  <c r="C130"/>
  <c r="C69"/>
  <c r="C71"/>
  <c r="C124" i="1"/>
  <c r="C126"/>
  <c r="C144"/>
  <c r="C140"/>
  <c r="C130"/>
  <c r="O14" i="96"/>
</calcChain>
</file>

<file path=xl/sharedStrings.xml><?xml version="1.0" encoding="utf-8"?>
<sst xmlns="http://schemas.openxmlformats.org/spreadsheetml/2006/main" count="1885" uniqueCount="557">
  <si>
    <t>Felhasználás
2012. XII.31-ig</t>
  </si>
  <si>
    <t xml:space="preserve">
2013. év utáni szükséglet
</t>
  </si>
  <si>
    <t>Beruházási (felhalmozási) kiadások előirányzata beruházásonként</t>
  </si>
  <si>
    <t>Felújítási kiadások előirányzata felújításonként</t>
  </si>
  <si>
    <t>2013. év utáni szükséglet
(6=2 - 4 - 5)</t>
  </si>
  <si>
    <t>2014. után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</si>
  <si>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</si>
  <si>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</si>
  <si>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</si>
  <si>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</si>
  <si>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</si>
  <si>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</si>
  <si>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</si>
  <si>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</si>
  <si>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</si>
  <si>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</si>
  <si>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</si>
  <si>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</si>
  <si>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</si>
  <si>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</si>
  <si>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</si>
  <si>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</si>
  <si>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</si>
  <si>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</si>
  <si>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</si>
  <si>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</si>
  <si>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</si>
  <si>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</si>
  <si>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</si>
  <si>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</si>
  <si>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</si>
  <si>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</si>
  <si>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</si>
  <si>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</si>
  <si>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</si>
  <si>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</si>
  <si>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</si>
  <si>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</si>
  <si>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</si>
  <si>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</si>
  <si>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</si>
  <si>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</si>
  <si>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</si>
  <si>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</si>
  <si>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</si>
  <si>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</si>
  <si>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</si>
  <si>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</si>
  <si>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</si>
  <si>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</si>
  <si>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</si>
  <si>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</si>
  <si>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</si>
  <si>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</si>
  <si>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</si>
  <si>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</si>
  <si>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</si>
  <si>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</si>
  <si>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</si>
  <si>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</si>
  <si>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</si>
  <si>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</si>
  <si>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</si>
  <si>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</si>
  <si>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</si>
  <si>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</si>
  <si>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</si>
  <si>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</si>
  <si>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</si>
  <si>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</si>
  <si>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</si>
  <si>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</si>
  <si>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</si>
  <si>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</si>
  <si>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</si>
  <si>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</si>
  <si>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</si>
  <si>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</si>
  <si>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</si>
  <si>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</si>
  <si>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</si>
  <si>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</si>
  <si>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</si>
  <si>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</si>
  <si>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</si>
  <si>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</si>
  <si>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</si>
  <si>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</si>
  <si>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</si>
  <si>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</si>
  <si>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</si>
  <si>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</si>
  <si>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</si>
  <si>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</si>
  <si>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</si>
  <si>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</si>
  <si>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</si>
  <si>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</si>
  <si>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</si>
  <si>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</si>
  <si>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</si>
  <si>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</si>
  <si>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</si>
  <si>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</si>
  <si>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</si>
  <si>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</si>
  <si>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</si>
  <si>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</si>
  <si>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</si>
  <si>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</si>
  <si>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02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</si>
  <si>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</si>
  <si>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</si>
  <si>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</si>
  <si>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</si>
  <si>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</si>
  <si>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</si>
  <si>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</si>
  <si>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</si>
  <si>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</si>
  <si>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</si>
  <si>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</si>
  <si>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</si>
  <si>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</si>
  <si>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</si>
  <si>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</si>
  <si>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</si>
  <si>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</si>
  <si>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</si>
  <si>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</si>
  <si>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</si>
  <si>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</si>
  <si>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</si>
  <si>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</si>
  <si>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</si>
  <si>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</si>
  <si>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</si>
  <si>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</si>
  <si>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</si>
  <si>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</si>
  <si>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</si>
  <si>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</si>
  <si>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</si>
  <si>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</si>
  <si>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</si>
  <si>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</si>
  <si>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</si>
  <si>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</si>
  <si>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</si>
  <si>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</si>
  <si>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</si>
  <si>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</si>
  <si>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</si>
  <si>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</si>
  <si>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</si>
  <si>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</si>
  <si>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</si>
  <si>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</si>
  <si>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</si>
  <si>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</si>
  <si>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</si>
  <si>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</si>
  <si>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</si>
  <si>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</si>
  <si>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</si>
  <si>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</si>
  <si>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</si>
  <si>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</si>
  <si>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</si>
  <si>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</si>
  <si>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</si>
  <si>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</si>
  <si>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</si>
  <si>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</si>
  <si>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</si>
  <si>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</si>
  <si>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</si>
  <si>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</si>
  <si>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</si>
  <si>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</si>
  <si>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</si>
  <si>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</si>
  <si>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</si>
  <si>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</si>
  <si>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</si>
  <si>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</si>
  <si>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</si>
  <si>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Dologi  kiadások</t>
  </si>
  <si>
    <t>Működési célú pénzeszköz átvétel államháztartáson kívülről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</si>
  <si>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</si>
  <si>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</si>
  <si>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</si>
  <si>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</si>
  <si>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</si>
  <si>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</si>
  <si>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</si>
  <si>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</si>
  <si>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</si>
  <si>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bevételek összesen:</t>
  </si>
  <si>
    <t>Költségvetési kiadások összesen: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</si>
  <si>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</si>
  <si>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</si>
  <si>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</si>
  <si>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</si>
  <si>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</si>
  <si>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</si>
  <si>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</si>
  <si>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</si>
  <si>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</si>
  <si>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</si>
  <si>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</si>
  <si>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</si>
  <si>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</si>
  <si>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</si>
  <si>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</si>
  <si>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</si>
  <si>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</si>
  <si>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</si>
  <si>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</si>
  <si>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</si>
  <si>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</si>
  <si>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</si>
  <si>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</si>
  <si>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</si>
  <si>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</si>
  <si>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</si>
  <si>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</si>
  <si>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</si>
  <si>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</si>
  <si>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</si>
  <si>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</si>
  <si>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</si>
  <si>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</si>
  <si>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</si>
  <si>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</si>
  <si>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</si>
  <si>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</si>
  <si>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</si>
  <si>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</si>
  <si>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</si>
  <si>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</si>
  <si>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</si>
  <si>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</si>
  <si>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</si>
  <si>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</si>
  <si>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</si>
  <si>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</si>
  <si>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</si>
  <si>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</si>
  <si>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</si>
  <si>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</si>
  <si>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</si>
  <si>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</si>
  <si>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</si>
  <si>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</si>
  <si>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</si>
  <si>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</si>
  <si>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</si>
  <si>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</si>
  <si>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</si>
  <si>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</si>
  <si>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</si>
  <si>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</si>
  <si>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</si>
  <si>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</si>
  <si>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</si>
  <si>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</si>
  <si>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</si>
  <si>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</si>
  <si>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</si>
  <si>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</si>
  <si>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</si>
  <si>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</si>
  <si>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</si>
  <si>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</si>
  <si>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</si>
  <si>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</si>
  <si>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</si>
  <si>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</si>
  <si>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</si>
  <si>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</si>
  <si>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</si>
  <si>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</si>
  <si>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</si>
  <si>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</si>
  <si>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</si>
  <si>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</si>
  <si>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</si>
  <si>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</si>
  <si>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</si>
  <si>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</si>
  <si>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</si>
  <si>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</si>
  <si>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</si>
  <si>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</si>
  <si>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</si>
  <si>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</si>
  <si>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</si>
  <si>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I. Önkormányzatok működési bevételei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</si>
  <si>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</si>
  <si>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</si>
  <si>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</si>
  <si>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</si>
  <si>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----------------------------</t>
  </si>
  <si>
    <t>Költségvetési szerv I.</t>
  </si>
  <si>
    <t>Költségvetési szerv II.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</si>
  <si>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</si>
  <si>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</si>
  <si>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</si>
  <si>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</si>
  <si>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</si>
  <si>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</si>
  <si>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</si>
  <si>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</si>
  <si>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</si>
  <si>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</si>
  <si>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</si>
  <si>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</si>
  <si>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</si>
  <si>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</si>
  <si>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</si>
  <si>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</si>
  <si>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</si>
  <si>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</si>
  <si>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</si>
  <si>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megnevezése</t>
  </si>
  <si>
    <t>7.1</t>
  </si>
  <si>
    <t>V. Költségvetési szervek finanszírozása</t>
  </si>
  <si>
    <t>KIADÁSOK ÖSSZESEN: (6+7)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</si>
  <si>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</si>
  <si>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</si>
  <si>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</si>
  <si>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</si>
  <si>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</si>
  <si>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</si>
  <si>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</si>
  <si>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</si>
  <si>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</si>
  <si>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</si>
  <si>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</si>
  <si>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</si>
  <si>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</si>
  <si>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</si>
  <si>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</si>
  <si>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</si>
  <si>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</si>
  <si>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</si>
  <si>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</si>
  <si>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</si>
  <si>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</si>
  <si>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</si>
  <si>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</si>
  <si>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</si>
  <si>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</si>
  <si>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</si>
  <si>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</si>
  <si>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</si>
  <si>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</si>
  <si>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</si>
  <si>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</si>
  <si>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</si>
  <si>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</si>
  <si>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</si>
  <si>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</si>
  <si>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</si>
  <si>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</si>
  <si>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</si>
  <si>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</si>
  <si>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</si>
  <si>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</si>
  <si>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</si>
  <si>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>2013. évi előirányzat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</si>
  <si>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</si>
  <si>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</si>
  <si>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</si>
  <si>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</si>
  <si>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</si>
  <si>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</si>
  <si>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</si>
  <si>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</si>
  <si>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</si>
  <si>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</si>
  <si>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</si>
  <si>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</si>
  <si>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</si>
  <si>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</si>
  <si>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</si>
  <si>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</si>
  <si>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</si>
  <si>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</si>
  <si>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</si>
  <si>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</si>
  <si>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</si>
  <si>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</si>
  <si>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</si>
  <si>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</si>
  <si>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</si>
  <si>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</si>
  <si>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</si>
  <si>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</si>
  <si>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</si>
  <si>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</si>
  <si>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</si>
  <si>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</si>
  <si>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</si>
  <si>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</si>
  <si>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</si>
  <si>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</si>
  <si>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</si>
  <si>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</si>
  <si>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</si>
  <si>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</si>
  <si>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</si>
  <si>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</si>
  <si>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</si>
  <si>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</si>
  <si>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</si>
  <si>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</si>
  <si>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</si>
  <si>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</si>
  <si>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</si>
  <si>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</si>
  <si>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</si>
  <si>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</si>
  <si>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</si>
  <si>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</si>
  <si>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</si>
  <si>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</si>
  <si>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</si>
  <si>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</si>
  <si>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</si>
  <si>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</si>
  <si>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</si>
  <si>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</si>
  <si>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</si>
  <si>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</si>
  <si>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</si>
  <si>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</si>
  <si>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</si>
  <si>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</si>
  <si>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</si>
  <si>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</si>
  <si>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</si>
  <si>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</si>
  <si>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</si>
  <si>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</si>
  <si>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</si>
  <si>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</si>
  <si>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</si>
  <si>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</si>
  <si>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</si>
  <si>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</si>
  <si>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</si>
  <si>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</si>
  <si>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</si>
  <si>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</si>
  <si>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</si>
  <si>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</si>
  <si>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</si>
  <si>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</si>
  <si>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</si>
  <si>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</si>
  <si>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</si>
  <si>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</si>
  <si>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</si>
  <si>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</si>
  <si>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</si>
  <si>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</si>
  <si>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</si>
  <si>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</si>
  <si>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</si>
  <si>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</si>
  <si>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</si>
  <si>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</si>
  <si>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</si>
  <si>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</si>
  <si>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</si>
  <si>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</si>
  <si>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</si>
  <si>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</si>
  <si>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</si>
  <si>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</si>
  <si>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</si>
  <si>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</si>
  <si>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</si>
  <si>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</si>
  <si>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</si>
  <si>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</si>
  <si>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</si>
  <si>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</si>
  <si>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Évek</t>
  </si>
  <si>
    <t>......................, 2013. .......................... hó ..... nap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</si>
  <si>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</si>
  <si>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</si>
  <si>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</si>
  <si>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</si>
  <si>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</si>
  <si>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</si>
  <si>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Nagyhalász Város Önkormányzat adósságot keletkeztető ügyletekből és kezességvállalásokból fennálló kötelezettségei</t>
  </si>
  <si>
    <t>Előző években felvett hitel és tőketartozása</t>
  </si>
  <si>
    <t>Tárgyévben felvett hitel és tőketartozása</t>
  </si>
  <si>
    <t>Nagyhalász Város Önkormányzat saját bevételeinek részletezése az adósságot keletkeztető ügyletből származó tárgyévi fizetési kötelezettség megállapításához</t>
  </si>
  <si>
    <t>Nagyhalász Város Önkormányzat 2013. évi adósságot keletkeztető fejlesztési céljai</t>
  </si>
  <si>
    <t>Intézmények napelemes energetikai fejlesztése</t>
  </si>
  <si>
    <t>Óvoda felújítása</t>
  </si>
  <si>
    <t>Ügyviteli gépek beszerzése (Polgármesteri hivatal)</t>
  </si>
  <si>
    <t>Önkormányzati bolt építése Nagyhalászban</t>
  </si>
  <si>
    <t>Múltidézés hagyományos és új eszközökkel - alkotó közösségek kialakítása a Petőfi Sándor Művelődési házban</t>
  </si>
  <si>
    <t>TÁMOP-3.2.3/A-11/1-2012-0041</t>
  </si>
  <si>
    <t>A könyvtári szaktudás megújításáért Sz-Sz-B-M könyvtáraiban</t>
  </si>
  <si>
    <t>TÁMOP-3.2.12-12/1-2012-0039</t>
  </si>
  <si>
    <t>NAGYHALÁSZ VÁROS ÖMKORMÁNYZATÁNAK 2013. ÉVI ÖSSZEVONT MÉRLEGE</t>
  </si>
  <si>
    <t>NAGYHALÁSZ VÁROS ÖNKORMÁNYZAT 2013. ÉVI KÖTELEZŐ FELADATAINAK MÉRLEGE</t>
  </si>
  <si>
    <t>NAGYHALÁSZ VÁROS ÖNKORMÁNYZAT 2013. ÉVI ÖNKÉNT VÁLLALT FELADATAINAK MÉRLEGE</t>
  </si>
  <si>
    <t>NAGYHALÁSZ VÁROS ÖNKORMÁNYZAT 2013. ÉVI ÁLLAMI (ÁLLAMIGAZGATÁSI) FELADATAINAK MÉRLEGE</t>
  </si>
  <si>
    <t>EURÓPAI UNIÓS TÁMOGATÁSSAL MEGVALÓSULT PROJEKTEK BEVÉTELEI, KIADÁSAI</t>
  </si>
  <si>
    <t>NAGYHALÁSZ VÁROS ÖNKORMÁNYZAT 2013. ÉVI BEVÉTELEI ÉS KIADÁSAI</t>
  </si>
  <si>
    <t>NAGYHALÁSZI POLGÁRMESTERI HIVATAL 2013. ÉVI BEVÉTELEI ÉS KIADÁSAI</t>
  </si>
  <si>
    <t>ANÓKA ESZTER VÁROSI KÖNYVTÁR 2013. ÉVI BEVÉTELEI ÉS KIADÁSAI</t>
  </si>
  <si>
    <t>PETŐFI SÁNDOR MŰVELŐDÉSI HÁZ 2013. ÉVI BEVÉTELEI ÉS KIADÁSAI</t>
  </si>
  <si>
    <t>03</t>
  </si>
  <si>
    <t>Művelődéi Ház TÁMOP-os kiadása</t>
  </si>
  <si>
    <t>Nyitó pénzkészlet</t>
  </si>
  <si>
    <t>-----</t>
  </si>
  <si>
    <t>Támogatások, hozzájárulások</t>
  </si>
  <si>
    <t>Támogatásértékű bevételek</t>
  </si>
  <si>
    <t>Felhalmozási célú bevételek</t>
  </si>
  <si>
    <t>Átvett pénzeszközök</t>
  </si>
  <si>
    <t>Kölcsönök</t>
  </si>
  <si>
    <t>Finanszírozási célú bevételek</t>
  </si>
  <si>
    <t>Dologi kiadások</t>
  </si>
  <si>
    <t>Ellátottak pénzbeli juttatása</t>
  </si>
  <si>
    <t>Támogatások, elvonások</t>
  </si>
  <si>
    <t>Támogatásértékű kiadások</t>
  </si>
  <si>
    <t>Hitelek kamatai</t>
  </si>
  <si>
    <t>Finanszírozási célú kiadások</t>
  </si>
  <si>
    <t>Egyenleg (10-23)</t>
  </si>
  <si>
    <t>Lakosságnak juttatott tám.</t>
  </si>
  <si>
    <t xml:space="preserve">Munkaadókat terhelő járulékok </t>
  </si>
  <si>
    <t>Előző évi pénzmaradvány</t>
  </si>
  <si>
    <t>Nagyhalász Város Önkormányzat likviditási terve
2013. évre</t>
  </si>
  <si>
    <t>Felhalmozási költségvetés kiad.</t>
  </si>
  <si>
    <t>5.9.</t>
  </si>
  <si>
    <t>5.10.</t>
  </si>
  <si>
    <t>Működőképesség megőrzését szolgáló egyéb támogatás</t>
  </si>
  <si>
    <t>Egyéb működési célú támogatás</t>
  </si>
  <si>
    <t>Felhalmozásu célú támogatás</t>
  </si>
  <si>
    <t>Felhalmozási célú támogatás</t>
  </si>
  <si>
    <t xml:space="preserve">Gépek (áramfejl., önjáró henger, permetező, kapa) </t>
  </si>
  <si>
    <t>Szoc. Célú városrehab pályázat költségei</t>
  </si>
  <si>
    <t>Ingatlanvásárlás</t>
  </si>
  <si>
    <t>Főzőüst</t>
  </si>
  <si>
    <t>Útépítés</t>
  </si>
  <si>
    <t>Önkormányzat TÁMOP-os kiadása</t>
  </si>
  <si>
    <t>Műv.Ház szoc. Helyiségeinak felújítása</t>
  </si>
  <si>
    <t xml:space="preserve">6.melléklet az 1/2013. (II.7.) önkormányzati rendelethez     </t>
  </si>
  <si>
    <t xml:space="preserve">5. melléklet az 1/2013. (II.7.) önkormányzati rendelethez    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</si>
</sst>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</numFmts>
  <fonts count="5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Times New Roman CE"/>
      <charset val="238"/>
    </font>
    <font>
      <i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576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9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0" fillId="0" borderId="8" xfId="0" applyNumberFormat="1" applyFill="1" applyBorder="1" applyAlignment="1" applyProtection="1">
      <alignment horizontal="center" vertical="center" wrapText="1"/>
      <protection locked="0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0" fillId="0" borderId="16" xfId="0" applyNumberFormat="1" applyFont="1" applyFill="1" applyBorder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</xf>
    <xf numFmtId="164" fontId="8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5" xfId="0" applyNumberFormat="1" applyFont="1" applyFill="1" applyBorder="1" applyAlignment="1" applyProtection="1">
      <alignment vertical="center"/>
      <protection locked="0"/>
    </xf>
    <xf numFmtId="3" fontId="35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2" xfId="0" applyNumberFormat="1" applyFont="1" applyFill="1" applyBorder="1" applyAlignment="1" applyProtection="1">
      <alignment vertical="center"/>
      <protection locked="0"/>
    </xf>
    <xf numFmtId="3" fontId="30" fillId="0" borderId="7" xfId="0" applyNumberFormat="1" applyFont="1" applyFill="1" applyBorder="1" applyAlignment="1" applyProtection="1">
      <alignment vertical="center"/>
      <protection locked="0"/>
    </xf>
    <xf numFmtId="49" fontId="30" fillId="0" borderId="9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25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21" xfId="5" applyNumberFormat="1" applyFont="1" applyFill="1" applyBorder="1" applyAlignment="1" applyProtection="1">
      <alignment vertical="center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23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19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0" fontId="12" fillId="0" borderId="0" xfId="5" applyFill="1" applyProtection="1">
      <protection locked="0"/>
    </xf>
    <xf numFmtId="164" fontId="20" fillId="2" borderId="16" xfId="0" applyNumberFormat="1" applyFont="1" applyFill="1" applyBorder="1" applyAlignment="1" applyProtection="1">
      <alignment vertical="center" wrapText="1"/>
    </xf>
    <xf numFmtId="164" fontId="8" fillId="2" borderId="16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12" fillId="0" borderId="26" xfId="4" applyFill="1" applyBorder="1"/>
    <xf numFmtId="0" fontId="29" fillId="0" borderId="16" xfId="4" applyFont="1" applyFill="1" applyBorder="1" applyAlignment="1" applyProtection="1">
      <alignment horizontal="left" vertical="center" wrapText="1"/>
    </xf>
    <xf numFmtId="0" fontId="6" fillId="0" borderId="2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28" xfId="4" applyFont="1" applyFill="1" applyBorder="1" applyAlignment="1" applyProtection="1">
      <alignment horizontal="left" vertical="center" wrapText="1" indent="6"/>
    </xf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33" fillId="0" borderId="7" xfId="4" applyFont="1" applyFill="1" applyBorder="1" applyAlignment="1">
      <alignment horizontal="center" vertical="center" wrapText="1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9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23" xfId="1" applyNumberFormat="1" applyFont="1" applyFill="1" applyBorder="1"/>
    <xf numFmtId="166" fontId="15" fillId="0" borderId="21" xfId="1" applyNumberFormat="1" applyFont="1" applyFill="1" applyBorder="1"/>
    <xf numFmtId="166" fontId="15" fillId="0" borderId="16" xfId="4" applyNumberFormat="1" applyFont="1" applyFill="1" applyBorder="1"/>
    <xf numFmtId="166" fontId="15" fillId="0" borderId="19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28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29" fillId="0" borderId="5" xfId="4" applyFont="1" applyFill="1" applyBorder="1" applyAlignment="1" applyProtection="1">
      <alignment horizontal="center" vertical="center" wrapText="1"/>
    </xf>
    <xf numFmtId="0" fontId="29" fillId="0" borderId="29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19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6" fontId="29" fillId="0" borderId="19" xfId="1" applyNumberFormat="1" applyFont="1" applyFill="1" applyBorder="1" applyProtection="1"/>
    <xf numFmtId="166" fontId="30" fillId="0" borderId="29" xfId="1" applyNumberFormat="1" applyFont="1" applyFill="1" applyBorder="1" applyProtection="1">
      <protection locked="0"/>
    </xf>
    <xf numFmtId="166" fontId="30" fillId="0" borderId="21" xfId="1" applyNumberFormat="1" applyFont="1" applyFill="1" applyBorder="1" applyProtection="1">
      <protection locked="0"/>
    </xf>
    <xf numFmtId="166" fontId="30" fillId="0" borderId="22" xfId="1" applyNumberFormat="1" applyFont="1" applyFill="1" applyBorder="1" applyProtection="1">
      <protection locked="0"/>
    </xf>
    <xf numFmtId="166" fontId="30" fillId="0" borderId="19" xfId="1" applyNumberFormat="1" applyFont="1" applyFill="1" applyBorder="1" applyProtection="1"/>
    <xf numFmtId="0" fontId="30" fillId="0" borderId="5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7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/>
    </xf>
    <xf numFmtId="164" fontId="8" fillId="0" borderId="16" xfId="0" applyNumberFormat="1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7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30" fillId="0" borderId="29" xfId="0" applyNumberFormat="1" applyFont="1" applyFill="1" applyBorder="1" applyAlignment="1" applyProtection="1">
      <alignment vertical="center"/>
    </xf>
    <xf numFmtId="49" fontId="35" fillId="0" borderId="9" xfId="0" quotePrefix="1" applyNumberFormat="1" applyFont="1" applyFill="1" applyBorder="1" applyAlignment="1" applyProtection="1">
      <alignment horizontal="left" vertical="center" indent="1"/>
    </xf>
    <xf numFmtId="3" fontId="35" fillId="0" borderId="21" xfId="0" applyNumberFormat="1" applyFont="1" applyFill="1" applyBorder="1" applyAlignment="1" applyProtection="1">
      <alignment vertical="center"/>
    </xf>
    <xf numFmtId="49" fontId="30" fillId="0" borderId="9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1" fillId="0" borderId="15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3" fontId="30" fillId="0" borderId="19" xfId="0" applyNumberFormat="1" applyFont="1" applyFill="1" applyBorder="1" applyAlignment="1" applyProtection="1">
      <alignment vertical="center"/>
    </xf>
    <xf numFmtId="49" fontId="30" fillId="0" borderId="9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8" fillId="0" borderId="30" xfId="0" applyFont="1" applyFill="1" applyBorder="1" applyAlignment="1" applyProtection="1">
      <alignment vertical="center"/>
    </xf>
    <xf numFmtId="0" fontId="8" fillId="0" borderId="3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164" fontId="8" fillId="0" borderId="34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39" fillId="0" borderId="35" xfId="0" applyFont="1" applyBorder="1" applyAlignment="1" applyProtection="1">
      <alignment horizontal="center" wrapText="1"/>
    </xf>
    <xf numFmtId="0" fontId="40" fillId="0" borderId="3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36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37" xfId="0" applyFont="1" applyFill="1" applyBorder="1" applyAlignment="1" applyProtection="1">
      <alignment vertical="center" wrapText="1"/>
    </xf>
    <xf numFmtId="0" fontId="4" fillId="0" borderId="35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9" xfId="0" applyNumberFormat="1" applyFont="1" applyFill="1" applyBorder="1" applyAlignment="1" applyProtection="1">
      <alignment horizontal="right" vertical="center"/>
      <protection locked="0"/>
    </xf>
    <xf numFmtId="0" fontId="8" fillId="0" borderId="28" xfId="0" quotePrefix="1" applyFont="1" applyFill="1" applyBorder="1" applyAlignment="1" applyProtection="1">
      <alignment horizontal="center" vertical="center"/>
      <protection locked="0"/>
    </xf>
    <xf numFmtId="49" fontId="8" fillId="0" borderId="38" xfId="0" applyNumberFormat="1" applyFont="1" applyFill="1" applyBorder="1" applyAlignment="1" applyProtection="1">
      <alignment horizontal="right" vertical="center"/>
      <protection locked="0"/>
    </xf>
    <xf numFmtId="0" fontId="43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0" fillId="0" borderId="39" xfId="0" applyFill="1" applyBorder="1" applyProtection="1"/>
    <xf numFmtId="0" fontId="6" fillId="0" borderId="39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164" fontId="35" fillId="0" borderId="41" xfId="4" applyNumberFormat="1" applyFont="1" applyFill="1" applyBorder="1" applyAlignment="1" applyProtection="1">
      <alignment horizontal="right" vertical="center" wrapText="1" indent="1"/>
    </xf>
    <xf numFmtId="164" fontId="35" fillId="0" borderId="43" xfId="4" applyNumberFormat="1" applyFont="1" applyFill="1" applyBorder="1" applyAlignment="1" applyProtection="1">
      <alignment horizontal="right" vertical="center" wrapText="1" indent="1"/>
    </xf>
    <xf numFmtId="164" fontId="30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6" xfId="4" applyFont="1" applyFill="1" applyBorder="1" applyAlignment="1" applyProtection="1">
      <alignment horizontal="left" vertical="center" wrapText="1" indent="1"/>
    </xf>
    <xf numFmtId="49" fontId="22" fillId="0" borderId="44" xfId="4" applyNumberFormat="1" applyFont="1" applyFill="1" applyBorder="1" applyAlignment="1" applyProtection="1">
      <alignment horizontal="left" vertical="center" wrapText="1" indent="1"/>
    </xf>
    <xf numFmtId="49" fontId="22" fillId="0" borderId="4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4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28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28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1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5" fillId="0" borderId="16" xfId="0" applyFont="1" applyBorder="1" applyAlignment="1" applyProtection="1">
      <alignment horizontal="left" vertical="center" wrapText="1" indent="1"/>
    </xf>
    <xf numFmtId="0" fontId="28" fillId="0" borderId="19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4" fillId="0" borderId="15" xfId="0" applyNumberFormat="1" applyFont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horizontal="right" vertical="center" wrapText="1" indent="1"/>
    </xf>
    <xf numFmtId="164" fontId="20" fillId="0" borderId="25" xfId="4" applyNumberFormat="1" applyFont="1" applyFill="1" applyBorder="1" applyAlignment="1" applyProtection="1">
      <alignment horizontal="right" vertical="center" wrapText="1" indent="1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35" fillId="0" borderId="23" xfId="4" applyNumberFormat="1" applyFont="1" applyFill="1" applyBorder="1" applyAlignment="1" applyProtection="1">
      <alignment horizontal="right" vertical="center" wrapText="1" indent="1"/>
    </xf>
    <xf numFmtId="164" fontId="35" fillId="0" borderId="21" xfId="4" applyNumberFormat="1" applyFont="1" applyFill="1" applyBorder="1" applyAlignment="1" applyProtection="1">
      <alignment horizontal="right" vertical="center" wrapText="1" indent="1"/>
    </xf>
    <xf numFmtId="164" fontId="3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0" applyNumberFormat="1" applyFont="1" applyBorder="1" applyAlignment="1" applyProtection="1">
      <alignment horizontal="right" vertical="center" wrapText="1" indent="1"/>
    </xf>
    <xf numFmtId="0" fontId="26" fillId="0" borderId="19" xfId="0" quotePrefix="1" applyFont="1" applyBorder="1" applyAlignment="1" applyProtection="1">
      <alignment horizontal="right" vertical="center" wrapText="1" indent="1"/>
      <protection locked="0"/>
    </xf>
    <xf numFmtId="164" fontId="20" fillId="0" borderId="47" xfId="4" applyNumberFormat="1" applyFont="1" applyFill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right" vertical="center" wrapText="1" indent="1"/>
    </xf>
    <xf numFmtId="0" fontId="6" fillId="0" borderId="27" xfId="0" applyFont="1" applyFill="1" applyBorder="1" applyAlignment="1" applyProtection="1">
      <alignment horizontal="right" vertical="center"/>
    </xf>
    <xf numFmtId="164" fontId="29" fillId="0" borderId="20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0" fontId="27" fillId="0" borderId="23" xfId="0" applyFont="1" applyBorder="1" applyAlignment="1" applyProtection="1">
      <alignment horizontal="right" vertical="center" wrapText="1" indent="1"/>
      <protection locked="0"/>
    </xf>
    <xf numFmtId="0" fontId="27" fillId="0" borderId="21" xfId="0" applyFont="1" applyBorder="1" applyAlignment="1" applyProtection="1">
      <alignment horizontal="right" vertical="center" wrapText="1" indent="1"/>
      <protection locked="0"/>
    </xf>
    <xf numFmtId="0" fontId="27" fillId="0" borderId="22" xfId="0" applyFont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3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8" fillId="0" borderId="16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49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16" xfId="0" applyNumberFormat="1" applyFont="1" applyFill="1" applyBorder="1" applyAlignment="1" applyProtection="1">
      <alignment horizontal="center" vertical="center" wrapText="1"/>
    </xf>
    <xf numFmtId="164" fontId="29" fillId="0" borderId="19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26" xfId="0" applyNumberFormat="1" applyFont="1" applyFill="1" applyBorder="1" applyAlignment="1" applyProtection="1">
      <alignment horizontal="left" vertical="center" wrapText="1" indent="1"/>
    </xf>
    <xf numFmtId="164" fontId="30" fillId="0" borderId="0" xfId="0" applyNumberFormat="1" applyFont="1" applyFill="1" applyBorder="1" applyAlignment="1" applyProtection="1">
      <alignment horizontal="left" vertical="center" wrapText="1" indent="1"/>
    </xf>
    <xf numFmtId="164" fontId="33" fillId="0" borderId="49" xfId="0" applyNumberFormat="1" applyFont="1" applyFill="1" applyBorder="1" applyAlignment="1" applyProtection="1">
      <alignment horizontal="left" vertical="center" wrapText="1" indent="1"/>
    </xf>
    <xf numFmtId="164" fontId="1" fillId="0" borderId="52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5" fillId="0" borderId="1" xfId="0" applyNumberFormat="1" applyFont="1" applyFill="1" applyBorder="1" applyAlignment="1" applyProtection="1">
      <alignment horizontal="righ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5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50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164" fontId="35" fillId="0" borderId="4" xfId="0" applyNumberFormat="1" applyFont="1" applyFill="1" applyBorder="1" applyAlignment="1" applyProtection="1">
      <alignment horizontal="right" vertical="center" wrapText="1" indent="1"/>
    </xf>
    <xf numFmtId="166" fontId="30" fillId="0" borderId="53" xfId="1" applyNumberFormat="1" applyFont="1" applyFill="1" applyBorder="1" applyProtection="1">
      <protection locked="0"/>
    </xf>
    <xf numFmtId="166" fontId="30" fillId="0" borderId="41" xfId="1" applyNumberFormat="1" applyFont="1" applyFill="1" applyBorder="1" applyProtection="1">
      <protection locked="0"/>
    </xf>
    <xf numFmtId="166" fontId="30" fillId="0" borderId="34" xfId="1" applyNumberFormat="1" applyFont="1" applyFill="1" applyBorder="1" applyProtection="1">
      <protection locked="0"/>
    </xf>
    <xf numFmtId="0" fontId="30" fillId="0" borderId="4" xfId="4" applyFont="1" applyFill="1" applyBorder="1" applyProtection="1"/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21" xfId="4" applyFont="1" applyFill="1" applyBorder="1" applyAlignment="1" applyProtection="1">
      <alignment horizontal="left" vertical="center" wrapText="1" indent="1"/>
    </xf>
    <xf numFmtId="0" fontId="22" fillId="0" borderId="21" xfId="4" applyFont="1" applyFill="1" applyBorder="1" applyAlignment="1" applyProtection="1">
      <alignment horizontal="left" indent="7"/>
    </xf>
    <xf numFmtId="0" fontId="22" fillId="0" borderId="23" xfId="4" applyFont="1" applyFill="1" applyBorder="1" applyAlignment="1" applyProtection="1">
      <alignment horizontal="left" vertical="center" wrapText="1" indent="6"/>
    </xf>
    <xf numFmtId="0" fontId="22" fillId="0" borderId="21" xfId="4" applyFont="1" applyFill="1" applyBorder="1" applyAlignment="1" applyProtection="1">
      <alignment horizontal="left" vertical="center" wrapText="1" indent="6"/>
    </xf>
    <xf numFmtId="0" fontId="22" fillId="0" borderId="24" xfId="4" applyFont="1" applyFill="1" applyBorder="1" applyAlignment="1" applyProtection="1">
      <alignment horizontal="left" vertical="center" wrapText="1" indent="6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0" fontId="28" fillId="0" borderId="20" xfId="0" applyFont="1" applyBorder="1" applyAlignment="1" applyProtection="1">
      <alignment horizontal="left" vertical="center" wrapText="1" indent="1"/>
    </xf>
    <xf numFmtId="0" fontId="27" fillId="0" borderId="23" xfId="0" applyFont="1" applyBorder="1" applyAlignment="1" applyProtection="1">
      <alignment horizontal="left" vertical="center" wrapText="1" indent="1"/>
    </xf>
    <xf numFmtId="0" fontId="27" fillId="0" borderId="21" xfId="0" applyFont="1" applyBorder="1" applyAlignment="1" applyProtection="1">
      <alignment horizontal="left" vertical="center" wrapText="1" indent="1"/>
    </xf>
    <xf numFmtId="0" fontId="27" fillId="0" borderId="24" xfId="0" applyFont="1" applyBorder="1" applyAlignment="1" applyProtection="1">
      <alignment horizontal="left" vertical="center" wrapText="1" indent="1"/>
    </xf>
    <xf numFmtId="0" fontId="27" fillId="0" borderId="22" xfId="0" applyFont="1" applyBorder="1" applyAlignment="1" applyProtection="1">
      <alignment horizontal="left" vertical="center" wrapText="1" indent="1"/>
    </xf>
    <xf numFmtId="0" fontId="44" fillId="0" borderId="21" xfId="0" applyFont="1" applyBorder="1" applyAlignment="1" applyProtection="1">
      <alignment horizontal="left" vertical="center" wrapText="1" indent="1"/>
    </xf>
    <xf numFmtId="0" fontId="27" fillId="0" borderId="21" xfId="0" applyFont="1" applyBorder="1" applyAlignment="1" applyProtection="1">
      <alignment horizontal="left" vertical="center" wrapText="1" indent="6"/>
    </xf>
    <xf numFmtId="0" fontId="28" fillId="0" borderId="42" xfId="0" applyFont="1" applyBorder="1" applyAlignment="1" applyProtection="1">
      <alignment horizontal="left" vertical="center" wrapText="1" indent="1"/>
    </xf>
    <xf numFmtId="0" fontId="27" fillId="0" borderId="53" xfId="0" applyFont="1" applyBorder="1" applyAlignment="1" applyProtection="1">
      <alignment horizontal="left" vertical="center" wrapText="1" indent="1"/>
    </xf>
    <xf numFmtId="0" fontId="27" fillId="0" borderId="54" xfId="0" applyFont="1" applyBorder="1" applyAlignment="1" applyProtection="1">
      <alignment horizontal="left" vertical="center" wrapText="1" indent="1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0" fontId="8" fillId="0" borderId="29" xfId="0" quotePrefix="1" applyFont="1" applyFill="1" applyBorder="1" applyAlignment="1" applyProtection="1">
      <alignment horizontal="right" vertical="center" indent="1"/>
    </xf>
    <xf numFmtId="0" fontId="8" fillId="0" borderId="38" xfId="0" applyFont="1" applyFill="1" applyBorder="1" applyAlignment="1" applyProtection="1">
      <alignment horizontal="right" vertical="center" indent="1"/>
    </xf>
    <xf numFmtId="0" fontId="8" fillId="0" borderId="25" xfId="0" applyFont="1" applyFill="1" applyBorder="1" applyAlignment="1" applyProtection="1">
      <alignment horizontal="right" vertical="center" wrapText="1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5" xfId="0" applyNumberFormat="1" applyFont="1" applyFill="1" applyBorder="1" applyAlignment="1" applyProtection="1">
      <alignment horizontal="right" vertical="center" wrapText="1" indent="1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3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5" xfId="0" applyNumberFormat="1" applyFont="1" applyFill="1" applyBorder="1" applyAlignment="1" applyProtection="1">
      <alignment horizontal="right" vertical="center" wrapText="1" indent="1"/>
    </xf>
    <xf numFmtId="164" fontId="32" fillId="0" borderId="19" xfId="0" applyNumberFormat="1" applyFont="1" applyFill="1" applyBorder="1" applyAlignment="1" applyProtection="1">
      <alignment horizontal="righ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5" fillId="0" borderId="21" xfId="0" applyNumberFormat="1" applyFont="1" applyFill="1" applyBorder="1" applyAlignment="1" applyProtection="1">
      <alignment horizontal="right" vertical="center" wrapText="1" indent="1"/>
    </xf>
    <xf numFmtId="164" fontId="35" fillId="0" borderId="29" xfId="0" applyNumberFormat="1" applyFont="1" applyFill="1" applyBorder="1" applyAlignment="1" applyProtection="1">
      <alignment horizontal="right" vertical="center" wrapText="1" indent="1"/>
    </xf>
    <xf numFmtId="0" fontId="38" fillId="0" borderId="35" xfId="0" applyFont="1" applyBorder="1" applyAlignment="1" applyProtection="1">
      <alignment horizontal="center" wrapTex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28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9" xfId="0" applyNumberFormat="1" applyFont="1" applyFill="1" applyBorder="1" applyAlignment="1" applyProtection="1">
      <alignment horizontal="right" vertical="center"/>
    </xf>
    <xf numFmtId="0" fontId="8" fillId="0" borderId="28" xfId="0" quotePrefix="1" applyFont="1" applyFill="1" applyBorder="1" applyAlignment="1" applyProtection="1">
      <alignment horizontal="center" vertical="center"/>
    </xf>
    <xf numFmtId="49" fontId="8" fillId="0" borderId="38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5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4" fillId="0" borderId="4" xfId="0" applyFont="1" applyBorder="1" applyAlignment="1" applyProtection="1">
      <alignment horizontal="left" vertical="center" wrapText="1" indent="1"/>
    </xf>
    <xf numFmtId="0" fontId="28" fillId="0" borderId="28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28" xfId="0" quotePrefix="1" applyFont="1" applyBorder="1" applyAlignment="1" applyProtection="1">
      <alignment horizontal="left" vertical="center" wrapText="1" indent="6"/>
    </xf>
    <xf numFmtId="0" fontId="44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right" vertical="center" indent="1"/>
    </xf>
    <xf numFmtId="0" fontId="47" fillId="0" borderId="16" xfId="0" applyFont="1" applyBorder="1" applyAlignment="1" applyProtection="1">
      <alignment horizontal="left" vertical="center" wrapText="1" indent="1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8" xfId="0" applyFont="1" applyBorder="1" applyAlignment="1">
      <alignment wrapText="1"/>
    </xf>
    <xf numFmtId="0" fontId="44" fillId="0" borderId="23" xfId="0" applyFont="1" applyBorder="1" applyAlignment="1" applyProtection="1">
      <alignment horizontal="left" vertical="center" wrapText="1" indent="1"/>
    </xf>
    <xf numFmtId="0" fontId="27" fillId="0" borderId="29" xfId="0" applyFont="1" applyBorder="1" applyAlignment="1" applyProtection="1">
      <alignment horizontal="left" vertical="center" wrapText="1" indent="1"/>
    </xf>
    <xf numFmtId="0" fontId="27" fillId="0" borderId="20" xfId="0" applyFont="1" applyBorder="1" applyAlignment="1" applyProtection="1">
      <alignment horizontal="left" vertical="center" wrapText="1" indent="1"/>
    </xf>
    <xf numFmtId="0" fontId="46" fillId="0" borderId="16" xfId="0" applyFont="1" applyBorder="1" applyAlignment="1" applyProtection="1">
      <alignment horizont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27" fillId="0" borderId="24" xfId="0" applyFont="1" applyBorder="1" applyAlignment="1" applyProtection="1">
      <alignment horizontal="left" vertical="center" wrapText="1" indent="6"/>
    </xf>
    <xf numFmtId="0" fontId="28" fillId="0" borderId="46" xfId="0" applyFont="1" applyBorder="1" applyAlignment="1" applyProtection="1">
      <alignment horizontal="left" vertical="center" wrapText="1" indent="1"/>
    </xf>
    <xf numFmtId="0" fontId="49" fillId="0" borderId="0" xfId="0" applyFont="1" applyFill="1" applyAlignment="1" applyProtection="1">
      <alignment horizontal="left" vertical="center" wrapText="1"/>
    </xf>
    <xf numFmtId="0" fontId="49" fillId="0" borderId="0" xfId="0" applyFont="1" applyFill="1" applyAlignment="1" applyProtection="1">
      <alignment vertical="center" wrapText="1"/>
    </xf>
    <xf numFmtId="0" fontId="49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29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Border="1" applyAlignment="1" applyProtection="1">
      <alignment horizontal="right" vertical="center" wrapText="1" indent="1"/>
    </xf>
    <xf numFmtId="164" fontId="35" fillId="0" borderId="19" xfId="4" applyNumberFormat="1" applyFont="1" applyFill="1" applyBorder="1" applyAlignment="1" applyProtection="1">
      <alignment horizontal="right" vertical="center" wrapText="1" indent="1"/>
    </xf>
    <xf numFmtId="164" fontId="50" fillId="0" borderId="19" xfId="4" applyNumberFormat="1" applyFont="1" applyFill="1" applyBorder="1" applyAlignment="1" applyProtection="1">
      <alignment horizontal="right" vertical="center" wrapText="1" indent="1"/>
    </xf>
    <xf numFmtId="164" fontId="0" fillId="0" borderId="52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>
      <alignment horizontal="center"/>
    </xf>
    <xf numFmtId="164" fontId="22" fillId="0" borderId="1" xfId="5" applyNumberFormat="1" applyFont="1" applyFill="1" applyBorder="1" applyAlignment="1" applyProtection="1">
      <alignment vertical="center"/>
    </xf>
    <xf numFmtId="164" fontId="22" fillId="0" borderId="46" xfId="5" quotePrefix="1" applyNumberFormat="1" applyFont="1" applyFill="1" applyBorder="1" applyAlignment="1" applyProtection="1">
      <alignment horizontal="center" vertical="center"/>
    </xf>
    <xf numFmtId="164" fontId="20" fillId="0" borderId="19" xfId="5" quotePrefix="1" applyNumberFormat="1" applyFont="1" applyFill="1" applyBorder="1" applyAlignment="1" applyProtection="1">
      <alignment horizontal="center"/>
    </xf>
    <xf numFmtId="164" fontId="0" fillId="0" borderId="0" xfId="0" applyNumberFormat="1"/>
    <xf numFmtId="164" fontId="15" fillId="0" borderId="0" xfId="4" applyNumberFormat="1" applyFont="1" applyFill="1"/>
    <xf numFmtId="0" fontId="46" fillId="0" borderId="0" xfId="0" applyFont="1" applyBorder="1" applyAlignment="1" applyProtection="1">
      <alignment horizontal="left" wrapText="1" indent="1"/>
    </xf>
    <xf numFmtId="164" fontId="37" fillId="0" borderId="27" xfId="4" applyNumberFormat="1" applyFont="1" applyFill="1" applyBorder="1" applyAlignment="1" applyProtection="1">
      <alignment horizontal="left" vertical="center"/>
    </xf>
    <xf numFmtId="164" fontId="37" fillId="0" borderId="2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24" fillId="0" borderId="0" xfId="4" applyFont="1" applyFill="1" applyAlignment="1">
      <alignment horizontal="center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 vertical="center"/>
    </xf>
    <xf numFmtId="164" fontId="33" fillId="0" borderId="0" xfId="4" applyNumberFormat="1" applyFont="1" applyFill="1" applyBorder="1" applyAlignment="1" applyProtection="1">
      <alignment horizontal="center" vertical="center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9" xfId="4" applyFont="1" applyFill="1" applyBorder="1" applyAlignment="1">
      <alignment horizontal="center" vertical="center" wrapText="1"/>
    </xf>
    <xf numFmtId="0" fontId="33" fillId="0" borderId="22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16" xfId="4" applyFont="1" applyFill="1" applyBorder="1" applyAlignment="1" applyProtection="1">
      <alignment horizontal="left"/>
    </xf>
    <xf numFmtId="0" fontId="22" fillId="0" borderId="61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4" fillId="0" borderId="0" xfId="0" applyFont="1" applyFill="1" applyBorder="1" applyAlignment="1" applyProtection="1">
      <alignment horizontal="right"/>
    </xf>
    <xf numFmtId="0" fontId="36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left"/>
    </xf>
    <xf numFmtId="0" fontId="8" fillId="0" borderId="62" xfId="0" applyFont="1" applyFill="1" applyBorder="1" applyAlignment="1" applyProtection="1">
      <alignment horizontal="center" vertical="center" wrapText="1"/>
    </xf>
    <xf numFmtId="0" fontId="8" fillId="0" borderId="63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164" fontId="3" fillId="0" borderId="27" xfId="0" applyNumberFormat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0" fontId="33" fillId="0" borderId="27" xfId="0" applyFont="1" applyBorder="1" applyAlignment="1">
      <alignment horizontal="center"/>
    </xf>
    <xf numFmtId="164" fontId="24" fillId="0" borderId="0" xfId="0" applyNumberFormat="1" applyFont="1" applyFill="1" applyAlignment="1" applyProtection="1">
      <alignment horizontal="center" vertical="center" wrapText="1"/>
    </xf>
    <xf numFmtId="0" fontId="33" fillId="0" borderId="0" xfId="0" applyFont="1" applyAlignment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0" fontId="24" fillId="0" borderId="0" xfId="5" applyFont="1" applyFill="1" applyAlignment="1" applyProtection="1">
      <alignment horizontal="center" wrapText="1"/>
      <protection locked="0"/>
    </xf>
    <xf numFmtId="0" fontId="24" fillId="0" borderId="0" xfId="5" applyFont="1" applyFill="1" applyAlignment="1" applyProtection="1">
      <alignment horizontal="center"/>
      <protection locked="0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I146"/>
  <sheetViews>
    <sheetView view="pageLayout" zoomScaleNormal="120" zoomScaleSheetLayoutView="100" workbookViewId="0">
      <selection sqref="A1:C1"/>
    </sheetView>
  </sheetViews>
  <sheetFormatPr defaultRowHeight="15.75"/>
  <cols>
    <col min="1" max="1" width="9.5" style="493" customWidth="1"/>
    <col min="2" max="2" width="91.6640625" style="493" customWidth="1"/>
    <col min="3" max="3" width="21.6640625" style="494" customWidth="1"/>
    <col min="4" max="4" width="9" style="38" customWidth="1"/>
    <col min="5" max="16384" width="9.33203125" style="38"/>
  </cols>
  <sheetData>
    <row r="1" spans="1:4" ht="15.75" customHeight="1">
      <c r="A1" s="532" t="s">
        <v>511</v>
      </c>
      <c r="B1" s="532"/>
      <c r="C1" s="532"/>
    </row>
    <row r="2" spans="1:4" ht="15.75" customHeight="1">
      <c r="A2" s="519"/>
      <c r="B2" s="519"/>
      <c r="C2" s="519"/>
    </row>
    <row r="3" spans="1:4" ht="15.75" customHeight="1">
      <c r="A3" s="519"/>
      <c r="B3" s="531" t="s">
        <v>58</v>
      </c>
      <c r="C3" s="531"/>
      <c r="D3" s="531"/>
    </row>
    <row r="4" spans="1:4" ht="15.75" customHeight="1" thickBot="1">
      <c r="A4" s="528" t="s">
        <v>200</v>
      </c>
      <c r="B4" s="528"/>
      <c r="C4" s="344" t="s">
        <v>393</v>
      </c>
    </row>
    <row r="5" spans="1:4" ht="38.1" customHeight="1" thickBot="1">
      <c r="A5" s="28" t="s">
        <v>120</v>
      </c>
      <c r="B5" s="29" t="s">
        <v>60</v>
      </c>
      <c r="C5" s="39" t="s">
        <v>371</v>
      </c>
    </row>
    <row r="6" spans="1:4" s="40" customFormat="1" ht="12" customHeight="1" thickBot="1">
      <c r="A6" s="34">
        <v>1</v>
      </c>
      <c r="B6" s="35">
        <v>2</v>
      </c>
      <c r="C6" s="36">
        <v>3</v>
      </c>
    </row>
    <row r="7" spans="1:4" s="1" customFormat="1" ht="12" customHeight="1" thickBot="1">
      <c r="A7" s="25" t="s">
        <v>61</v>
      </c>
      <c r="B7" s="24" t="s">
        <v>214</v>
      </c>
      <c r="C7" s="322">
        <f>+C8+C13+C22</f>
        <v>71770</v>
      </c>
    </row>
    <row r="8" spans="1:4" s="1" customFormat="1" ht="12" customHeight="1" thickBot="1">
      <c r="A8" s="23" t="s">
        <v>62</v>
      </c>
      <c r="B8" s="299" t="s">
        <v>470</v>
      </c>
      <c r="C8" s="276">
        <f>+C9+C10+C11+C12</f>
        <v>52750</v>
      </c>
    </row>
    <row r="9" spans="1:4" s="1" customFormat="1" ht="12" customHeight="1">
      <c r="A9" s="16" t="s">
        <v>161</v>
      </c>
      <c r="B9" s="475" t="s">
        <v>104</v>
      </c>
      <c r="C9" s="277">
        <v>51000</v>
      </c>
    </row>
    <row r="10" spans="1:4" s="1" customFormat="1" ht="12" customHeight="1">
      <c r="A10" s="16" t="s">
        <v>162</v>
      </c>
      <c r="B10" s="313" t="s">
        <v>133</v>
      </c>
      <c r="C10" s="277"/>
    </row>
    <row r="11" spans="1:4" s="1" customFormat="1" ht="12" customHeight="1">
      <c r="A11" s="16" t="s">
        <v>163</v>
      </c>
      <c r="B11" s="313" t="s">
        <v>215</v>
      </c>
      <c r="C11" s="277">
        <v>750</v>
      </c>
    </row>
    <row r="12" spans="1:4" s="1" customFormat="1" ht="12" customHeight="1" thickBot="1">
      <c r="A12" s="16" t="s">
        <v>164</v>
      </c>
      <c r="B12" s="476" t="s">
        <v>216</v>
      </c>
      <c r="C12" s="277">
        <v>1000</v>
      </c>
    </row>
    <row r="13" spans="1:4" s="1" customFormat="1" ht="12" customHeight="1" thickBot="1">
      <c r="A13" s="23" t="s">
        <v>63</v>
      </c>
      <c r="B13" s="24" t="s">
        <v>217</v>
      </c>
      <c r="C13" s="323">
        <f>+C14+C15+C16+C17+C18+C19+C20+C21</f>
        <v>8970</v>
      </c>
    </row>
    <row r="14" spans="1:4" s="1" customFormat="1" ht="12" customHeight="1">
      <c r="A14" s="20" t="s">
        <v>135</v>
      </c>
      <c r="B14" s="12" t="s">
        <v>222</v>
      </c>
      <c r="C14" s="324">
        <v>1614</v>
      </c>
    </row>
    <row r="15" spans="1:4" s="1" customFormat="1" ht="12" customHeight="1">
      <c r="A15" s="16" t="s">
        <v>136</v>
      </c>
      <c r="B15" s="9" t="s">
        <v>223</v>
      </c>
      <c r="C15" s="325">
        <v>2595</v>
      </c>
    </row>
    <row r="16" spans="1:4" s="1" customFormat="1" ht="12" customHeight="1">
      <c r="A16" s="16" t="s">
        <v>137</v>
      </c>
      <c r="B16" s="9" t="s">
        <v>224</v>
      </c>
      <c r="C16" s="325">
        <v>1475</v>
      </c>
    </row>
    <row r="17" spans="1:4" s="1" customFormat="1" ht="12" customHeight="1">
      <c r="A17" s="16" t="s">
        <v>138</v>
      </c>
      <c r="B17" s="9" t="s">
        <v>225</v>
      </c>
      <c r="C17" s="325"/>
    </row>
    <row r="18" spans="1:4" s="1" customFormat="1" ht="12" customHeight="1">
      <c r="A18" s="15" t="s">
        <v>218</v>
      </c>
      <c r="B18" s="8" t="s">
        <v>226</v>
      </c>
      <c r="C18" s="326"/>
    </row>
    <row r="19" spans="1:4" s="1" customFormat="1" ht="12" customHeight="1">
      <c r="A19" s="16" t="s">
        <v>219</v>
      </c>
      <c r="B19" s="9" t="s">
        <v>332</v>
      </c>
      <c r="C19" s="325">
        <v>1711</v>
      </c>
    </row>
    <row r="20" spans="1:4" s="1" customFormat="1" ht="12" customHeight="1">
      <c r="A20" s="16" t="s">
        <v>220</v>
      </c>
      <c r="B20" s="9" t="s">
        <v>228</v>
      </c>
      <c r="C20" s="325"/>
    </row>
    <row r="21" spans="1:4" s="1" customFormat="1" ht="12" customHeight="1" thickBot="1">
      <c r="A21" s="17" t="s">
        <v>221</v>
      </c>
      <c r="B21" s="10" t="s">
        <v>229</v>
      </c>
      <c r="C21" s="327">
        <v>1575</v>
      </c>
    </row>
    <row r="22" spans="1:4" s="1" customFormat="1" ht="12" customHeight="1" thickBot="1">
      <c r="A22" s="23" t="s">
        <v>230</v>
      </c>
      <c r="B22" s="24" t="s">
        <v>333</v>
      </c>
      <c r="C22" s="328">
        <v>10050</v>
      </c>
    </row>
    <row r="23" spans="1:4" s="1" customFormat="1" ht="12" customHeight="1" thickBot="1">
      <c r="A23" s="23" t="s">
        <v>65</v>
      </c>
      <c r="B23" s="24" t="s">
        <v>232</v>
      </c>
      <c r="C23" s="323">
        <v>629824</v>
      </c>
      <c r="D23" s="526"/>
    </row>
    <row r="24" spans="1:4" s="1" customFormat="1" ht="12" customHeight="1">
      <c r="A24" s="18" t="s">
        <v>139</v>
      </c>
      <c r="B24" s="11" t="s">
        <v>238</v>
      </c>
      <c r="C24" s="329">
        <v>294670</v>
      </c>
    </row>
    <row r="25" spans="1:4" s="1" customFormat="1" ht="12" customHeight="1">
      <c r="A25" s="16" t="s">
        <v>140</v>
      </c>
      <c r="B25" s="9" t="s">
        <v>239</v>
      </c>
      <c r="C25" s="325">
        <v>160873</v>
      </c>
    </row>
    <row r="26" spans="1:4" s="1" customFormat="1" ht="12" customHeight="1">
      <c r="A26" s="16" t="s">
        <v>141</v>
      </c>
      <c r="B26" s="9" t="s">
        <v>240</v>
      </c>
      <c r="C26" s="325"/>
    </row>
    <row r="27" spans="1:4" s="1" customFormat="1" ht="12" customHeight="1">
      <c r="A27" s="19" t="s">
        <v>233</v>
      </c>
      <c r="B27" s="9" t="s">
        <v>144</v>
      </c>
      <c r="C27" s="330"/>
    </row>
    <row r="28" spans="1:4" s="1" customFormat="1" ht="12" customHeight="1">
      <c r="A28" s="19" t="s">
        <v>234</v>
      </c>
      <c r="B28" s="9" t="s">
        <v>241</v>
      </c>
      <c r="C28" s="330"/>
    </row>
    <row r="29" spans="1:4" s="1" customFormat="1" ht="12" customHeight="1">
      <c r="A29" s="16" t="s">
        <v>235</v>
      </c>
      <c r="B29" s="9" t="s">
        <v>242</v>
      </c>
      <c r="C29" s="325"/>
    </row>
    <row r="30" spans="1:4" s="1" customFormat="1" ht="12" customHeight="1">
      <c r="A30" s="16" t="s">
        <v>236</v>
      </c>
      <c r="B30" s="9" t="s">
        <v>334</v>
      </c>
      <c r="C30" s="331">
        <v>443</v>
      </c>
    </row>
    <row r="31" spans="1:4" s="1" customFormat="1" ht="12" customHeight="1">
      <c r="A31" s="16" t="s">
        <v>237</v>
      </c>
      <c r="B31" s="14" t="s">
        <v>544</v>
      </c>
      <c r="C31" s="331">
        <v>58520</v>
      </c>
    </row>
    <row r="32" spans="1:4" s="1" customFormat="1" ht="12" customHeight="1">
      <c r="A32" s="16" t="s">
        <v>542</v>
      </c>
      <c r="B32" s="14" t="s">
        <v>545</v>
      </c>
      <c r="C32" s="331">
        <v>70327</v>
      </c>
    </row>
    <row r="33" spans="1:3" s="1" customFormat="1" ht="12" customHeight="1" thickBot="1">
      <c r="A33" s="16" t="s">
        <v>543</v>
      </c>
      <c r="B33" s="14" t="s">
        <v>546</v>
      </c>
      <c r="C33" s="331">
        <v>44991</v>
      </c>
    </row>
    <row r="34" spans="1:3" s="1" customFormat="1" ht="12" customHeight="1" thickBot="1">
      <c r="A34" s="292" t="s">
        <v>66</v>
      </c>
      <c r="B34" s="24" t="s">
        <v>471</v>
      </c>
      <c r="C34" s="276">
        <f>+C35+C41</f>
        <v>219964</v>
      </c>
    </row>
    <row r="35" spans="1:3" s="1" customFormat="1" ht="12" customHeight="1">
      <c r="A35" s="293" t="s">
        <v>142</v>
      </c>
      <c r="B35" s="477" t="s">
        <v>472</v>
      </c>
      <c r="C35" s="290">
        <f>+C36+C37+C38+C39+C40</f>
        <v>171131</v>
      </c>
    </row>
    <row r="36" spans="1:3" s="1" customFormat="1" ht="12" customHeight="1">
      <c r="A36" s="294" t="s">
        <v>145</v>
      </c>
      <c r="B36" s="300" t="s">
        <v>335</v>
      </c>
      <c r="C36" s="281">
        <v>429</v>
      </c>
    </row>
    <row r="37" spans="1:3" s="1" customFormat="1" ht="12" customHeight="1">
      <c r="A37" s="294" t="s">
        <v>146</v>
      </c>
      <c r="B37" s="300" t="s">
        <v>336</v>
      </c>
      <c r="C37" s="281"/>
    </row>
    <row r="38" spans="1:3" s="1" customFormat="1" ht="12" customHeight="1">
      <c r="A38" s="294" t="s">
        <v>147</v>
      </c>
      <c r="B38" s="300" t="s">
        <v>337</v>
      </c>
      <c r="C38" s="281"/>
    </row>
    <row r="39" spans="1:3" s="1" customFormat="1" ht="12" customHeight="1">
      <c r="A39" s="294" t="s">
        <v>148</v>
      </c>
      <c r="B39" s="300" t="s">
        <v>338</v>
      </c>
      <c r="C39" s="281">
        <v>16417</v>
      </c>
    </row>
    <row r="40" spans="1:3" s="1" customFormat="1" ht="12" customHeight="1">
      <c r="A40" s="294" t="s">
        <v>245</v>
      </c>
      <c r="B40" s="300" t="s">
        <v>473</v>
      </c>
      <c r="C40" s="281">
        <v>154285</v>
      </c>
    </row>
    <row r="41" spans="1:3" s="1" customFormat="1" ht="12" customHeight="1">
      <c r="A41" s="294" t="s">
        <v>143</v>
      </c>
      <c r="B41" s="301" t="s">
        <v>474</v>
      </c>
      <c r="C41" s="289">
        <f>+C42+C43+C44+C45+C46</f>
        <v>48833</v>
      </c>
    </row>
    <row r="42" spans="1:3" s="1" customFormat="1" ht="12" customHeight="1">
      <c r="A42" s="294" t="s">
        <v>151</v>
      </c>
      <c r="B42" s="300" t="s">
        <v>335</v>
      </c>
      <c r="C42" s="281"/>
    </row>
    <row r="43" spans="1:3" s="1" customFormat="1" ht="12" customHeight="1">
      <c r="A43" s="294" t="s">
        <v>152</v>
      </c>
      <c r="B43" s="300" t="s">
        <v>336</v>
      </c>
      <c r="C43" s="281"/>
    </row>
    <row r="44" spans="1:3" s="1" customFormat="1" ht="12" customHeight="1">
      <c r="A44" s="294" t="s">
        <v>153</v>
      </c>
      <c r="B44" s="300" t="s">
        <v>337</v>
      </c>
      <c r="C44" s="281">
        <v>3508</v>
      </c>
    </row>
    <row r="45" spans="1:3" s="1" customFormat="1" ht="12" customHeight="1">
      <c r="A45" s="294" t="s">
        <v>154</v>
      </c>
      <c r="B45" s="302" t="s">
        <v>338</v>
      </c>
      <c r="C45" s="281">
        <v>2749</v>
      </c>
    </row>
    <row r="46" spans="1:3" s="1" customFormat="1" ht="12" customHeight="1" thickBot="1">
      <c r="A46" s="295" t="s">
        <v>246</v>
      </c>
      <c r="B46" s="303" t="s">
        <v>475</v>
      </c>
      <c r="C46" s="282">
        <v>42576</v>
      </c>
    </row>
    <row r="47" spans="1:3" s="1" customFormat="1" ht="12" customHeight="1" thickBot="1">
      <c r="A47" s="23" t="s">
        <v>247</v>
      </c>
      <c r="B47" s="478" t="s">
        <v>339</v>
      </c>
      <c r="C47" s="276">
        <f>+C48+C49</f>
        <v>43697</v>
      </c>
    </row>
    <row r="48" spans="1:3" s="1" customFormat="1" ht="12" customHeight="1">
      <c r="A48" s="18" t="s">
        <v>149</v>
      </c>
      <c r="B48" s="313" t="s">
        <v>340</v>
      </c>
      <c r="C48" s="279"/>
    </row>
    <row r="49" spans="1:5" s="1" customFormat="1" ht="12" customHeight="1" thickBot="1">
      <c r="A49" s="15" t="s">
        <v>150</v>
      </c>
      <c r="B49" s="308" t="s">
        <v>344</v>
      </c>
      <c r="C49" s="278">
        <v>43697</v>
      </c>
    </row>
    <row r="50" spans="1:5" s="1" customFormat="1" ht="12" customHeight="1" thickBot="1">
      <c r="A50" s="23" t="s">
        <v>68</v>
      </c>
      <c r="B50" s="478" t="s">
        <v>343</v>
      </c>
      <c r="C50" s="276">
        <f>+C51+C52+C53</f>
        <v>6940</v>
      </c>
    </row>
    <row r="51" spans="1:5" s="1" customFormat="1" ht="12" customHeight="1">
      <c r="A51" s="18" t="s">
        <v>250</v>
      </c>
      <c r="B51" s="313" t="s">
        <v>248</v>
      </c>
      <c r="C51" s="291">
        <v>5000</v>
      </c>
    </row>
    <row r="52" spans="1:5" s="1" customFormat="1" ht="12" customHeight="1">
      <c r="A52" s="16" t="s">
        <v>251</v>
      </c>
      <c r="B52" s="300" t="s">
        <v>249</v>
      </c>
      <c r="C52" s="331">
        <v>1940</v>
      </c>
    </row>
    <row r="53" spans="1:5" s="1" customFormat="1" ht="12" customHeight="1" thickBot="1">
      <c r="A53" s="15" t="s">
        <v>402</v>
      </c>
      <c r="B53" s="308" t="s">
        <v>341</v>
      </c>
      <c r="C53" s="283"/>
    </row>
    <row r="54" spans="1:5" s="1" customFormat="1" ht="17.25" customHeight="1" thickBot="1">
      <c r="A54" s="23" t="s">
        <v>252</v>
      </c>
      <c r="B54" s="479" t="s">
        <v>342</v>
      </c>
      <c r="C54" s="332"/>
      <c r="E54" s="41"/>
    </row>
    <row r="55" spans="1:5" s="1" customFormat="1" ht="12" customHeight="1" thickBot="1">
      <c r="A55" s="23" t="s">
        <v>70</v>
      </c>
      <c r="B55" s="27" t="s">
        <v>253</v>
      </c>
      <c r="C55" s="333">
        <f>+C8+C13+C22+C23+C34+C47+C50+C54</f>
        <v>972195</v>
      </c>
    </row>
    <row r="56" spans="1:5" s="1" customFormat="1" ht="12" customHeight="1" thickBot="1">
      <c r="A56" s="304" t="s">
        <v>71</v>
      </c>
      <c r="B56" s="299" t="s">
        <v>345</v>
      </c>
      <c r="C56" s="334">
        <f>+C57+C63</f>
        <v>14120</v>
      </c>
    </row>
    <row r="57" spans="1:5" s="1" customFormat="1" ht="12" customHeight="1">
      <c r="A57" s="480" t="s">
        <v>196</v>
      </c>
      <c r="B57" s="477" t="s">
        <v>432</v>
      </c>
      <c r="C57" s="335">
        <f>+C58+C59+C60+C61+C62</f>
        <v>2236</v>
      </c>
    </row>
    <row r="58" spans="1:5" s="1" customFormat="1" ht="12" customHeight="1">
      <c r="A58" s="305" t="s">
        <v>361</v>
      </c>
      <c r="B58" s="300" t="s">
        <v>347</v>
      </c>
      <c r="C58" s="331">
        <v>2236</v>
      </c>
    </row>
    <row r="59" spans="1:5" s="1" customFormat="1" ht="12" customHeight="1">
      <c r="A59" s="305" t="s">
        <v>362</v>
      </c>
      <c r="B59" s="300" t="s">
        <v>348</v>
      </c>
      <c r="C59" s="331"/>
    </row>
    <row r="60" spans="1:5" s="1" customFormat="1" ht="12" customHeight="1">
      <c r="A60" s="305" t="s">
        <v>363</v>
      </c>
      <c r="B60" s="300" t="s">
        <v>349</v>
      </c>
      <c r="C60" s="331"/>
    </row>
    <row r="61" spans="1:5" s="1" customFormat="1" ht="12" customHeight="1">
      <c r="A61" s="305" t="s">
        <v>364</v>
      </c>
      <c r="B61" s="300" t="s">
        <v>350</v>
      </c>
      <c r="C61" s="331"/>
    </row>
    <row r="62" spans="1:5" s="1" customFormat="1" ht="12" customHeight="1">
      <c r="A62" s="305" t="s">
        <v>365</v>
      </c>
      <c r="B62" s="300" t="s">
        <v>351</v>
      </c>
      <c r="C62" s="331"/>
    </row>
    <row r="63" spans="1:5" s="1" customFormat="1" ht="12" customHeight="1">
      <c r="A63" s="306" t="s">
        <v>197</v>
      </c>
      <c r="B63" s="301" t="s">
        <v>431</v>
      </c>
      <c r="C63" s="336">
        <f>+C64+C65+C66+C67+C68</f>
        <v>11884</v>
      </c>
    </row>
    <row r="64" spans="1:5" s="1" customFormat="1" ht="12" customHeight="1">
      <c r="A64" s="305" t="s">
        <v>366</v>
      </c>
      <c r="B64" s="300" t="s">
        <v>353</v>
      </c>
      <c r="C64" s="331">
        <v>11884</v>
      </c>
    </row>
    <row r="65" spans="1:3" s="1" customFormat="1" ht="12" customHeight="1">
      <c r="A65" s="305" t="s">
        <v>367</v>
      </c>
      <c r="B65" s="300" t="s">
        <v>354</v>
      </c>
      <c r="C65" s="331"/>
    </row>
    <row r="66" spans="1:3" s="1" customFormat="1" ht="12" customHeight="1">
      <c r="A66" s="305" t="s">
        <v>368</v>
      </c>
      <c r="B66" s="300" t="s">
        <v>355</v>
      </c>
      <c r="C66" s="331"/>
    </row>
    <row r="67" spans="1:3" s="1" customFormat="1" ht="12" customHeight="1">
      <c r="A67" s="305" t="s">
        <v>369</v>
      </c>
      <c r="B67" s="300" t="s">
        <v>356</v>
      </c>
      <c r="C67" s="331"/>
    </row>
    <row r="68" spans="1:3" s="1" customFormat="1" ht="12" customHeight="1" thickBot="1">
      <c r="A68" s="307" t="s">
        <v>370</v>
      </c>
      <c r="B68" s="308" t="s">
        <v>357</v>
      </c>
      <c r="C68" s="337"/>
    </row>
    <row r="69" spans="1:3" s="1" customFormat="1" ht="12" customHeight="1" thickBot="1">
      <c r="A69" s="309" t="s">
        <v>72</v>
      </c>
      <c r="B69" s="481" t="s">
        <v>429</v>
      </c>
      <c r="C69" s="334">
        <f>+C55+C56</f>
        <v>986315</v>
      </c>
    </row>
    <row r="70" spans="1:3" s="1" customFormat="1" ht="13.5" customHeight="1" thickBot="1">
      <c r="A70" s="310" t="s">
        <v>73</v>
      </c>
      <c r="B70" s="482" t="s">
        <v>359</v>
      </c>
      <c r="C70" s="345"/>
    </row>
    <row r="71" spans="1:3" s="1" customFormat="1" ht="12" customHeight="1" thickBot="1">
      <c r="A71" s="309" t="s">
        <v>74</v>
      </c>
      <c r="B71" s="481" t="s">
        <v>430</v>
      </c>
      <c r="C71" s="346">
        <f>+C69+C70</f>
        <v>986315</v>
      </c>
    </row>
    <row r="72" spans="1:3" s="1" customFormat="1" ht="83.25" customHeight="1">
      <c r="A72" s="6"/>
      <c r="B72" s="7"/>
      <c r="C72" s="338"/>
    </row>
    <row r="73" spans="1:3" ht="16.5" customHeight="1">
      <c r="A73" s="531" t="s">
        <v>90</v>
      </c>
      <c r="B73" s="531"/>
      <c r="C73" s="531"/>
    </row>
    <row r="74" spans="1:3" s="351" customFormat="1" ht="16.5" customHeight="1" thickBot="1">
      <c r="A74" s="529" t="s">
        <v>201</v>
      </c>
      <c r="B74" s="529"/>
      <c r="C74" s="116" t="s">
        <v>393</v>
      </c>
    </row>
    <row r="75" spans="1:3" ht="38.1" customHeight="1" thickBot="1">
      <c r="A75" s="28" t="s">
        <v>59</v>
      </c>
      <c r="B75" s="29" t="s">
        <v>91</v>
      </c>
      <c r="C75" s="39" t="s">
        <v>371</v>
      </c>
    </row>
    <row r="76" spans="1:3" s="40" customFormat="1" ht="12" customHeight="1" thickBot="1">
      <c r="A76" s="34">
        <v>1</v>
      </c>
      <c r="B76" s="35">
        <v>2</v>
      </c>
      <c r="C76" s="36">
        <v>3</v>
      </c>
    </row>
    <row r="77" spans="1:3" ht="12" customHeight="1" thickBot="1">
      <c r="A77" s="25" t="s">
        <v>61</v>
      </c>
      <c r="B77" s="33" t="s">
        <v>254</v>
      </c>
      <c r="C77" s="322">
        <f>+C78+C79+C80+C81+C82</f>
        <v>733384</v>
      </c>
    </row>
    <row r="78" spans="1:3" ht="12" customHeight="1">
      <c r="A78" s="20" t="s">
        <v>155</v>
      </c>
      <c r="B78" s="12" t="s">
        <v>92</v>
      </c>
      <c r="C78" s="324">
        <v>198821</v>
      </c>
    </row>
    <row r="79" spans="1:3" ht="12" customHeight="1">
      <c r="A79" s="16" t="s">
        <v>156</v>
      </c>
      <c r="B79" s="9" t="s">
        <v>255</v>
      </c>
      <c r="C79" s="325">
        <v>28064</v>
      </c>
    </row>
    <row r="80" spans="1:3" ht="12" customHeight="1">
      <c r="A80" s="16" t="s">
        <v>157</v>
      </c>
      <c r="B80" s="9" t="s">
        <v>187</v>
      </c>
      <c r="C80" s="330">
        <v>219299</v>
      </c>
    </row>
    <row r="81" spans="1:3" ht="12" customHeight="1">
      <c r="A81" s="16" t="s">
        <v>158</v>
      </c>
      <c r="B81" s="13" t="s">
        <v>256</v>
      </c>
      <c r="C81" s="330"/>
    </row>
    <row r="82" spans="1:3" ht="12" customHeight="1">
      <c r="A82" s="16" t="s">
        <v>168</v>
      </c>
      <c r="B82" s="22" t="s">
        <v>257</v>
      </c>
      <c r="C82" s="330">
        <v>287200</v>
      </c>
    </row>
    <row r="83" spans="1:3" ht="12" customHeight="1">
      <c r="A83" s="16" t="s">
        <v>159</v>
      </c>
      <c r="B83" s="9" t="s">
        <v>279</v>
      </c>
      <c r="C83" s="330">
        <v>199946</v>
      </c>
    </row>
    <row r="84" spans="1:3" ht="12" customHeight="1">
      <c r="A84" s="16" t="s">
        <v>160</v>
      </c>
      <c r="B84" s="119" t="s">
        <v>280</v>
      </c>
      <c r="C84" s="330"/>
    </row>
    <row r="85" spans="1:3" ht="12" customHeight="1">
      <c r="A85" s="16" t="s">
        <v>169</v>
      </c>
      <c r="B85" s="119" t="s">
        <v>372</v>
      </c>
      <c r="C85" s="330">
        <v>73454</v>
      </c>
    </row>
    <row r="86" spans="1:3" ht="12" customHeight="1">
      <c r="A86" s="16" t="s">
        <v>170</v>
      </c>
      <c r="B86" s="120" t="s">
        <v>281</v>
      </c>
      <c r="C86" s="330">
        <v>8800</v>
      </c>
    </row>
    <row r="87" spans="1:3" ht="12" customHeight="1">
      <c r="A87" s="15" t="s">
        <v>171</v>
      </c>
      <c r="B87" s="121" t="s">
        <v>282</v>
      </c>
      <c r="C87" s="330"/>
    </row>
    <row r="88" spans="1:3" ht="12" customHeight="1">
      <c r="A88" s="16" t="s">
        <v>172</v>
      </c>
      <c r="B88" s="121" t="s">
        <v>283</v>
      </c>
      <c r="C88" s="330">
        <v>5000</v>
      </c>
    </row>
    <row r="89" spans="1:3" ht="12" customHeight="1" thickBot="1">
      <c r="A89" s="21" t="s">
        <v>174</v>
      </c>
      <c r="B89" s="122" t="s">
        <v>284</v>
      </c>
      <c r="C89" s="339"/>
    </row>
    <row r="90" spans="1:3" ht="12" customHeight="1" thickBot="1">
      <c r="A90" s="23" t="s">
        <v>62</v>
      </c>
      <c r="B90" s="32" t="s">
        <v>403</v>
      </c>
      <c r="C90" s="323">
        <f>+C91+C92+C93</f>
        <v>128418</v>
      </c>
    </row>
    <row r="91" spans="1:3" ht="12" customHeight="1">
      <c r="A91" s="18" t="s">
        <v>161</v>
      </c>
      <c r="B91" s="9" t="s">
        <v>373</v>
      </c>
      <c r="C91" s="329">
        <v>82752</v>
      </c>
    </row>
    <row r="92" spans="1:3" ht="12" customHeight="1">
      <c r="A92" s="18" t="s">
        <v>162</v>
      </c>
      <c r="B92" s="14" t="s">
        <v>259</v>
      </c>
      <c r="C92" s="325">
        <v>8229</v>
      </c>
    </row>
    <row r="93" spans="1:3" ht="12" customHeight="1">
      <c r="A93" s="18" t="s">
        <v>163</v>
      </c>
      <c r="B93" s="300" t="s">
        <v>404</v>
      </c>
      <c r="C93" s="277">
        <v>37437</v>
      </c>
    </row>
    <row r="94" spans="1:3" ht="12" customHeight="1">
      <c r="A94" s="18" t="s">
        <v>164</v>
      </c>
      <c r="B94" s="300" t="s">
        <v>476</v>
      </c>
      <c r="C94" s="277">
        <v>25629</v>
      </c>
    </row>
    <row r="95" spans="1:3" ht="12" customHeight="1">
      <c r="A95" s="18" t="s">
        <v>165</v>
      </c>
      <c r="B95" s="300" t="s">
        <v>405</v>
      </c>
      <c r="C95" s="277">
        <v>7716</v>
      </c>
    </row>
    <row r="96" spans="1:3">
      <c r="A96" s="18" t="s">
        <v>173</v>
      </c>
      <c r="B96" s="300" t="s">
        <v>406</v>
      </c>
      <c r="C96" s="277">
        <v>4092</v>
      </c>
    </row>
    <row r="97" spans="1:3" ht="12" customHeight="1">
      <c r="A97" s="18" t="s">
        <v>175</v>
      </c>
      <c r="B97" s="483" t="s">
        <v>377</v>
      </c>
      <c r="C97" s="277"/>
    </row>
    <row r="98" spans="1:3" ht="12" customHeight="1">
      <c r="A98" s="18" t="s">
        <v>260</v>
      </c>
      <c r="B98" s="483" t="s">
        <v>378</v>
      </c>
      <c r="C98" s="277"/>
    </row>
    <row r="99" spans="1:3" ht="12" customHeight="1">
      <c r="A99" s="18" t="s">
        <v>261</v>
      </c>
      <c r="B99" s="483" t="s">
        <v>376</v>
      </c>
      <c r="C99" s="277"/>
    </row>
    <row r="100" spans="1:3" ht="24" customHeight="1" thickBot="1">
      <c r="A100" s="15" t="s">
        <v>262</v>
      </c>
      <c r="B100" s="484" t="s">
        <v>375</v>
      </c>
      <c r="C100" s="280"/>
    </row>
    <row r="101" spans="1:3" ht="12" customHeight="1" thickBot="1">
      <c r="A101" s="23" t="s">
        <v>63</v>
      </c>
      <c r="B101" s="111" t="s">
        <v>407</v>
      </c>
      <c r="C101" s="323">
        <f>+C102+C103</f>
        <v>0</v>
      </c>
    </row>
    <row r="102" spans="1:3" ht="12" customHeight="1">
      <c r="A102" s="18" t="s">
        <v>135</v>
      </c>
      <c r="B102" s="11" t="s">
        <v>108</v>
      </c>
      <c r="C102" s="329"/>
    </row>
    <row r="103" spans="1:3" ht="12" customHeight="1" thickBot="1">
      <c r="A103" s="19" t="s">
        <v>136</v>
      </c>
      <c r="B103" s="14" t="s">
        <v>109</v>
      </c>
      <c r="C103" s="330"/>
    </row>
    <row r="104" spans="1:3" s="298" customFormat="1" ht="12" customHeight="1" thickBot="1">
      <c r="A104" s="304" t="s">
        <v>64</v>
      </c>
      <c r="B104" s="299" t="s">
        <v>379</v>
      </c>
      <c r="C104" s="495"/>
    </row>
    <row r="105" spans="1:3" ht="12" customHeight="1" thickBot="1">
      <c r="A105" s="296" t="s">
        <v>65</v>
      </c>
      <c r="B105" s="297" t="s">
        <v>205</v>
      </c>
      <c r="C105" s="322">
        <f>+C77+C90+C101+C104</f>
        <v>861802</v>
      </c>
    </row>
    <row r="106" spans="1:3" ht="12" customHeight="1" thickBot="1">
      <c r="A106" s="304" t="s">
        <v>66</v>
      </c>
      <c r="B106" s="299" t="s">
        <v>477</v>
      </c>
      <c r="C106" s="323">
        <f>+C107+C115</f>
        <v>124513</v>
      </c>
    </row>
    <row r="107" spans="1:3" ht="12" customHeight="1" thickBot="1">
      <c r="A107" s="320" t="s">
        <v>142</v>
      </c>
      <c r="B107" s="485" t="s">
        <v>478</v>
      </c>
      <c r="C107" s="514">
        <f>+C108+C109+C110+C111+C112+C113+C114</f>
        <v>70594</v>
      </c>
    </row>
    <row r="108" spans="1:3" ht="12" customHeight="1">
      <c r="A108" s="312" t="s">
        <v>145</v>
      </c>
      <c r="B108" s="313" t="s">
        <v>380</v>
      </c>
      <c r="C108" s="347"/>
    </row>
    <row r="109" spans="1:3" ht="12" customHeight="1">
      <c r="A109" s="305" t="s">
        <v>146</v>
      </c>
      <c r="B109" s="300" t="s">
        <v>381</v>
      </c>
      <c r="C109" s="348">
        <v>70594</v>
      </c>
    </row>
    <row r="110" spans="1:3" ht="12" customHeight="1">
      <c r="A110" s="305" t="s">
        <v>147</v>
      </c>
      <c r="B110" s="300" t="s">
        <v>382</v>
      </c>
      <c r="C110" s="348"/>
    </row>
    <row r="111" spans="1:3" ht="12" customHeight="1">
      <c r="A111" s="305" t="s">
        <v>148</v>
      </c>
      <c r="B111" s="300" t="s">
        <v>383</v>
      </c>
      <c r="C111" s="348"/>
    </row>
    <row r="112" spans="1:3" ht="12" customHeight="1">
      <c r="A112" s="305" t="s">
        <v>245</v>
      </c>
      <c r="B112" s="300" t="s">
        <v>384</v>
      </c>
      <c r="C112" s="348"/>
    </row>
    <row r="113" spans="1:9" ht="12" customHeight="1">
      <c r="A113" s="305" t="s">
        <v>263</v>
      </c>
      <c r="B113" s="300" t="s">
        <v>385</v>
      </c>
      <c r="C113" s="348"/>
    </row>
    <row r="114" spans="1:9" ht="12" customHeight="1" thickBot="1">
      <c r="A114" s="314" t="s">
        <v>264</v>
      </c>
      <c r="B114" s="315" t="s">
        <v>386</v>
      </c>
      <c r="C114" s="349"/>
    </row>
    <row r="115" spans="1:9" ht="12" customHeight="1" thickBot="1">
      <c r="A115" s="320" t="s">
        <v>143</v>
      </c>
      <c r="B115" s="485" t="s">
        <v>479</v>
      </c>
      <c r="C115" s="514">
        <f>+C116+C117+C118+C119+C120+C121+C122+C123</f>
        <v>53919</v>
      </c>
    </row>
    <row r="116" spans="1:9" ht="12" customHeight="1">
      <c r="A116" s="312" t="s">
        <v>151</v>
      </c>
      <c r="B116" s="313" t="s">
        <v>380</v>
      </c>
      <c r="C116" s="347"/>
    </row>
    <row r="117" spans="1:9" ht="12" customHeight="1">
      <c r="A117" s="305" t="s">
        <v>152</v>
      </c>
      <c r="B117" s="300" t="s">
        <v>387</v>
      </c>
      <c r="C117" s="348"/>
    </row>
    <row r="118" spans="1:9" ht="12" customHeight="1">
      <c r="A118" s="305" t="s">
        <v>153</v>
      </c>
      <c r="B118" s="300" t="s">
        <v>382</v>
      </c>
      <c r="C118" s="348"/>
    </row>
    <row r="119" spans="1:9" ht="12" customHeight="1">
      <c r="A119" s="305" t="s">
        <v>154</v>
      </c>
      <c r="B119" s="300" t="s">
        <v>383</v>
      </c>
      <c r="C119" s="348">
        <v>53919</v>
      </c>
    </row>
    <row r="120" spans="1:9" ht="12" customHeight="1">
      <c r="A120" s="305" t="s">
        <v>246</v>
      </c>
      <c r="B120" s="300" t="s">
        <v>384</v>
      </c>
      <c r="C120" s="348"/>
    </row>
    <row r="121" spans="1:9" ht="12" customHeight="1">
      <c r="A121" s="305" t="s">
        <v>265</v>
      </c>
      <c r="B121" s="300" t="s">
        <v>388</v>
      </c>
      <c r="C121" s="348"/>
    </row>
    <row r="122" spans="1:9" ht="12" customHeight="1">
      <c r="A122" s="305" t="s">
        <v>266</v>
      </c>
      <c r="B122" s="300" t="s">
        <v>386</v>
      </c>
      <c r="C122" s="348"/>
    </row>
    <row r="123" spans="1:9" ht="12" customHeight="1" thickBot="1">
      <c r="A123" s="314" t="s">
        <v>267</v>
      </c>
      <c r="B123" s="315" t="s">
        <v>480</v>
      </c>
      <c r="C123" s="349"/>
    </row>
    <row r="124" spans="1:9" ht="12" customHeight="1" thickBot="1">
      <c r="A124" s="304" t="s">
        <v>67</v>
      </c>
      <c r="B124" s="481" t="s">
        <v>389</v>
      </c>
      <c r="C124" s="340">
        <f>+C105+C106</f>
        <v>986315</v>
      </c>
    </row>
    <row r="125" spans="1:9" ht="15" customHeight="1" thickBot="1">
      <c r="A125" s="304" t="s">
        <v>68</v>
      </c>
      <c r="B125" s="481" t="s">
        <v>390</v>
      </c>
      <c r="C125" s="341"/>
      <c r="F125" s="41"/>
      <c r="G125" s="112"/>
      <c r="H125" s="112"/>
      <c r="I125" s="112"/>
    </row>
    <row r="126" spans="1:9" s="1" customFormat="1" ht="12.95" customHeight="1" thickBot="1">
      <c r="A126" s="316" t="s">
        <v>69</v>
      </c>
      <c r="B126" s="482" t="s">
        <v>391</v>
      </c>
      <c r="C126" s="334">
        <f>+C124+C125</f>
        <v>986315</v>
      </c>
    </row>
    <row r="127" spans="1:9" ht="7.5" customHeight="1">
      <c r="A127" s="486"/>
      <c r="B127" s="486"/>
      <c r="C127" s="487"/>
    </row>
    <row r="128" spans="1:9">
      <c r="A128" s="530" t="s">
        <v>208</v>
      </c>
      <c r="B128" s="530"/>
      <c r="C128" s="530"/>
    </row>
    <row r="129" spans="1:5" ht="15" customHeight="1" thickBot="1">
      <c r="A129" s="528" t="s">
        <v>202</v>
      </c>
      <c r="B129" s="528"/>
      <c r="C129" s="344" t="s">
        <v>393</v>
      </c>
    </row>
    <row r="130" spans="1:5" ht="13.5" customHeight="1" thickBot="1">
      <c r="A130" s="23">
        <v>1</v>
      </c>
      <c r="B130" s="32" t="s">
        <v>274</v>
      </c>
      <c r="C130" s="342">
        <f>+C55-C105</f>
        <v>110393</v>
      </c>
      <c r="D130" s="114"/>
    </row>
    <row r="131" spans="1:5" ht="7.5" customHeight="1">
      <c r="A131" s="486"/>
      <c r="B131" s="486"/>
      <c r="C131" s="487"/>
    </row>
    <row r="132" spans="1:5">
      <c r="A132" s="533" t="s">
        <v>392</v>
      </c>
      <c r="B132" s="533"/>
      <c r="C132" s="533"/>
      <c r="D132"/>
      <c r="E132"/>
    </row>
    <row r="133" spans="1:5" ht="12.75" customHeight="1" thickBot="1">
      <c r="A133" s="527" t="s">
        <v>203</v>
      </c>
      <c r="B133" s="527"/>
      <c r="C133" s="350" t="s">
        <v>393</v>
      </c>
    </row>
    <row r="134" spans="1:5" ht="13.5" customHeight="1" thickBot="1">
      <c r="A134" s="304" t="s">
        <v>61</v>
      </c>
      <c r="B134" s="317" t="s">
        <v>481</v>
      </c>
      <c r="C134" s="340">
        <f>IF('5.mell  '!C32&lt;&gt;"-",'5.mell  '!C32,0)</f>
        <v>0</v>
      </c>
    </row>
    <row r="135" spans="1:5" ht="13.5" customHeight="1" thickBot="1">
      <c r="A135" s="304" t="s">
        <v>62</v>
      </c>
      <c r="B135" s="317" t="s">
        <v>482</v>
      </c>
      <c r="C135" s="340">
        <f>IF('6.mell.  '!C36&lt;&gt;"-",'6.mell.  '!C36,0)</f>
        <v>37433</v>
      </c>
    </row>
    <row r="136" spans="1:5" ht="13.5" customHeight="1" thickBot="1">
      <c r="A136" s="304" t="s">
        <v>63</v>
      </c>
      <c r="B136" s="317" t="s">
        <v>408</v>
      </c>
      <c r="C136" s="340">
        <f>C135+C134</f>
        <v>37433</v>
      </c>
    </row>
    <row r="137" spans="1:5" ht="7.5" customHeight="1">
      <c r="A137" s="488"/>
      <c r="B137" s="489"/>
      <c r="C137" s="490"/>
    </row>
    <row r="138" spans="1:5">
      <c r="A138" s="534" t="s">
        <v>394</v>
      </c>
      <c r="B138" s="534"/>
      <c r="C138" s="534"/>
    </row>
    <row r="139" spans="1:5" ht="12.75" customHeight="1" thickBot="1">
      <c r="A139" s="527" t="s">
        <v>395</v>
      </c>
      <c r="B139" s="527"/>
      <c r="C139" s="350" t="s">
        <v>393</v>
      </c>
    </row>
    <row r="140" spans="1:5" ht="12.75" customHeight="1" thickBot="1">
      <c r="A140" s="304" t="s">
        <v>61</v>
      </c>
      <c r="B140" s="317" t="s">
        <v>483</v>
      </c>
      <c r="C140" s="340">
        <f>+C141-C144</f>
        <v>-110393</v>
      </c>
    </row>
    <row r="141" spans="1:5" ht="12.75" customHeight="1" thickBot="1">
      <c r="A141" s="319" t="s">
        <v>155</v>
      </c>
      <c r="B141" s="491" t="s">
        <v>396</v>
      </c>
      <c r="C141" s="513">
        <f>+C56</f>
        <v>14120</v>
      </c>
    </row>
    <row r="142" spans="1:5" ht="12.75" customHeight="1" thickBot="1">
      <c r="A142" s="320" t="s">
        <v>275</v>
      </c>
      <c r="B142" s="492" t="s">
        <v>397</v>
      </c>
      <c r="C142" s="343">
        <f>+'5.mell  '!C27</f>
        <v>2236</v>
      </c>
    </row>
    <row r="143" spans="1:5" ht="12.75" customHeight="1" thickBot="1">
      <c r="A143" s="320" t="s">
        <v>276</v>
      </c>
      <c r="B143" s="492" t="s">
        <v>398</v>
      </c>
      <c r="C143" s="343">
        <f>+'6.mell.  '!C31</f>
        <v>11884</v>
      </c>
    </row>
    <row r="144" spans="1:5" ht="12.75" customHeight="1" thickBot="1">
      <c r="A144" s="319" t="s">
        <v>156</v>
      </c>
      <c r="B144" s="491" t="s">
        <v>399</v>
      </c>
      <c r="C144" s="513">
        <f>+C106</f>
        <v>124513</v>
      </c>
    </row>
    <row r="145" spans="1:3" ht="12.75" customHeight="1" thickBot="1">
      <c r="A145" s="320" t="s">
        <v>277</v>
      </c>
      <c r="B145" s="492" t="s">
        <v>400</v>
      </c>
      <c r="C145" s="343">
        <f>+'5.mell  '!E27</f>
        <v>70594</v>
      </c>
    </row>
    <row r="146" spans="1:3" ht="12.75" customHeight="1" thickBot="1">
      <c r="A146" s="320" t="s">
        <v>278</v>
      </c>
      <c r="B146" s="492" t="s">
        <v>401</v>
      </c>
      <c r="C146" s="343">
        <v>53919</v>
      </c>
    </row>
  </sheetData>
  <mergeCells count="11">
    <mergeCell ref="A1:C1"/>
    <mergeCell ref="A132:C132"/>
    <mergeCell ref="A138:C138"/>
    <mergeCell ref="B3:D3"/>
    <mergeCell ref="A139:B139"/>
    <mergeCell ref="A133:B133"/>
    <mergeCell ref="A4:B4"/>
    <mergeCell ref="A74:B74"/>
    <mergeCell ref="A128:C128"/>
    <mergeCell ref="A129:B129"/>
    <mergeCell ref="A73:C7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 1. melléklet az 1/2013. (II.7.) önkormányzati rendelethez</oddHeader>
  </headerFooter>
  <rowBreaks count="1" manualBreakCount="1">
    <brk id="72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F24"/>
  <sheetViews>
    <sheetView view="pageLayout" zoomScaleNormal="100" workbookViewId="0">
      <selection activeCell="E20" sqref="E20"/>
    </sheetView>
  </sheetViews>
  <sheetFormatPr defaultRowHeight="12.75"/>
  <cols>
    <col min="1" max="1" width="47.1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53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25.5" customHeight="1">
      <c r="A1" s="555" t="s">
        <v>2</v>
      </c>
      <c r="B1" s="555"/>
      <c r="C1" s="555"/>
      <c r="D1" s="555"/>
      <c r="E1" s="555"/>
      <c r="F1" s="555"/>
    </row>
    <row r="2" spans="1:6" ht="22.5" customHeight="1" thickBot="1">
      <c r="A2" s="180"/>
      <c r="B2" s="53"/>
      <c r="C2" s="53"/>
      <c r="D2" s="53"/>
      <c r="E2" s="53"/>
      <c r="F2" s="48" t="s">
        <v>112</v>
      </c>
    </row>
    <row r="3" spans="1:6" s="44" customFormat="1" ht="44.25" customHeight="1" thickBot="1">
      <c r="A3" s="181" t="s">
        <v>116</v>
      </c>
      <c r="B3" s="182" t="s">
        <v>117</v>
      </c>
      <c r="C3" s="182" t="s">
        <v>118</v>
      </c>
      <c r="D3" s="182" t="s">
        <v>0</v>
      </c>
      <c r="E3" s="182" t="s">
        <v>371</v>
      </c>
      <c r="F3" s="49" t="s">
        <v>1</v>
      </c>
    </row>
    <row r="4" spans="1:6" s="53" customFormat="1" ht="12" customHeight="1" thickBot="1">
      <c r="A4" s="50">
        <v>1</v>
      </c>
      <c r="B4" s="51">
        <v>2</v>
      </c>
      <c r="C4" s="51">
        <v>3</v>
      </c>
      <c r="D4" s="51">
        <v>4</v>
      </c>
      <c r="E4" s="51">
        <v>5</v>
      </c>
      <c r="F4" s="52" t="s">
        <v>134</v>
      </c>
    </row>
    <row r="5" spans="1:6" ht="15.95" customHeight="1">
      <c r="A5" s="45" t="s">
        <v>505</v>
      </c>
      <c r="B5" s="30">
        <v>2130</v>
      </c>
      <c r="C5" s="54">
        <v>2013</v>
      </c>
      <c r="D5" s="30"/>
      <c r="E5" s="30">
        <v>2130</v>
      </c>
      <c r="F5" s="55">
        <f t="shared" ref="F5:F23" si="0">B5-D5-E5</f>
        <v>0</v>
      </c>
    </row>
    <row r="6" spans="1:6" ht="15.95" customHeight="1">
      <c r="A6" s="45" t="s">
        <v>506</v>
      </c>
      <c r="B6" s="30">
        <v>33308</v>
      </c>
      <c r="C6" s="54">
        <v>2013</v>
      </c>
      <c r="D6" s="30"/>
      <c r="E6" s="30">
        <v>33308</v>
      </c>
      <c r="F6" s="55">
        <f t="shared" si="0"/>
        <v>0</v>
      </c>
    </row>
    <row r="7" spans="1:6" ht="15.95" customHeight="1">
      <c r="A7" s="45" t="s">
        <v>521</v>
      </c>
      <c r="B7" s="30">
        <v>1089</v>
      </c>
      <c r="C7" s="54">
        <v>2013</v>
      </c>
      <c r="D7" s="30"/>
      <c r="E7" s="30">
        <v>1089</v>
      </c>
      <c r="F7" s="55">
        <f t="shared" si="0"/>
        <v>0</v>
      </c>
    </row>
    <row r="8" spans="1:6" ht="15.95" customHeight="1">
      <c r="A8" s="56" t="s">
        <v>548</v>
      </c>
      <c r="B8" s="30">
        <v>7205</v>
      </c>
      <c r="C8" s="54">
        <v>2013</v>
      </c>
      <c r="D8" s="30"/>
      <c r="E8" s="30">
        <v>7205</v>
      </c>
      <c r="F8" s="55">
        <f t="shared" si="0"/>
        <v>0</v>
      </c>
    </row>
    <row r="9" spans="1:6" ht="15.95" customHeight="1">
      <c r="A9" s="45" t="s">
        <v>549</v>
      </c>
      <c r="B9" s="30">
        <v>6500</v>
      </c>
      <c r="C9" s="54">
        <v>2013</v>
      </c>
      <c r="D9" s="30"/>
      <c r="E9" s="30">
        <v>6500</v>
      </c>
      <c r="F9" s="55">
        <f t="shared" si="0"/>
        <v>0</v>
      </c>
    </row>
    <row r="10" spans="1:6" ht="15.95" customHeight="1">
      <c r="A10" s="56" t="s">
        <v>550</v>
      </c>
      <c r="B10" s="30">
        <v>10500</v>
      </c>
      <c r="C10" s="54">
        <v>2013</v>
      </c>
      <c r="D10" s="30"/>
      <c r="E10" s="30">
        <v>10500</v>
      </c>
      <c r="F10" s="55">
        <f t="shared" si="0"/>
        <v>0</v>
      </c>
    </row>
    <row r="11" spans="1:6" ht="15.95" customHeight="1">
      <c r="A11" s="45" t="s">
        <v>551</v>
      </c>
      <c r="B11" s="30">
        <v>1500</v>
      </c>
      <c r="C11" s="54">
        <v>2013</v>
      </c>
      <c r="D11" s="30"/>
      <c r="E11" s="30">
        <v>1500</v>
      </c>
      <c r="F11" s="55">
        <f t="shared" si="0"/>
        <v>0</v>
      </c>
    </row>
    <row r="12" spans="1:6" ht="15.95" customHeight="1">
      <c r="A12" s="45" t="s">
        <v>552</v>
      </c>
      <c r="B12" s="30">
        <v>18860</v>
      </c>
      <c r="C12" s="54">
        <v>2013</v>
      </c>
      <c r="D12" s="30"/>
      <c r="E12" s="30">
        <v>18860</v>
      </c>
      <c r="F12" s="55">
        <f t="shared" si="0"/>
        <v>0</v>
      </c>
    </row>
    <row r="13" spans="1:6" ht="15.95" customHeight="1">
      <c r="A13" s="45" t="s">
        <v>553</v>
      </c>
      <c r="B13" s="30">
        <v>1660</v>
      </c>
      <c r="C13" s="54">
        <v>2013</v>
      </c>
      <c r="D13" s="30"/>
      <c r="E13" s="30">
        <v>1660</v>
      </c>
      <c r="F13" s="55">
        <f t="shared" si="0"/>
        <v>0</v>
      </c>
    </row>
    <row r="14" spans="1:6" ht="15.95" customHeight="1">
      <c r="A14" s="45"/>
      <c r="B14" s="30"/>
      <c r="C14" s="54"/>
      <c r="D14" s="30"/>
      <c r="E14" s="30"/>
      <c r="F14" s="55">
        <f t="shared" si="0"/>
        <v>0</v>
      </c>
    </row>
    <row r="15" spans="1:6" ht="15.95" customHeight="1">
      <c r="A15" s="45"/>
      <c r="B15" s="30"/>
      <c r="C15" s="54"/>
      <c r="D15" s="30"/>
      <c r="E15" s="30"/>
      <c r="F15" s="55">
        <f t="shared" si="0"/>
        <v>0</v>
      </c>
    </row>
    <row r="16" spans="1:6" ht="15.95" customHeight="1">
      <c r="A16" s="45"/>
      <c r="B16" s="30"/>
      <c r="C16" s="54"/>
      <c r="D16" s="30"/>
      <c r="E16" s="30"/>
      <c r="F16" s="55">
        <f t="shared" si="0"/>
        <v>0</v>
      </c>
    </row>
    <row r="17" spans="1:6" ht="15.95" customHeight="1">
      <c r="A17" s="45"/>
      <c r="B17" s="30"/>
      <c r="C17" s="54"/>
      <c r="D17" s="30"/>
      <c r="E17" s="30"/>
      <c r="F17" s="55">
        <f t="shared" si="0"/>
        <v>0</v>
      </c>
    </row>
    <row r="18" spans="1:6" ht="15.95" customHeight="1">
      <c r="A18" s="45"/>
      <c r="B18" s="30"/>
      <c r="C18" s="54"/>
      <c r="D18" s="30"/>
      <c r="E18" s="30"/>
      <c r="F18" s="55">
        <f t="shared" si="0"/>
        <v>0</v>
      </c>
    </row>
    <row r="19" spans="1:6" ht="15.95" customHeight="1">
      <c r="A19" s="45"/>
      <c r="B19" s="30"/>
      <c r="C19" s="54"/>
      <c r="D19" s="30"/>
      <c r="E19" s="30"/>
      <c r="F19" s="55">
        <f t="shared" si="0"/>
        <v>0</v>
      </c>
    </row>
    <row r="20" spans="1:6" ht="15.95" customHeight="1">
      <c r="A20" s="45"/>
      <c r="B20" s="30"/>
      <c r="C20" s="54"/>
      <c r="D20" s="30"/>
      <c r="E20" s="30"/>
      <c r="F20" s="55">
        <f t="shared" si="0"/>
        <v>0</v>
      </c>
    </row>
    <row r="21" spans="1:6" ht="15.95" customHeight="1">
      <c r="A21" s="45"/>
      <c r="B21" s="30"/>
      <c r="C21" s="54"/>
      <c r="D21" s="30"/>
      <c r="E21" s="30"/>
      <c r="F21" s="55">
        <f t="shared" si="0"/>
        <v>0</v>
      </c>
    </row>
    <row r="22" spans="1:6" ht="15.95" customHeight="1">
      <c r="A22" s="45"/>
      <c r="B22" s="30"/>
      <c r="C22" s="54"/>
      <c r="D22" s="30"/>
      <c r="E22" s="30"/>
      <c r="F22" s="55">
        <f t="shared" si="0"/>
        <v>0</v>
      </c>
    </row>
    <row r="23" spans="1:6" ht="15.95" customHeight="1" thickBot="1">
      <c r="A23" s="57"/>
      <c r="B23" s="31"/>
      <c r="C23" s="58"/>
      <c r="D23" s="31"/>
      <c r="E23" s="31"/>
      <c r="F23" s="59">
        <f t="shared" si="0"/>
        <v>0</v>
      </c>
    </row>
    <row r="24" spans="1:6" s="62" customFormat="1" ht="18" customHeight="1" thickBot="1">
      <c r="A24" s="183" t="s">
        <v>115</v>
      </c>
      <c r="B24" s="60">
        <f>SUM(B5:B23)</f>
        <v>82752</v>
      </c>
      <c r="C24" s="107"/>
      <c r="D24" s="60">
        <f>SUM(D5:D23)</f>
        <v>0</v>
      </c>
      <c r="E24" s="60">
        <f>SUM(E5:E23)</f>
        <v>82752</v>
      </c>
      <c r="F24" s="61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 xml:space="preserve">&amp;C&amp;"Times New Roman CE,Félkövér dőlt"&amp;11 10. melléklet a z 1/2013. ( II.7.) önkormányzati rendelethez&amp;R&amp;"Times New Roman CE,Félkövér dőlt"&amp;11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24"/>
  <sheetViews>
    <sheetView view="pageLayout" zoomScaleNormal="100" workbookViewId="0">
      <selection activeCell="E11" sqref="E11"/>
    </sheetView>
  </sheetViews>
  <sheetFormatPr defaultRowHeight="12.75"/>
  <cols>
    <col min="1" max="1" width="60.6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42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24.75" customHeight="1">
      <c r="A1" s="555" t="s">
        <v>3</v>
      </c>
      <c r="B1" s="555"/>
      <c r="C1" s="555"/>
      <c r="D1" s="555"/>
      <c r="E1" s="555"/>
      <c r="F1" s="555"/>
    </row>
    <row r="2" spans="1:6" ht="23.25" customHeight="1" thickBot="1">
      <c r="A2" s="180"/>
      <c r="B2" s="53"/>
      <c r="C2" s="53"/>
      <c r="D2" s="53"/>
      <c r="E2" s="53"/>
      <c r="F2" s="48" t="s">
        <v>112</v>
      </c>
    </row>
    <row r="3" spans="1:6" s="44" customFormat="1" ht="48.75" customHeight="1" thickBot="1">
      <c r="A3" s="181" t="s">
        <v>119</v>
      </c>
      <c r="B3" s="182" t="s">
        <v>117</v>
      </c>
      <c r="C3" s="182" t="s">
        <v>118</v>
      </c>
      <c r="D3" s="182" t="s">
        <v>0</v>
      </c>
      <c r="E3" s="182" t="s">
        <v>371</v>
      </c>
      <c r="F3" s="49" t="s">
        <v>4</v>
      </c>
    </row>
    <row r="4" spans="1:6" s="53" customFormat="1" ht="15" customHeight="1" thickBot="1">
      <c r="A4" s="50">
        <v>1</v>
      </c>
      <c r="B4" s="51">
        <v>2</v>
      </c>
      <c r="C4" s="51">
        <v>3</v>
      </c>
      <c r="D4" s="51">
        <v>4</v>
      </c>
      <c r="E4" s="51">
        <v>5</v>
      </c>
      <c r="F4" s="52">
        <v>6</v>
      </c>
    </row>
    <row r="5" spans="1:6" ht="15.95" customHeight="1">
      <c r="A5" s="63" t="s">
        <v>503</v>
      </c>
      <c r="B5" s="64">
        <v>6304</v>
      </c>
      <c r="C5" s="65">
        <v>2013</v>
      </c>
      <c r="D5" s="64"/>
      <c r="E5" s="64">
        <v>6304</v>
      </c>
      <c r="F5" s="66">
        <f t="shared" ref="F5:F23" si="0">B5-D5-E5</f>
        <v>0</v>
      </c>
    </row>
    <row r="6" spans="1:6" ht="15.95" customHeight="1">
      <c r="A6" s="63" t="s">
        <v>554</v>
      </c>
      <c r="B6" s="64">
        <v>925</v>
      </c>
      <c r="C6" s="65">
        <v>2013</v>
      </c>
      <c r="D6" s="64"/>
      <c r="E6" s="64">
        <v>925</v>
      </c>
      <c r="F6" s="66">
        <f t="shared" si="0"/>
        <v>0</v>
      </c>
    </row>
    <row r="7" spans="1:6" ht="15.95" customHeight="1">
      <c r="A7" s="63" t="s">
        <v>504</v>
      </c>
      <c r="B7" s="64">
        <v>1000</v>
      </c>
      <c r="C7" s="65">
        <v>2013</v>
      </c>
      <c r="D7" s="64"/>
      <c r="E7" s="64">
        <v>1000</v>
      </c>
      <c r="F7" s="66">
        <f t="shared" si="0"/>
        <v>0</v>
      </c>
    </row>
    <row r="8" spans="1:6" ht="15.95" customHeight="1">
      <c r="A8" s="63"/>
      <c r="B8" s="64"/>
      <c r="C8" s="65"/>
      <c r="D8" s="64"/>
      <c r="E8" s="64"/>
      <c r="F8" s="66">
        <f t="shared" si="0"/>
        <v>0</v>
      </c>
    </row>
    <row r="9" spans="1:6" ht="15.95" customHeight="1">
      <c r="A9" s="63"/>
      <c r="B9" s="64"/>
      <c r="C9" s="65"/>
      <c r="D9" s="64"/>
      <c r="E9" s="64"/>
      <c r="F9" s="66">
        <f t="shared" si="0"/>
        <v>0</v>
      </c>
    </row>
    <row r="10" spans="1:6" ht="15.95" customHeight="1">
      <c r="A10" s="63"/>
      <c r="B10" s="64"/>
      <c r="C10" s="65"/>
      <c r="D10" s="64"/>
      <c r="E10" s="64"/>
      <c r="F10" s="66">
        <f t="shared" si="0"/>
        <v>0</v>
      </c>
    </row>
    <row r="11" spans="1:6" ht="15.95" customHeight="1">
      <c r="A11" s="63"/>
      <c r="B11" s="64"/>
      <c r="C11" s="65"/>
      <c r="D11" s="64"/>
      <c r="E11" s="64"/>
      <c r="F11" s="66">
        <f t="shared" si="0"/>
        <v>0</v>
      </c>
    </row>
    <row r="12" spans="1:6" ht="15.95" customHeight="1">
      <c r="A12" s="63"/>
      <c r="B12" s="64"/>
      <c r="C12" s="65"/>
      <c r="D12" s="64"/>
      <c r="E12" s="64"/>
      <c r="F12" s="66">
        <f t="shared" si="0"/>
        <v>0</v>
      </c>
    </row>
    <row r="13" spans="1:6" ht="15.95" customHeight="1">
      <c r="A13" s="63"/>
      <c r="B13" s="64"/>
      <c r="C13" s="65"/>
      <c r="D13" s="64"/>
      <c r="E13" s="64"/>
      <c r="F13" s="66">
        <f t="shared" si="0"/>
        <v>0</v>
      </c>
    </row>
    <row r="14" spans="1:6" ht="15.95" customHeight="1">
      <c r="A14" s="63"/>
      <c r="B14" s="64"/>
      <c r="C14" s="65"/>
      <c r="D14" s="64"/>
      <c r="E14" s="64"/>
      <c r="F14" s="66">
        <f t="shared" si="0"/>
        <v>0</v>
      </c>
    </row>
    <row r="15" spans="1:6" ht="15.95" customHeight="1">
      <c r="A15" s="63"/>
      <c r="B15" s="64"/>
      <c r="C15" s="65"/>
      <c r="D15" s="64"/>
      <c r="E15" s="64"/>
      <c r="F15" s="66">
        <f t="shared" si="0"/>
        <v>0</v>
      </c>
    </row>
    <row r="16" spans="1:6" ht="15.95" customHeight="1">
      <c r="A16" s="63"/>
      <c r="B16" s="64"/>
      <c r="C16" s="65"/>
      <c r="D16" s="64"/>
      <c r="E16" s="64"/>
      <c r="F16" s="66">
        <f t="shared" si="0"/>
        <v>0</v>
      </c>
    </row>
    <row r="17" spans="1:6" ht="15.95" customHeight="1">
      <c r="A17" s="63"/>
      <c r="B17" s="64"/>
      <c r="C17" s="65"/>
      <c r="D17" s="64"/>
      <c r="E17" s="64"/>
      <c r="F17" s="66">
        <f t="shared" si="0"/>
        <v>0</v>
      </c>
    </row>
    <row r="18" spans="1:6" ht="15.95" customHeight="1">
      <c r="A18" s="63"/>
      <c r="B18" s="64"/>
      <c r="C18" s="65"/>
      <c r="D18" s="64"/>
      <c r="E18" s="64"/>
      <c r="F18" s="66">
        <f t="shared" si="0"/>
        <v>0</v>
      </c>
    </row>
    <row r="19" spans="1:6" ht="15.95" customHeight="1">
      <c r="A19" s="63"/>
      <c r="B19" s="64"/>
      <c r="C19" s="65"/>
      <c r="D19" s="64"/>
      <c r="E19" s="64"/>
      <c r="F19" s="66">
        <f t="shared" si="0"/>
        <v>0</v>
      </c>
    </row>
    <row r="20" spans="1:6" ht="15.95" customHeight="1">
      <c r="A20" s="63"/>
      <c r="B20" s="64"/>
      <c r="C20" s="65"/>
      <c r="D20" s="64"/>
      <c r="E20" s="64"/>
      <c r="F20" s="66">
        <f t="shared" si="0"/>
        <v>0</v>
      </c>
    </row>
    <row r="21" spans="1:6" ht="15.95" customHeight="1">
      <c r="A21" s="63"/>
      <c r="B21" s="64"/>
      <c r="C21" s="65"/>
      <c r="D21" s="64"/>
      <c r="E21" s="64"/>
      <c r="F21" s="66">
        <f t="shared" si="0"/>
        <v>0</v>
      </c>
    </row>
    <row r="22" spans="1:6" ht="15.95" customHeight="1">
      <c r="A22" s="63"/>
      <c r="B22" s="64"/>
      <c r="C22" s="65"/>
      <c r="D22" s="64"/>
      <c r="E22" s="64"/>
      <c r="F22" s="66">
        <f t="shared" si="0"/>
        <v>0</v>
      </c>
    </row>
    <row r="23" spans="1:6" ht="15.95" customHeight="1" thickBot="1">
      <c r="A23" s="67"/>
      <c r="B23" s="68"/>
      <c r="C23" s="68"/>
      <c r="D23" s="68"/>
      <c r="E23" s="68"/>
      <c r="F23" s="69">
        <f t="shared" si="0"/>
        <v>0</v>
      </c>
    </row>
    <row r="24" spans="1:6" s="62" customFormat="1" ht="18" customHeight="1" thickBot="1">
      <c r="A24" s="183" t="s">
        <v>115</v>
      </c>
      <c r="B24" s="184">
        <f>SUM(B5:B23)</f>
        <v>8229</v>
      </c>
      <c r="C24" s="108"/>
      <c r="D24" s="184">
        <f>SUM(D5:D23)</f>
        <v>0</v>
      </c>
      <c r="E24" s="184">
        <f>SUM(E5:E23)</f>
        <v>8229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dőlt"&amp;11 11. melléklet az 1/2013. ( II.7.) önkormányzati rendelethez&amp;R&amp;"Times New Roman CE,Félkövér dőlt"&amp;12 &amp;11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47"/>
  <sheetViews>
    <sheetView view="pageLayout" topLeftCell="F1" zoomScaleNormal="100" workbookViewId="0">
      <selection activeCell="J52" sqref="J52"/>
    </sheetView>
  </sheetViews>
  <sheetFormatPr defaultRowHeight="12.75"/>
  <cols>
    <col min="1" max="1" width="38.6640625" style="46" customWidth="1"/>
    <col min="2" max="5" width="13.83203125" style="46" customWidth="1"/>
    <col min="6" max="16384" width="9.33203125" style="46"/>
  </cols>
  <sheetData>
    <row r="1" spans="1:5" ht="30" customHeight="1">
      <c r="A1" s="557" t="s">
        <v>515</v>
      </c>
      <c r="B1" s="557"/>
      <c r="C1" s="557"/>
      <c r="D1" s="557"/>
      <c r="E1" s="557"/>
    </row>
    <row r="2" spans="1:5">
      <c r="A2" s="194"/>
      <c r="B2" s="194"/>
      <c r="C2" s="194"/>
      <c r="D2" s="194"/>
      <c r="E2" s="194"/>
    </row>
    <row r="3" spans="1:5" ht="15.75">
      <c r="A3" s="195" t="s">
        <v>186</v>
      </c>
      <c r="B3" s="558" t="s">
        <v>507</v>
      </c>
      <c r="C3" s="558"/>
      <c r="D3" s="558"/>
      <c r="E3" s="558"/>
    </row>
    <row r="4" spans="1:5" ht="14.25" thickBot="1">
      <c r="A4" s="194" t="s">
        <v>508</v>
      </c>
      <c r="B4" s="194"/>
      <c r="C4" s="194"/>
      <c r="D4" s="556" t="s">
        <v>179</v>
      </c>
      <c r="E4" s="556"/>
    </row>
    <row r="5" spans="1:5" ht="15" customHeight="1" thickBot="1">
      <c r="A5" s="196" t="s">
        <v>178</v>
      </c>
      <c r="B5" s="197" t="s">
        <v>213</v>
      </c>
      <c r="C5" s="197" t="s">
        <v>289</v>
      </c>
      <c r="D5" s="197" t="s">
        <v>5</v>
      </c>
      <c r="E5" s="198" t="s">
        <v>94</v>
      </c>
    </row>
    <row r="6" spans="1:5">
      <c r="A6" s="199" t="s">
        <v>180</v>
      </c>
      <c r="B6" s="77"/>
      <c r="C6" s="77"/>
      <c r="D6" s="77"/>
      <c r="E6" s="200">
        <f t="shared" ref="E6:E12" si="0">SUM(B6:D6)</f>
        <v>0</v>
      </c>
    </row>
    <row r="7" spans="1:5">
      <c r="A7" s="201" t="s">
        <v>193</v>
      </c>
      <c r="B7" s="78"/>
      <c r="C7" s="78"/>
      <c r="D7" s="78"/>
      <c r="E7" s="202">
        <f t="shared" si="0"/>
        <v>0</v>
      </c>
    </row>
    <row r="8" spans="1:5">
      <c r="A8" s="203" t="s">
        <v>181</v>
      </c>
      <c r="B8" s="79">
        <v>8193</v>
      </c>
      <c r="C8" s="79"/>
      <c r="D8" s="79"/>
      <c r="E8" s="204">
        <f t="shared" si="0"/>
        <v>8193</v>
      </c>
    </row>
    <row r="9" spans="1:5">
      <c r="A9" s="203" t="s">
        <v>194</v>
      </c>
      <c r="B9" s="79"/>
      <c r="C9" s="79"/>
      <c r="D9" s="79"/>
      <c r="E9" s="204">
        <f t="shared" si="0"/>
        <v>0</v>
      </c>
    </row>
    <row r="10" spans="1:5">
      <c r="A10" s="203" t="s">
        <v>182</v>
      </c>
      <c r="B10" s="79"/>
      <c r="C10" s="79"/>
      <c r="D10" s="79"/>
      <c r="E10" s="204">
        <f t="shared" si="0"/>
        <v>0</v>
      </c>
    </row>
    <row r="11" spans="1:5">
      <c r="A11" s="203" t="s">
        <v>183</v>
      </c>
      <c r="B11" s="79">
        <v>2236</v>
      </c>
      <c r="C11" s="79"/>
      <c r="D11" s="79"/>
      <c r="E11" s="204">
        <f t="shared" si="0"/>
        <v>2236</v>
      </c>
    </row>
    <row r="12" spans="1:5" ht="13.5" thickBot="1">
      <c r="A12" s="80"/>
      <c r="B12" s="81"/>
      <c r="C12" s="81"/>
      <c r="D12" s="81"/>
      <c r="E12" s="204">
        <f t="shared" si="0"/>
        <v>0</v>
      </c>
    </row>
    <row r="13" spans="1:5" ht="13.5" thickBot="1">
      <c r="A13" s="205" t="s">
        <v>185</v>
      </c>
      <c r="B13" s="206">
        <f>B6+SUM(B8:B12)</f>
        <v>10429</v>
      </c>
      <c r="C13" s="206">
        <f>C6+SUM(C8:C12)</f>
        <v>0</v>
      </c>
      <c r="D13" s="206">
        <f>D6+SUM(D8:D12)</f>
        <v>0</v>
      </c>
      <c r="E13" s="207">
        <f>E6+SUM(E8:E12)</f>
        <v>10429</v>
      </c>
    </row>
    <row r="14" spans="1:5" ht="13.5" thickBot="1">
      <c r="A14" s="47"/>
      <c r="B14" s="47"/>
      <c r="C14" s="47"/>
      <c r="D14" s="47"/>
      <c r="E14" s="47"/>
    </row>
    <row r="15" spans="1:5" ht="15" customHeight="1" thickBot="1">
      <c r="A15" s="196" t="s">
        <v>184</v>
      </c>
      <c r="B15" s="197" t="s">
        <v>213</v>
      </c>
      <c r="C15" s="197" t="s">
        <v>289</v>
      </c>
      <c r="D15" s="197" t="s">
        <v>5</v>
      </c>
      <c r="E15" s="198" t="s">
        <v>94</v>
      </c>
    </row>
    <row r="16" spans="1:5">
      <c r="A16" s="199" t="s">
        <v>189</v>
      </c>
      <c r="B16" s="77">
        <v>4724</v>
      </c>
      <c r="C16" s="77"/>
      <c r="D16" s="77"/>
      <c r="E16" s="200">
        <f t="shared" ref="E16:E22" si="1">SUM(B16:D16)</f>
        <v>4724</v>
      </c>
    </row>
    <row r="17" spans="1:5">
      <c r="A17" s="208" t="s">
        <v>190</v>
      </c>
      <c r="B17" s="79">
        <v>1089</v>
      </c>
      <c r="C17" s="79"/>
      <c r="D17" s="79"/>
      <c r="E17" s="204">
        <f t="shared" si="1"/>
        <v>1089</v>
      </c>
    </row>
    <row r="18" spans="1:5">
      <c r="A18" s="203" t="s">
        <v>191</v>
      </c>
      <c r="B18" s="79">
        <v>4616</v>
      </c>
      <c r="C18" s="79"/>
      <c r="D18" s="79"/>
      <c r="E18" s="204">
        <f t="shared" si="1"/>
        <v>4616</v>
      </c>
    </row>
    <row r="19" spans="1:5">
      <c r="A19" s="203" t="s">
        <v>192</v>
      </c>
      <c r="B19" s="79"/>
      <c r="C19" s="79"/>
      <c r="D19" s="79"/>
      <c r="E19" s="204">
        <f t="shared" si="1"/>
        <v>0</v>
      </c>
    </row>
    <row r="20" spans="1:5">
      <c r="A20" s="82"/>
      <c r="B20" s="79"/>
      <c r="C20" s="79"/>
      <c r="D20" s="79"/>
      <c r="E20" s="204">
        <f t="shared" si="1"/>
        <v>0</v>
      </c>
    </row>
    <row r="21" spans="1:5">
      <c r="A21" s="82"/>
      <c r="B21" s="79"/>
      <c r="C21" s="79"/>
      <c r="D21" s="79"/>
      <c r="E21" s="204">
        <f t="shared" si="1"/>
        <v>0</v>
      </c>
    </row>
    <row r="22" spans="1:5" ht="13.5" thickBot="1">
      <c r="A22" s="80"/>
      <c r="B22" s="81"/>
      <c r="C22" s="81"/>
      <c r="D22" s="81"/>
      <c r="E22" s="204">
        <f t="shared" si="1"/>
        <v>0</v>
      </c>
    </row>
    <row r="23" spans="1:5" ht="13.5" thickBot="1">
      <c r="A23" s="205" t="s">
        <v>95</v>
      </c>
      <c r="B23" s="206">
        <f>SUM(B16:B22)</f>
        <v>10429</v>
      </c>
      <c r="C23" s="206">
        <f>SUM(C16:C22)</f>
        <v>0</v>
      </c>
      <c r="D23" s="206">
        <f>SUM(D16:D22)</f>
        <v>0</v>
      </c>
      <c r="E23" s="207">
        <f>SUM(E16:E22)</f>
        <v>10429</v>
      </c>
    </row>
    <row r="24" spans="1:5">
      <c r="A24" s="194"/>
      <c r="B24" s="194"/>
      <c r="C24" s="194"/>
      <c r="D24" s="194"/>
      <c r="E24" s="194"/>
    </row>
    <row r="25" spans="1:5">
      <c r="A25" s="194"/>
      <c r="B25" s="194"/>
      <c r="C25" s="194"/>
      <c r="D25" s="194"/>
      <c r="E25" s="194"/>
    </row>
    <row r="26" spans="1:5" ht="15.75">
      <c r="A26" s="195" t="s">
        <v>186</v>
      </c>
      <c r="B26" s="558" t="s">
        <v>509</v>
      </c>
      <c r="C26" s="558"/>
      <c r="D26" s="558"/>
      <c r="E26" s="558"/>
    </row>
    <row r="27" spans="1:5" ht="14.25" thickBot="1">
      <c r="A27" s="194" t="s">
        <v>510</v>
      </c>
      <c r="B27" s="194"/>
      <c r="C27" s="194"/>
      <c r="D27" s="556" t="s">
        <v>179</v>
      </c>
      <c r="E27" s="556"/>
    </row>
    <row r="28" spans="1:5" ht="13.5" thickBot="1">
      <c r="A28" s="196" t="s">
        <v>178</v>
      </c>
      <c r="B28" s="197" t="s">
        <v>213</v>
      </c>
      <c r="C28" s="197" t="s">
        <v>289</v>
      </c>
      <c r="D28" s="197" t="s">
        <v>5</v>
      </c>
      <c r="E28" s="198" t="s">
        <v>94</v>
      </c>
    </row>
    <row r="29" spans="1:5">
      <c r="A29" s="199" t="s">
        <v>180</v>
      </c>
      <c r="B29" s="77"/>
      <c r="C29" s="77"/>
      <c r="D29" s="77"/>
      <c r="E29" s="200">
        <f t="shared" ref="E29:E35" si="2">SUM(B29:D29)</f>
        <v>0</v>
      </c>
    </row>
    <row r="30" spans="1:5">
      <c r="A30" s="201" t="s">
        <v>193</v>
      </c>
      <c r="B30" s="78"/>
      <c r="C30" s="78"/>
      <c r="D30" s="78"/>
      <c r="E30" s="202">
        <f t="shared" si="2"/>
        <v>0</v>
      </c>
    </row>
    <row r="31" spans="1:5">
      <c r="A31" s="203" t="s">
        <v>181</v>
      </c>
      <c r="B31" s="79">
        <v>1466</v>
      </c>
      <c r="C31" s="79"/>
      <c r="D31" s="79"/>
      <c r="E31" s="204">
        <f t="shared" si="2"/>
        <v>1466</v>
      </c>
    </row>
    <row r="32" spans="1:5">
      <c r="A32" s="203" t="s">
        <v>194</v>
      </c>
      <c r="B32" s="79"/>
      <c r="C32" s="79"/>
      <c r="D32" s="79"/>
      <c r="E32" s="204">
        <f t="shared" si="2"/>
        <v>0</v>
      </c>
    </row>
    <row r="33" spans="1:5">
      <c r="A33" s="203" t="s">
        <v>182</v>
      </c>
      <c r="B33" s="79"/>
      <c r="C33" s="79"/>
      <c r="D33" s="79"/>
      <c r="E33" s="204">
        <f t="shared" si="2"/>
        <v>0</v>
      </c>
    </row>
    <row r="34" spans="1:5">
      <c r="A34" s="203" t="s">
        <v>183</v>
      </c>
      <c r="B34" s="79"/>
      <c r="C34" s="79"/>
      <c r="D34" s="79"/>
      <c r="E34" s="204">
        <f t="shared" si="2"/>
        <v>0</v>
      </c>
    </row>
    <row r="35" spans="1:5" ht="13.5" thickBot="1">
      <c r="A35" s="80"/>
      <c r="B35" s="81"/>
      <c r="C35" s="81"/>
      <c r="D35" s="81"/>
      <c r="E35" s="204">
        <f t="shared" si="2"/>
        <v>0</v>
      </c>
    </row>
    <row r="36" spans="1:5" ht="13.5" thickBot="1">
      <c r="A36" s="205" t="s">
        <v>185</v>
      </c>
      <c r="B36" s="206">
        <f>B29+SUM(B31:B35)</f>
        <v>1466</v>
      </c>
      <c r="C36" s="206">
        <f>C29+SUM(C31:C35)</f>
        <v>0</v>
      </c>
      <c r="D36" s="206">
        <f>D29+SUM(D31:D35)</f>
        <v>0</v>
      </c>
      <c r="E36" s="207">
        <f>E29+SUM(E31:E35)</f>
        <v>1466</v>
      </c>
    </row>
    <row r="37" spans="1:5" ht="13.5" thickBot="1">
      <c r="A37" s="47"/>
      <c r="B37" s="47"/>
      <c r="C37" s="47"/>
      <c r="D37" s="47"/>
      <c r="E37" s="47"/>
    </row>
    <row r="38" spans="1:5" ht="13.5" thickBot="1">
      <c r="A38" s="196" t="s">
        <v>184</v>
      </c>
      <c r="B38" s="197" t="s">
        <v>213</v>
      </c>
      <c r="C38" s="197" t="s">
        <v>289</v>
      </c>
      <c r="D38" s="197" t="s">
        <v>5</v>
      </c>
      <c r="E38" s="198" t="s">
        <v>94</v>
      </c>
    </row>
    <row r="39" spans="1:5">
      <c r="A39" s="199" t="s">
        <v>189</v>
      </c>
      <c r="B39" s="77"/>
      <c r="C39" s="77"/>
      <c r="D39" s="77"/>
      <c r="E39" s="200">
        <f t="shared" ref="E39:E45" si="3">SUM(B39:D39)</f>
        <v>0</v>
      </c>
    </row>
    <row r="40" spans="1:5">
      <c r="A40" s="208" t="s">
        <v>190</v>
      </c>
      <c r="B40" s="79"/>
      <c r="C40" s="79"/>
      <c r="D40" s="79"/>
      <c r="E40" s="204">
        <f t="shared" si="3"/>
        <v>0</v>
      </c>
    </row>
    <row r="41" spans="1:5">
      <c r="A41" s="203" t="s">
        <v>191</v>
      </c>
      <c r="B41" s="79">
        <v>1466</v>
      </c>
      <c r="C41" s="79"/>
      <c r="D41" s="79"/>
      <c r="E41" s="204">
        <f t="shared" si="3"/>
        <v>1466</v>
      </c>
    </row>
    <row r="42" spans="1:5">
      <c r="A42" s="203" t="s">
        <v>192</v>
      </c>
      <c r="B42" s="79"/>
      <c r="C42" s="79"/>
      <c r="D42" s="79"/>
      <c r="E42" s="204">
        <f t="shared" si="3"/>
        <v>0</v>
      </c>
    </row>
    <row r="43" spans="1:5">
      <c r="A43" s="82"/>
      <c r="B43" s="79"/>
      <c r="C43" s="79"/>
      <c r="D43" s="79"/>
      <c r="E43" s="204">
        <f t="shared" si="3"/>
        <v>0</v>
      </c>
    </row>
    <row r="44" spans="1:5">
      <c r="A44" s="82"/>
      <c r="B44" s="79"/>
      <c r="C44" s="79"/>
      <c r="D44" s="79"/>
      <c r="E44" s="204">
        <f t="shared" si="3"/>
        <v>0</v>
      </c>
    </row>
    <row r="45" spans="1:5" ht="13.5" thickBot="1">
      <c r="A45" s="80"/>
      <c r="B45" s="81"/>
      <c r="C45" s="81"/>
      <c r="D45" s="81"/>
      <c r="E45" s="204">
        <f t="shared" si="3"/>
        <v>0</v>
      </c>
    </row>
    <row r="46" spans="1:5" ht="13.5" thickBot="1">
      <c r="A46" s="205" t="s">
        <v>95</v>
      </c>
      <c r="B46" s="206">
        <f>SUM(B39:B45)</f>
        <v>1466</v>
      </c>
      <c r="C46" s="206">
        <f>SUM(C39:C45)</f>
        <v>0</v>
      </c>
      <c r="D46" s="206">
        <f>SUM(D39:D45)</f>
        <v>0</v>
      </c>
      <c r="E46" s="207">
        <f>SUM(E39:E45)</f>
        <v>1466</v>
      </c>
    </row>
    <row r="47" spans="1:5">
      <c r="A47" s="194"/>
      <c r="B47" s="194"/>
      <c r="C47" s="194"/>
      <c r="D47" s="194"/>
      <c r="E47" s="194"/>
    </row>
  </sheetData>
  <mergeCells count="5">
    <mergeCell ref="D27:E27"/>
    <mergeCell ref="A1:E1"/>
    <mergeCell ref="B3:E3"/>
    <mergeCell ref="B26:E26"/>
    <mergeCell ref="D4:E4"/>
  </mergeCells>
  <phoneticPr fontId="30" type="noConversion"/>
  <conditionalFormatting sqref="E6:E13 B13:D13 B23:E23 E16:E22 E29:E36 B36:D36 E39:E46 B46:D46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 dőlt"&amp;11 12. melléklet az 1/2013. ( II.7.) önkormányzati rendelethez&amp;"Times New Roman CE,Félkövér"&amp;12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/>
  <dimension ref="A1:L101"/>
  <sheetViews>
    <sheetView view="pageLayout" topLeftCell="A61" zoomScaleNormal="100" workbookViewId="0">
      <selection activeCell="D96" sqref="D96"/>
    </sheetView>
  </sheetViews>
  <sheetFormatPr defaultRowHeight="12.75"/>
  <cols>
    <col min="1" max="1" width="9.6640625" style="509" customWidth="1"/>
    <col min="2" max="2" width="9.6640625" style="510" customWidth="1"/>
    <col min="3" max="3" width="72" style="510" customWidth="1"/>
    <col min="4" max="4" width="25" style="511" customWidth="1"/>
    <col min="5" max="16384" width="9.33203125" style="4"/>
  </cols>
  <sheetData>
    <row r="1" spans="1:4" s="2" customFormat="1" ht="16.5" customHeight="1" thickBot="1">
      <c r="A1" s="563" t="s">
        <v>516</v>
      </c>
      <c r="B1" s="564"/>
      <c r="C1" s="564"/>
      <c r="D1" s="564"/>
    </row>
    <row r="2" spans="1:4" s="83" customFormat="1" ht="25.5" customHeight="1">
      <c r="A2" s="559" t="s">
        <v>325</v>
      </c>
      <c r="B2" s="560"/>
      <c r="C2" s="420" t="s">
        <v>324</v>
      </c>
      <c r="D2" s="434" t="s">
        <v>96</v>
      </c>
    </row>
    <row r="3" spans="1:4" s="83" customFormat="1" ht="16.5" thickBot="1">
      <c r="A3" s="211" t="s">
        <v>295</v>
      </c>
      <c r="B3" s="212"/>
      <c r="C3" s="421" t="s">
        <v>97</v>
      </c>
      <c r="D3" s="435" t="s">
        <v>98</v>
      </c>
    </row>
    <row r="4" spans="1:4" s="84" customFormat="1" ht="15.95" customHeight="1" thickBot="1">
      <c r="A4" s="213"/>
      <c r="B4" s="213"/>
      <c r="C4" s="213"/>
      <c r="D4" s="214" t="s">
        <v>99</v>
      </c>
    </row>
    <row r="5" spans="1:4" ht="13.5" thickBot="1">
      <c r="A5" s="561" t="s">
        <v>297</v>
      </c>
      <c r="B5" s="562"/>
      <c r="C5" s="215" t="s">
        <v>100</v>
      </c>
      <c r="D5" s="436" t="s">
        <v>101</v>
      </c>
    </row>
    <row r="6" spans="1:4" s="71" customFormat="1" ht="12.95" customHeight="1" thickBot="1">
      <c r="A6" s="188">
        <v>1</v>
      </c>
      <c r="B6" s="189">
        <v>2</v>
      </c>
      <c r="C6" s="189">
        <v>3</v>
      </c>
      <c r="D6" s="190">
        <v>4</v>
      </c>
    </row>
    <row r="7" spans="1:4" s="71" customFormat="1" ht="15.95" customHeight="1" thickBot="1">
      <c r="A7" s="217"/>
      <c r="B7" s="218"/>
      <c r="C7" s="218" t="s">
        <v>102</v>
      </c>
      <c r="D7" s="437"/>
    </row>
    <row r="8" spans="1:4" s="71" customFormat="1" ht="12" customHeight="1" thickBot="1">
      <c r="A8" s="188" t="s">
        <v>61</v>
      </c>
      <c r="B8" s="220"/>
      <c r="C8" s="318" t="s">
        <v>298</v>
      </c>
      <c r="D8" s="361">
        <f>+D9+D14</f>
        <v>58966</v>
      </c>
    </row>
    <row r="9" spans="1:4" s="85" customFormat="1" ht="12" customHeight="1" thickBot="1">
      <c r="A9" s="188" t="s">
        <v>62</v>
      </c>
      <c r="B9" s="220"/>
      <c r="C9" s="422" t="s">
        <v>6</v>
      </c>
      <c r="D9" s="361">
        <f>SUM(D10:D13)</f>
        <v>52750</v>
      </c>
    </row>
    <row r="10" spans="1:4" s="86" customFormat="1" ht="12" customHeight="1">
      <c r="A10" s="222"/>
      <c r="B10" s="223" t="s">
        <v>161</v>
      </c>
      <c r="C10" s="423" t="s">
        <v>104</v>
      </c>
      <c r="D10" s="359">
        <v>51000</v>
      </c>
    </row>
    <row r="11" spans="1:4" s="86" customFormat="1" ht="12" customHeight="1">
      <c r="A11" s="222"/>
      <c r="B11" s="223" t="s">
        <v>162</v>
      </c>
      <c r="C11" s="424" t="s">
        <v>133</v>
      </c>
      <c r="D11" s="359"/>
    </row>
    <row r="12" spans="1:4" s="86" customFormat="1" ht="12" customHeight="1">
      <c r="A12" s="222"/>
      <c r="B12" s="223" t="s">
        <v>163</v>
      </c>
      <c r="C12" s="424" t="s">
        <v>215</v>
      </c>
      <c r="D12" s="359">
        <v>750</v>
      </c>
    </row>
    <row r="13" spans="1:4" s="86" customFormat="1" ht="12" customHeight="1" thickBot="1">
      <c r="A13" s="222"/>
      <c r="B13" s="223" t="s">
        <v>164</v>
      </c>
      <c r="C13" s="425" t="s">
        <v>216</v>
      </c>
      <c r="D13" s="359">
        <v>1000</v>
      </c>
    </row>
    <row r="14" spans="1:4" s="85" customFormat="1" ht="12" customHeight="1" thickBot="1">
      <c r="A14" s="188" t="s">
        <v>63</v>
      </c>
      <c r="B14" s="220"/>
      <c r="C14" s="422" t="s">
        <v>217</v>
      </c>
      <c r="D14" s="361">
        <f>SUM(D15:D22)</f>
        <v>6216</v>
      </c>
    </row>
    <row r="15" spans="1:4" s="85" customFormat="1" ht="12" customHeight="1">
      <c r="A15" s="224"/>
      <c r="B15" s="223" t="s">
        <v>135</v>
      </c>
      <c r="C15" s="423" t="s">
        <v>222</v>
      </c>
      <c r="D15" s="438">
        <v>1614</v>
      </c>
    </row>
    <row r="16" spans="1:4" s="85" customFormat="1" ht="12" customHeight="1">
      <c r="A16" s="222"/>
      <c r="B16" s="223" t="s">
        <v>136</v>
      </c>
      <c r="C16" s="424" t="s">
        <v>223</v>
      </c>
      <c r="D16" s="359">
        <v>1395</v>
      </c>
    </row>
    <row r="17" spans="1:4" s="85" customFormat="1" ht="12" customHeight="1">
      <c r="A17" s="222"/>
      <c r="B17" s="223" t="s">
        <v>137</v>
      </c>
      <c r="C17" s="424" t="s">
        <v>224</v>
      </c>
      <c r="D17" s="359">
        <v>475</v>
      </c>
    </row>
    <row r="18" spans="1:4" s="85" customFormat="1" ht="12" customHeight="1">
      <c r="A18" s="222"/>
      <c r="B18" s="223" t="s">
        <v>138</v>
      </c>
      <c r="C18" s="424" t="s">
        <v>225</v>
      </c>
      <c r="D18" s="359"/>
    </row>
    <row r="19" spans="1:4" s="85" customFormat="1" ht="12" customHeight="1">
      <c r="A19" s="222"/>
      <c r="B19" s="223" t="s">
        <v>218</v>
      </c>
      <c r="C19" s="424" t="s">
        <v>226</v>
      </c>
      <c r="D19" s="359"/>
    </row>
    <row r="20" spans="1:4" s="85" customFormat="1" ht="12" customHeight="1">
      <c r="A20" s="225"/>
      <c r="B20" s="223" t="s">
        <v>219</v>
      </c>
      <c r="C20" s="424" t="s">
        <v>332</v>
      </c>
      <c r="D20" s="439">
        <v>1157</v>
      </c>
    </row>
    <row r="21" spans="1:4" s="86" customFormat="1" ht="12" customHeight="1">
      <c r="A21" s="222"/>
      <c r="B21" s="223" t="s">
        <v>220</v>
      </c>
      <c r="C21" s="424" t="s">
        <v>228</v>
      </c>
      <c r="D21" s="359"/>
    </row>
    <row r="22" spans="1:4" s="86" customFormat="1" ht="12" customHeight="1" thickBot="1">
      <c r="A22" s="226"/>
      <c r="B22" s="227" t="s">
        <v>221</v>
      </c>
      <c r="C22" s="425" t="s">
        <v>229</v>
      </c>
      <c r="D22" s="360">
        <v>1575</v>
      </c>
    </row>
    <row r="23" spans="1:4" s="86" customFormat="1" ht="12" customHeight="1" thickBot="1">
      <c r="A23" s="188" t="s">
        <v>64</v>
      </c>
      <c r="B23" s="228"/>
      <c r="C23" s="422" t="s">
        <v>333</v>
      </c>
      <c r="D23" s="391">
        <v>10050</v>
      </c>
    </row>
    <row r="24" spans="1:4" s="85" customFormat="1" ht="12" customHeight="1" thickBot="1">
      <c r="A24" s="188" t="s">
        <v>65</v>
      </c>
      <c r="B24" s="220"/>
      <c r="C24" s="422" t="s">
        <v>7</v>
      </c>
      <c r="D24" s="361">
        <f>SUM(D25:D34)</f>
        <v>629824</v>
      </c>
    </row>
    <row r="25" spans="1:4" s="86" customFormat="1" ht="12" customHeight="1">
      <c r="A25" s="222"/>
      <c r="B25" s="223" t="s">
        <v>139</v>
      </c>
      <c r="C25" s="423" t="s">
        <v>8</v>
      </c>
      <c r="D25" s="75">
        <v>294670</v>
      </c>
    </row>
    <row r="26" spans="1:4" s="86" customFormat="1" ht="12" customHeight="1">
      <c r="A26" s="222"/>
      <c r="B26" s="223" t="s">
        <v>140</v>
      </c>
      <c r="C26" s="424" t="s">
        <v>240</v>
      </c>
      <c r="D26" s="75">
        <v>160873</v>
      </c>
    </row>
    <row r="27" spans="1:4" s="86" customFormat="1" ht="12" customHeight="1">
      <c r="A27" s="222"/>
      <c r="B27" s="223" t="s">
        <v>141</v>
      </c>
      <c r="C27" s="424" t="s">
        <v>144</v>
      </c>
      <c r="D27" s="75"/>
    </row>
    <row r="28" spans="1:4" s="86" customFormat="1" ht="12" customHeight="1">
      <c r="A28" s="222"/>
      <c r="B28" s="223" t="s">
        <v>233</v>
      </c>
      <c r="C28" s="424" t="s">
        <v>241</v>
      </c>
      <c r="D28" s="75"/>
    </row>
    <row r="29" spans="1:4" s="86" customFormat="1" ht="12" customHeight="1">
      <c r="A29" s="222"/>
      <c r="B29" s="223" t="s">
        <v>234</v>
      </c>
      <c r="C29" s="424" t="s">
        <v>242</v>
      </c>
      <c r="D29" s="75"/>
    </row>
    <row r="30" spans="1:4" s="86" customFormat="1" ht="12" customHeight="1">
      <c r="A30" s="222"/>
      <c r="B30" s="223" t="s">
        <v>235</v>
      </c>
      <c r="C30" s="424" t="s">
        <v>243</v>
      </c>
      <c r="D30" s="75"/>
    </row>
    <row r="31" spans="1:4" s="86" customFormat="1" ht="12" customHeight="1">
      <c r="A31" s="222"/>
      <c r="B31" s="223" t="s">
        <v>236</v>
      </c>
      <c r="C31" s="424" t="s">
        <v>334</v>
      </c>
      <c r="D31" s="75">
        <v>443</v>
      </c>
    </row>
    <row r="32" spans="1:4" s="86" customFormat="1" ht="12" customHeight="1">
      <c r="A32" s="226"/>
      <c r="B32" s="227" t="s">
        <v>237</v>
      </c>
      <c r="C32" s="426" t="s">
        <v>544</v>
      </c>
      <c r="D32" s="440">
        <v>58520</v>
      </c>
    </row>
    <row r="33" spans="1:4" s="86" customFormat="1" ht="12" customHeight="1">
      <c r="A33" s="226"/>
      <c r="B33" s="227" t="s">
        <v>542</v>
      </c>
      <c r="C33" s="426" t="s">
        <v>545</v>
      </c>
      <c r="D33" s="440">
        <v>70327</v>
      </c>
    </row>
    <row r="34" spans="1:4" s="86" customFormat="1" ht="12" customHeight="1" thickBot="1">
      <c r="A34" s="226"/>
      <c r="B34" s="227" t="s">
        <v>543</v>
      </c>
      <c r="C34" s="426" t="s">
        <v>547</v>
      </c>
      <c r="D34" s="440">
        <v>44991</v>
      </c>
    </row>
    <row r="35" spans="1:4" s="86" customFormat="1" ht="12" customHeight="1" thickBot="1">
      <c r="A35" s="193" t="s">
        <v>66</v>
      </c>
      <c r="B35" s="111"/>
      <c r="C35" s="318" t="s">
        <v>486</v>
      </c>
      <c r="D35" s="361">
        <f>+D36+D42</f>
        <v>200824</v>
      </c>
    </row>
    <row r="36" spans="1:4" s="86" customFormat="1" ht="12" customHeight="1">
      <c r="A36" s="224"/>
      <c r="B36" s="141" t="s">
        <v>142</v>
      </c>
      <c r="C36" s="499" t="s">
        <v>472</v>
      </c>
      <c r="D36" s="458">
        <f>SUM(D37:D41)</f>
        <v>153080</v>
      </c>
    </row>
    <row r="37" spans="1:4" s="86" customFormat="1" ht="12" customHeight="1">
      <c r="A37" s="222"/>
      <c r="B37" s="123" t="s">
        <v>145</v>
      </c>
      <c r="C37" s="424" t="s">
        <v>335</v>
      </c>
      <c r="D37" s="359">
        <v>429</v>
      </c>
    </row>
    <row r="38" spans="1:4" s="86" customFormat="1" ht="12" customHeight="1">
      <c r="A38" s="222"/>
      <c r="B38" s="123" t="s">
        <v>146</v>
      </c>
      <c r="C38" s="424" t="s">
        <v>336</v>
      </c>
      <c r="D38" s="359"/>
    </row>
    <row r="39" spans="1:4" s="86" customFormat="1" ht="12" customHeight="1">
      <c r="A39" s="222"/>
      <c r="B39" s="123" t="s">
        <v>147</v>
      </c>
      <c r="C39" s="424" t="s">
        <v>337</v>
      </c>
      <c r="D39" s="359"/>
    </row>
    <row r="40" spans="1:4" s="86" customFormat="1" ht="12" customHeight="1">
      <c r="A40" s="222"/>
      <c r="B40" s="123" t="s">
        <v>148</v>
      </c>
      <c r="C40" s="424" t="s">
        <v>338</v>
      </c>
      <c r="D40" s="359">
        <v>836</v>
      </c>
    </row>
    <row r="41" spans="1:4" s="86" customFormat="1" ht="12" customHeight="1">
      <c r="A41" s="222"/>
      <c r="B41" s="123" t="s">
        <v>245</v>
      </c>
      <c r="C41" s="424" t="s">
        <v>473</v>
      </c>
      <c r="D41" s="359">
        <v>151815</v>
      </c>
    </row>
    <row r="42" spans="1:4" s="86" customFormat="1" ht="12" customHeight="1">
      <c r="A42" s="222"/>
      <c r="B42" s="123" t="s">
        <v>143</v>
      </c>
      <c r="C42" s="427" t="s">
        <v>474</v>
      </c>
      <c r="D42" s="457">
        <f>SUM(D43:D47)</f>
        <v>47744</v>
      </c>
    </row>
    <row r="43" spans="1:4" s="86" customFormat="1" ht="12" customHeight="1">
      <c r="A43" s="222"/>
      <c r="B43" s="123" t="s">
        <v>151</v>
      </c>
      <c r="C43" s="424" t="s">
        <v>335</v>
      </c>
      <c r="D43" s="359"/>
    </row>
    <row r="44" spans="1:4" s="86" customFormat="1" ht="12" customHeight="1">
      <c r="A44" s="222"/>
      <c r="B44" s="123" t="s">
        <v>152</v>
      </c>
      <c r="C44" s="424" t="s">
        <v>336</v>
      </c>
      <c r="D44" s="359"/>
    </row>
    <row r="45" spans="1:4" s="86" customFormat="1" ht="12" customHeight="1">
      <c r="A45" s="222"/>
      <c r="B45" s="123" t="s">
        <v>153</v>
      </c>
      <c r="C45" s="424" t="s">
        <v>337</v>
      </c>
      <c r="D45" s="359">
        <v>3508</v>
      </c>
    </row>
    <row r="46" spans="1:4" s="86" customFormat="1" ht="12" customHeight="1">
      <c r="A46" s="222"/>
      <c r="B46" s="123" t="s">
        <v>154</v>
      </c>
      <c r="C46" s="424" t="s">
        <v>338</v>
      </c>
      <c r="D46" s="359">
        <v>1660</v>
      </c>
    </row>
    <row r="47" spans="1:4" s="86" customFormat="1" ht="12" customHeight="1" thickBot="1">
      <c r="A47" s="229"/>
      <c r="B47" s="142" t="s">
        <v>246</v>
      </c>
      <c r="C47" s="425" t="s">
        <v>475</v>
      </c>
      <c r="D47" s="441">
        <v>42576</v>
      </c>
    </row>
    <row r="48" spans="1:4" s="85" customFormat="1" ht="12" customHeight="1" thickBot="1">
      <c r="A48" s="193" t="s">
        <v>67</v>
      </c>
      <c r="B48" s="220"/>
      <c r="C48" s="422" t="s">
        <v>339</v>
      </c>
      <c r="D48" s="361">
        <f>+D49+D50</f>
        <v>43697</v>
      </c>
    </row>
    <row r="49" spans="1:4" s="86" customFormat="1" ht="12" customHeight="1">
      <c r="A49" s="222"/>
      <c r="B49" s="123" t="s">
        <v>149</v>
      </c>
      <c r="C49" s="423" t="s">
        <v>188</v>
      </c>
      <c r="D49" s="359"/>
    </row>
    <row r="50" spans="1:4" s="86" customFormat="1" ht="12" customHeight="1" thickBot="1">
      <c r="A50" s="222"/>
      <c r="B50" s="123" t="s">
        <v>150</v>
      </c>
      <c r="C50" s="425" t="s">
        <v>10</v>
      </c>
      <c r="D50" s="359">
        <v>43697</v>
      </c>
    </row>
    <row r="51" spans="1:4" s="86" customFormat="1" ht="12" customHeight="1" thickBot="1">
      <c r="A51" s="188" t="s">
        <v>68</v>
      </c>
      <c r="B51" s="220"/>
      <c r="C51" s="422" t="s">
        <v>9</v>
      </c>
      <c r="D51" s="361">
        <f>+D52+D53+D54</f>
        <v>6940</v>
      </c>
    </row>
    <row r="52" spans="1:4" s="86" customFormat="1" ht="12" customHeight="1">
      <c r="A52" s="230"/>
      <c r="B52" s="123" t="s">
        <v>250</v>
      </c>
      <c r="C52" s="423" t="s">
        <v>248</v>
      </c>
      <c r="D52" s="358">
        <v>5000</v>
      </c>
    </row>
    <row r="53" spans="1:4" s="86" customFormat="1" ht="12" customHeight="1">
      <c r="A53" s="230"/>
      <c r="B53" s="123" t="s">
        <v>251</v>
      </c>
      <c r="C53" s="424" t="s">
        <v>249</v>
      </c>
      <c r="D53" s="358">
        <v>1940</v>
      </c>
    </row>
    <row r="54" spans="1:4" s="86" customFormat="1" ht="12" customHeight="1" thickBot="1">
      <c r="A54" s="222"/>
      <c r="B54" s="123" t="s">
        <v>402</v>
      </c>
      <c r="C54" s="426" t="s">
        <v>341</v>
      </c>
      <c r="D54" s="359"/>
    </row>
    <row r="55" spans="1:4" s="86" customFormat="1" ht="12" customHeight="1" thickBot="1">
      <c r="A55" s="193" t="s">
        <v>69</v>
      </c>
      <c r="B55" s="231"/>
      <c r="C55" s="318" t="s">
        <v>342</v>
      </c>
      <c r="D55" s="442"/>
    </row>
    <row r="56" spans="1:4" s="85" customFormat="1" ht="12" customHeight="1" thickBot="1">
      <c r="A56" s="232" t="s">
        <v>70</v>
      </c>
      <c r="B56" s="233"/>
      <c r="C56" s="318" t="s">
        <v>487</v>
      </c>
      <c r="D56" s="443">
        <f>+D9+D14+D23+D24+D35+D48+D51+D55</f>
        <v>950301</v>
      </c>
    </row>
    <row r="57" spans="1:4" s="85" customFormat="1" ht="12" customHeight="1" thickBot="1">
      <c r="A57" s="188" t="s">
        <v>71</v>
      </c>
      <c r="B57" s="143"/>
      <c r="C57" s="318" t="s">
        <v>345</v>
      </c>
      <c r="D57" s="444">
        <f>+D58+D59</f>
        <v>11884</v>
      </c>
    </row>
    <row r="58" spans="1:4" s="85" customFormat="1" ht="12" customHeight="1">
      <c r="A58" s="224"/>
      <c r="B58" s="141" t="s">
        <v>196</v>
      </c>
      <c r="C58" s="500" t="s">
        <v>11</v>
      </c>
      <c r="D58" s="445"/>
    </row>
    <row r="59" spans="1:4" s="85" customFormat="1" ht="12" customHeight="1" thickBot="1">
      <c r="A59" s="229"/>
      <c r="B59" s="142" t="s">
        <v>197</v>
      </c>
      <c r="C59" s="501" t="s">
        <v>12</v>
      </c>
      <c r="D59" s="76">
        <v>11884</v>
      </c>
    </row>
    <row r="60" spans="1:4" s="86" customFormat="1" ht="12" customHeight="1" thickBot="1">
      <c r="A60" s="234" t="s">
        <v>72</v>
      </c>
      <c r="B60" s="502"/>
      <c r="C60" s="503" t="s">
        <v>13</v>
      </c>
      <c r="D60" s="361">
        <f>+D56+D57</f>
        <v>962185</v>
      </c>
    </row>
    <row r="61" spans="1:4" s="86" customFormat="1" ht="15" customHeight="1">
      <c r="A61" s="237"/>
      <c r="B61" s="237"/>
      <c r="C61" s="238"/>
      <c r="D61" s="446"/>
    </row>
    <row r="62" spans="1:4" ht="13.5" thickBot="1">
      <c r="A62" s="239"/>
      <c r="B62" s="240"/>
      <c r="C62" s="240"/>
      <c r="D62" s="447"/>
    </row>
    <row r="63" spans="1:4" s="71" customFormat="1" ht="16.5" customHeight="1" thickBot="1">
      <c r="A63" s="241"/>
      <c r="B63" s="242"/>
      <c r="C63" s="243" t="s">
        <v>106</v>
      </c>
      <c r="D63" s="448"/>
    </row>
    <row r="64" spans="1:4" s="87" customFormat="1" ht="12" customHeight="1" thickBot="1">
      <c r="A64" s="193" t="s">
        <v>61</v>
      </c>
      <c r="B64" s="24"/>
      <c r="C64" s="111" t="s">
        <v>33</v>
      </c>
      <c r="D64" s="361">
        <f>SUM(D65:D69)</f>
        <v>395878</v>
      </c>
    </row>
    <row r="65" spans="1:4" ht="12" customHeight="1">
      <c r="A65" s="244"/>
      <c r="B65" s="140" t="s">
        <v>155</v>
      </c>
      <c r="C65" s="413" t="s">
        <v>92</v>
      </c>
      <c r="D65" s="449">
        <v>131930</v>
      </c>
    </row>
    <row r="66" spans="1:4" ht="12" customHeight="1">
      <c r="A66" s="245"/>
      <c r="B66" s="123" t="s">
        <v>156</v>
      </c>
      <c r="C66" s="414" t="s">
        <v>255</v>
      </c>
      <c r="D66" s="450">
        <v>10433</v>
      </c>
    </row>
    <row r="67" spans="1:4" ht="12" customHeight="1">
      <c r="A67" s="245"/>
      <c r="B67" s="123" t="s">
        <v>157</v>
      </c>
      <c r="C67" s="414" t="s">
        <v>187</v>
      </c>
      <c r="D67" s="451">
        <v>151915</v>
      </c>
    </row>
    <row r="68" spans="1:4" ht="12" customHeight="1">
      <c r="A68" s="245"/>
      <c r="B68" s="123" t="s">
        <v>158</v>
      </c>
      <c r="C68" s="414" t="s">
        <v>256</v>
      </c>
      <c r="D68" s="451"/>
    </row>
    <row r="69" spans="1:4" ht="12" customHeight="1">
      <c r="A69" s="245"/>
      <c r="B69" s="123" t="s">
        <v>168</v>
      </c>
      <c r="C69" s="414" t="s">
        <v>257</v>
      </c>
      <c r="D69" s="451">
        <v>101600</v>
      </c>
    </row>
    <row r="70" spans="1:4" ht="12" customHeight="1">
      <c r="A70" s="245"/>
      <c r="B70" s="123" t="s">
        <v>159</v>
      </c>
      <c r="C70" s="414" t="s">
        <v>279</v>
      </c>
      <c r="D70" s="450">
        <v>14346</v>
      </c>
    </row>
    <row r="71" spans="1:4" ht="12" customHeight="1">
      <c r="A71" s="245"/>
      <c r="B71" s="123" t="s">
        <v>160</v>
      </c>
      <c r="C71" s="415" t="s">
        <v>14</v>
      </c>
      <c r="D71" s="451"/>
    </row>
    <row r="72" spans="1:4" ht="12" customHeight="1">
      <c r="A72" s="245"/>
      <c r="B72" s="123" t="s">
        <v>169</v>
      </c>
      <c r="C72" s="428" t="s">
        <v>488</v>
      </c>
      <c r="D72" s="451"/>
    </row>
    <row r="73" spans="1:4" ht="12" customHeight="1">
      <c r="A73" s="245"/>
      <c r="B73" s="123" t="s">
        <v>170</v>
      </c>
      <c r="C73" s="428" t="s">
        <v>15</v>
      </c>
      <c r="D73" s="451">
        <v>8800</v>
      </c>
    </row>
    <row r="74" spans="1:4" ht="12" customHeight="1">
      <c r="A74" s="245"/>
      <c r="B74" s="123" t="s">
        <v>171</v>
      </c>
      <c r="C74" s="428" t="s">
        <v>489</v>
      </c>
      <c r="D74" s="451">
        <v>73454</v>
      </c>
    </row>
    <row r="75" spans="1:4" ht="12" customHeight="1">
      <c r="A75" s="245"/>
      <c r="B75" s="123" t="s">
        <v>172</v>
      </c>
      <c r="C75" s="416" t="s">
        <v>16</v>
      </c>
      <c r="D75" s="451"/>
    </row>
    <row r="76" spans="1:4" ht="12" customHeight="1">
      <c r="A76" s="245"/>
      <c r="B76" s="123" t="s">
        <v>174</v>
      </c>
      <c r="C76" s="417" t="s">
        <v>17</v>
      </c>
      <c r="D76" s="451">
        <v>5000</v>
      </c>
    </row>
    <row r="77" spans="1:4" ht="12" customHeight="1" thickBot="1">
      <c r="A77" s="246"/>
      <c r="B77" s="144" t="s">
        <v>258</v>
      </c>
      <c r="C77" s="418" t="s">
        <v>18</v>
      </c>
      <c r="D77" s="452"/>
    </row>
    <row r="78" spans="1:4" ht="12" customHeight="1" thickBot="1">
      <c r="A78" s="193" t="s">
        <v>62</v>
      </c>
      <c r="B78" s="24"/>
      <c r="C78" s="419" t="s">
        <v>32</v>
      </c>
      <c r="D78" s="444">
        <f>SUM(D79:D81)</f>
        <v>125199</v>
      </c>
    </row>
    <row r="79" spans="1:4" s="87" customFormat="1" ht="12" customHeight="1">
      <c r="A79" s="244"/>
      <c r="B79" s="140" t="s">
        <v>161</v>
      </c>
      <c r="C79" s="500" t="s">
        <v>19</v>
      </c>
      <c r="D79" s="73">
        <v>79533</v>
      </c>
    </row>
    <row r="80" spans="1:4" ht="12" customHeight="1">
      <c r="A80" s="245"/>
      <c r="B80" s="123" t="s">
        <v>162</v>
      </c>
      <c r="C80" s="424" t="s">
        <v>259</v>
      </c>
      <c r="D80" s="75">
        <v>8229</v>
      </c>
    </row>
    <row r="81" spans="1:12" ht="12" customHeight="1">
      <c r="A81" s="245"/>
      <c r="B81" s="123" t="s">
        <v>163</v>
      </c>
      <c r="C81" s="424" t="s">
        <v>374</v>
      </c>
      <c r="D81" s="75">
        <v>37437</v>
      </c>
    </row>
    <row r="82" spans="1:12" ht="12" customHeight="1">
      <c r="A82" s="245"/>
      <c r="B82" s="123" t="s">
        <v>164</v>
      </c>
      <c r="C82" s="424" t="s">
        <v>20</v>
      </c>
      <c r="D82" s="75">
        <v>7716</v>
      </c>
    </row>
    <row r="83" spans="1:12" ht="12" customHeight="1">
      <c r="A83" s="245"/>
      <c r="B83" s="123" t="s">
        <v>165</v>
      </c>
      <c r="C83" s="428" t="s">
        <v>25</v>
      </c>
      <c r="D83" s="75">
        <v>25629</v>
      </c>
    </row>
    <row r="84" spans="1:12" ht="12" customHeight="1">
      <c r="A84" s="245"/>
      <c r="B84" s="123" t="s">
        <v>173</v>
      </c>
      <c r="C84" s="428" t="s">
        <v>24</v>
      </c>
      <c r="D84" s="75">
        <v>4092</v>
      </c>
    </row>
    <row r="85" spans="1:12" ht="12" customHeight="1">
      <c r="A85" s="245"/>
      <c r="B85" s="123" t="s">
        <v>175</v>
      </c>
      <c r="C85" s="428" t="s">
        <v>23</v>
      </c>
      <c r="D85" s="75"/>
    </row>
    <row r="86" spans="1:12" s="87" customFormat="1" ht="12" customHeight="1">
      <c r="A86" s="245"/>
      <c r="B86" s="123" t="s">
        <v>260</v>
      </c>
      <c r="C86" s="428" t="s">
        <v>22</v>
      </c>
      <c r="D86" s="75"/>
    </row>
    <row r="87" spans="1:12" ht="12" customHeight="1">
      <c r="A87" s="245"/>
      <c r="B87" s="123" t="s">
        <v>261</v>
      </c>
      <c r="C87" s="428" t="s">
        <v>21</v>
      </c>
      <c r="D87" s="75"/>
      <c r="L87" s="255"/>
    </row>
    <row r="88" spans="1:12" ht="21" customHeight="1" thickBot="1">
      <c r="A88" s="245"/>
      <c r="B88" s="123" t="s">
        <v>262</v>
      </c>
      <c r="C88" s="504" t="s">
        <v>26</v>
      </c>
      <c r="D88" s="75"/>
    </row>
    <row r="89" spans="1:12" ht="12" customHeight="1" thickBot="1">
      <c r="A89" s="410" t="s">
        <v>63</v>
      </c>
      <c r="B89" s="26"/>
      <c r="C89" s="429" t="s">
        <v>27</v>
      </c>
      <c r="D89" s="453">
        <f>+D90+D91</f>
        <v>0</v>
      </c>
    </row>
    <row r="90" spans="1:12" s="87" customFormat="1" ht="12" customHeight="1">
      <c r="A90" s="411"/>
      <c r="B90" s="141" t="s">
        <v>135</v>
      </c>
      <c r="C90" s="430" t="s">
        <v>108</v>
      </c>
      <c r="D90" s="472"/>
    </row>
    <row r="91" spans="1:12" s="87" customFormat="1" ht="12" customHeight="1" thickBot="1">
      <c r="A91" s="412"/>
      <c r="B91" s="142" t="s">
        <v>136</v>
      </c>
      <c r="C91" s="431" t="s">
        <v>109</v>
      </c>
      <c r="D91" s="441"/>
    </row>
    <row r="92" spans="1:12" s="87" customFormat="1" ht="12" customHeight="1" thickBot="1">
      <c r="A92" s="432" t="s">
        <v>64</v>
      </c>
      <c r="B92" s="433"/>
      <c r="C92" s="422" t="s">
        <v>379</v>
      </c>
      <c r="D92" s="512"/>
    </row>
    <row r="93" spans="1:12" s="87" customFormat="1" ht="12" customHeight="1" thickBot="1">
      <c r="A93" s="193" t="s">
        <v>65</v>
      </c>
      <c r="B93" s="156"/>
      <c r="C93" s="505" t="s">
        <v>327</v>
      </c>
      <c r="D93" s="391">
        <v>316595</v>
      </c>
    </row>
    <row r="94" spans="1:12" s="87" customFormat="1" ht="12" customHeight="1" thickBot="1">
      <c r="A94" s="193" t="s">
        <v>66</v>
      </c>
      <c r="B94" s="24"/>
      <c r="C94" s="318" t="s">
        <v>28</v>
      </c>
      <c r="D94" s="454">
        <f>+D64+D78+D89+D92+D93</f>
        <v>837672</v>
      </c>
    </row>
    <row r="95" spans="1:12" s="87" customFormat="1" ht="12" customHeight="1" thickBot="1">
      <c r="A95" s="193" t="s">
        <v>67</v>
      </c>
      <c r="B95" s="24"/>
      <c r="C95" s="318" t="s">
        <v>31</v>
      </c>
      <c r="D95" s="361">
        <f>+D96+D97</f>
        <v>124513</v>
      </c>
    </row>
    <row r="96" spans="1:12" ht="12.75" customHeight="1">
      <c r="A96" s="244"/>
      <c r="B96" s="123" t="s">
        <v>326</v>
      </c>
      <c r="C96" s="500" t="s">
        <v>30</v>
      </c>
      <c r="D96" s="358">
        <v>70594</v>
      </c>
    </row>
    <row r="97" spans="1:4" ht="12" customHeight="1" thickBot="1">
      <c r="A97" s="246"/>
      <c r="B97" s="144" t="s">
        <v>150</v>
      </c>
      <c r="C97" s="501" t="s">
        <v>29</v>
      </c>
      <c r="D97" s="360">
        <v>53919</v>
      </c>
    </row>
    <row r="98" spans="1:4" ht="15" customHeight="1" thickBot="1">
      <c r="A98" s="193" t="s">
        <v>68</v>
      </c>
      <c r="B98" s="231"/>
      <c r="C98" s="318" t="s">
        <v>328</v>
      </c>
      <c r="D98" s="455">
        <f>+D94+D95</f>
        <v>962185</v>
      </c>
    </row>
    <row r="99" spans="1:4" ht="13.5" thickBot="1">
      <c r="A99" s="506"/>
      <c r="B99" s="507"/>
      <c r="C99" s="507"/>
      <c r="D99" s="508"/>
    </row>
    <row r="100" spans="1:4" ht="15" customHeight="1" thickBot="1">
      <c r="A100" s="250" t="s">
        <v>299</v>
      </c>
      <c r="B100" s="251"/>
      <c r="C100" s="252"/>
      <c r="D100" s="109">
        <v>6</v>
      </c>
    </row>
    <row r="101" spans="1:4" ht="14.25" customHeight="1" thickBot="1">
      <c r="A101" s="250" t="s">
        <v>300</v>
      </c>
      <c r="B101" s="251"/>
      <c r="C101" s="252"/>
      <c r="D101" s="109">
        <v>114</v>
      </c>
    </row>
  </sheetData>
  <sheetProtection formatCells="0"/>
  <mergeCells count="3">
    <mergeCell ref="A2:B2"/>
    <mergeCell ref="A5:B5"/>
    <mergeCell ref="A1:D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&amp;C&amp;"Times New Roman CE,Félkövér dőlt"&amp;11 13. melléklet az 1/2013. ( II.7.) önkormányzati rendelethez</oddHeader>
  </headerFooter>
  <rowBreaks count="1" manualBreakCount="1">
    <brk id="6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D53"/>
  <sheetViews>
    <sheetView view="pageLayout" zoomScaleNormal="100" workbookViewId="0">
      <selection activeCell="D45" sqref="D45"/>
    </sheetView>
  </sheetViews>
  <sheetFormatPr defaultRowHeight="12.75"/>
  <cols>
    <col min="1" max="1" width="9.6640625" style="248" customWidth="1"/>
    <col min="2" max="2" width="9.6640625" style="249" customWidth="1"/>
    <col min="3" max="3" width="72" style="249" customWidth="1"/>
    <col min="4" max="4" width="25" style="249" customWidth="1"/>
    <col min="5" max="16384" width="9.33203125" style="4"/>
  </cols>
  <sheetData>
    <row r="1" spans="1:4" s="2" customFormat="1" ht="21" customHeight="1" thickBot="1">
      <c r="A1" s="565" t="s">
        <v>517</v>
      </c>
      <c r="B1" s="566"/>
      <c r="C1" s="566"/>
      <c r="D1" s="566"/>
    </row>
    <row r="2" spans="1:4" s="2" customFormat="1" ht="21" customHeight="1" thickBot="1">
      <c r="A2" s="520"/>
      <c r="B2" s="521"/>
      <c r="C2" s="521"/>
      <c r="D2" s="521"/>
    </row>
    <row r="3" spans="1:4" s="83" customFormat="1" ht="25.5" customHeight="1">
      <c r="A3" s="559" t="s">
        <v>296</v>
      </c>
      <c r="B3" s="560"/>
      <c r="C3" s="420" t="s">
        <v>302</v>
      </c>
      <c r="D3" s="467" t="s">
        <v>110</v>
      </c>
    </row>
    <row r="4" spans="1:4" s="83" customFormat="1" ht="16.5" thickBot="1">
      <c r="A4" s="211" t="s">
        <v>295</v>
      </c>
      <c r="B4" s="212"/>
      <c r="C4" s="468" t="s">
        <v>303</v>
      </c>
      <c r="D4" s="469" t="s">
        <v>329</v>
      </c>
    </row>
    <row r="5" spans="1:4" s="84" customFormat="1" ht="15.95" customHeight="1" thickBot="1">
      <c r="A5" s="213"/>
      <c r="B5" s="213"/>
      <c r="C5" s="213"/>
      <c r="D5" s="214" t="s">
        <v>99</v>
      </c>
    </row>
    <row r="6" spans="1:4" ht="13.5" thickBot="1">
      <c r="A6" s="561" t="s">
        <v>297</v>
      </c>
      <c r="B6" s="562"/>
      <c r="C6" s="215" t="s">
        <v>100</v>
      </c>
      <c r="D6" s="216" t="s">
        <v>101</v>
      </c>
    </row>
    <row r="7" spans="1:4" s="71" customFormat="1" ht="12.95" customHeight="1" thickBot="1">
      <c r="A7" s="188">
        <v>1</v>
      </c>
      <c r="B7" s="189">
        <v>2</v>
      </c>
      <c r="C7" s="189">
        <v>3</v>
      </c>
      <c r="D7" s="190">
        <v>4</v>
      </c>
    </row>
    <row r="8" spans="1:4" s="71" customFormat="1" ht="15.95" customHeight="1" thickBot="1">
      <c r="A8" s="217"/>
      <c r="B8" s="218"/>
      <c r="C8" s="218" t="s">
        <v>102</v>
      </c>
      <c r="D8" s="219"/>
    </row>
    <row r="9" spans="1:4" s="85" customFormat="1" ht="12" customHeight="1" thickBot="1">
      <c r="A9" s="188" t="s">
        <v>61</v>
      </c>
      <c r="B9" s="220"/>
      <c r="C9" s="221" t="s">
        <v>301</v>
      </c>
      <c r="D9" s="361">
        <f>SUM(D10:D17)</f>
        <v>1080</v>
      </c>
    </row>
    <row r="10" spans="1:4" s="85" customFormat="1" ht="12" customHeight="1">
      <c r="A10" s="224"/>
      <c r="B10" s="223" t="s">
        <v>155</v>
      </c>
      <c r="C10" s="12" t="s">
        <v>222</v>
      </c>
      <c r="D10" s="438"/>
    </row>
    <row r="11" spans="1:4" s="85" customFormat="1" ht="12" customHeight="1">
      <c r="A11" s="222"/>
      <c r="B11" s="223" t="s">
        <v>156</v>
      </c>
      <c r="C11" s="9" t="s">
        <v>223</v>
      </c>
      <c r="D11" s="359">
        <v>850</v>
      </c>
    </row>
    <row r="12" spans="1:4" s="85" customFormat="1" ht="12" customHeight="1">
      <c r="A12" s="222"/>
      <c r="B12" s="223" t="s">
        <v>157</v>
      </c>
      <c r="C12" s="9" t="s">
        <v>224</v>
      </c>
      <c r="D12" s="359"/>
    </row>
    <row r="13" spans="1:4" s="85" customFormat="1" ht="12" customHeight="1">
      <c r="A13" s="222"/>
      <c r="B13" s="223" t="s">
        <v>158</v>
      </c>
      <c r="C13" s="9" t="s">
        <v>225</v>
      </c>
      <c r="D13" s="359"/>
    </row>
    <row r="14" spans="1:4" s="85" customFormat="1" ht="12" customHeight="1">
      <c r="A14" s="222"/>
      <c r="B14" s="223" t="s">
        <v>195</v>
      </c>
      <c r="C14" s="8" t="s">
        <v>226</v>
      </c>
      <c r="D14" s="359"/>
    </row>
    <row r="15" spans="1:4" s="85" customFormat="1" ht="12" customHeight="1">
      <c r="A15" s="225"/>
      <c r="B15" s="223" t="s">
        <v>159</v>
      </c>
      <c r="C15" s="9" t="s">
        <v>227</v>
      </c>
      <c r="D15" s="439">
        <v>230</v>
      </c>
    </row>
    <row r="16" spans="1:4" s="86" customFormat="1" ht="12" customHeight="1">
      <c r="A16" s="222"/>
      <c r="B16" s="223" t="s">
        <v>160</v>
      </c>
      <c r="C16" s="9" t="s">
        <v>37</v>
      </c>
      <c r="D16" s="359"/>
    </row>
    <row r="17" spans="1:4" s="86" customFormat="1" ht="12" customHeight="1" thickBot="1">
      <c r="A17" s="226"/>
      <c r="B17" s="227" t="s">
        <v>169</v>
      </c>
      <c r="C17" s="8" t="s">
        <v>287</v>
      </c>
      <c r="D17" s="360"/>
    </row>
    <row r="18" spans="1:4" s="85" customFormat="1" ht="12" customHeight="1" thickBot="1">
      <c r="A18" s="188" t="s">
        <v>62</v>
      </c>
      <c r="B18" s="220"/>
      <c r="C18" s="221" t="s">
        <v>38</v>
      </c>
      <c r="D18" s="361">
        <f>SUM(D19:D22)</f>
        <v>0</v>
      </c>
    </row>
    <row r="19" spans="1:4" s="86" customFormat="1" ht="12" customHeight="1">
      <c r="A19" s="222"/>
      <c r="B19" s="223" t="s">
        <v>161</v>
      </c>
      <c r="C19" s="11" t="s">
        <v>34</v>
      </c>
      <c r="D19" s="359"/>
    </row>
    <row r="20" spans="1:4" s="86" customFormat="1" ht="12" customHeight="1">
      <c r="A20" s="222"/>
      <c r="B20" s="223" t="s">
        <v>162</v>
      </c>
      <c r="C20" s="9" t="s">
        <v>35</v>
      </c>
      <c r="D20" s="359"/>
    </row>
    <row r="21" spans="1:4" s="86" customFormat="1" ht="12" customHeight="1">
      <c r="A21" s="222"/>
      <c r="B21" s="223" t="s">
        <v>163</v>
      </c>
      <c r="C21" s="9" t="s">
        <v>36</v>
      </c>
      <c r="D21" s="359"/>
    </row>
    <row r="22" spans="1:4" s="86" customFormat="1" ht="12" customHeight="1" thickBot="1">
      <c r="A22" s="222"/>
      <c r="B22" s="223" t="s">
        <v>164</v>
      </c>
      <c r="C22" s="9" t="s">
        <v>35</v>
      </c>
      <c r="D22" s="359"/>
    </row>
    <row r="23" spans="1:4" s="86" customFormat="1" ht="12" customHeight="1" thickBot="1">
      <c r="A23" s="193" t="s">
        <v>63</v>
      </c>
      <c r="B23" s="111"/>
      <c r="C23" s="111" t="s">
        <v>39</v>
      </c>
      <c r="D23" s="361">
        <f>+D24+D25</f>
        <v>0</v>
      </c>
    </row>
    <row r="24" spans="1:4" s="86" customFormat="1" ht="12" customHeight="1">
      <c r="A24" s="411"/>
      <c r="B24" s="466" t="s">
        <v>135</v>
      </c>
      <c r="C24" s="117" t="s">
        <v>340</v>
      </c>
      <c r="D24" s="472"/>
    </row>
    <row r="25" spans="1:4" s="86" customFormat="1" ht="12" customHeight="1" thickBot="1">
      <c r="A25" s="464"/>
      <c r="B25" s="465" t="s">
        <v>136</v>
      </c>
      <c r="C25" s="118" t="s">
        <v>344</v>
      </c>
      <c r="D25" s="473"/>
    </row>
    <row r="26" spans="1:4" s="86" customFormat="1" ht="12" customHeight="1" thickBot="1">
      <c r="A26" s="193" t="s">
        <v>64</v>
      </c>
      <c r="B26" s="111"/>
      <c r="C26" s="111" t="s">
        <v>330</v>
      </c>
      <c r="D26" s="391"/>
    </row>
    <row r="27" spans="1:4" s="85" customFormat="1" ht="12" customHeight="1" thickBot="1">
      <c r="A27" s="193" t="s">
        <v>65</v>
      </c>
      <c r="B27" s="220"/>
      <c r="C27" s="111" t="s">
        <v>40</v>
      </c>
      <c r="D27" s="391">
        <v>293371</v>
      </c>
    </row>
    <row r="28" spans="1:4" s="85" customFormat="1" ht="12" customHeight="1" thickBot="1">
      <c r="A28" s="188" t="s">
        <v>66</v>
      </c>
      <c r="B28" s="143"/>
      <c r="C28" s="111" t="s">
        <v>45</v>
      </c>
      <c r="D28" s="444">
        <f>+D9+D18+D23+D26+D27</f>
        <v>294451</v>
      </c>
    </row>
    <row r="29" spans="1:4" s="85" customFormat="1" ht="12" customHeight="1" thickBot="1">
      <c r="A29" s="461" t="s">
        <v>67</v>
      </c>
      <c r="B29" s="470"/>
      <c r="C29" s="463" t="s">
        <v>41</v>
      </c>
      <c r="D29" s="474">
        <f>+D30+D31</f>
        <v>0</v>
      </c>
    </row>
    <row r="30" spans="1:4" s="85" customFormat="1" ht="12" customHeight="1">
      <c r="A30" s="224"/>
      <c r="B30" s="141" t="s">
        <v>149</v>
      </c>
      <c r="C30" s="117" t="s">
        <v>449</v>
      </c>
      <c r="D30" s="472"/>
    </row>
    <row r="31" spans="1:4" s="86" customFormat="1" ht="12" customHeight="1" thickBot="1">
      <c r="A31" s="471"/>
      <c r="B31" s="142" t="s">
        <v>150</v>
      </c>
      <c r="C31" s="462" t="s">
        <v>42</v>
      </c>
      <c r="D31" s="76"/>
    </row>
    <row r="32" spans="1:4" s="86" customFormat="1" ht="12" customHeight="1" thickBot="1">
      <c r="A32" s="234" t="s">
        <v>68</v>
      </c>
      <c r="B32" s="459"/>
      <c r="C32" s="460" t="s">
        <v>43</v>
      </c>
      <c r="D32" s="442"/>
    </row>
    <row r="33" spans="1:4" s="86" customFormat="1" ht="15" customHeight="1" thickBot="1">
      <c r="A33" s="234" t="s">
        <v>69</v>
      </c>
      <c r="B33" s="235"/>
      <c r="C33" s="236" t="s">
        <v>44</v>
      </c>
      <c r="D33" s="448">
        <f>+D28+D29+D32</f>
        <v>294451</v>
      </c>
    </row>
    <row r="34" spans="1:4" s="86" customFormat="1" ht="15" customHeight="1">
      <c r="A34" s="237"/>
      <c r="B34" s="237"/>
      <c r="C34" s="238"/>
      <c r="D34" s="446"/>
    </row>
    <row r="35" spans="1:4" ht="13.5" thickBot="1">
      <c r="A35" s="239"/>
      <c r="B35" s="240"/>
      <c r="C35" s="240"/>
      <c r="D35" s="447"/>
    </row>
    <row r="36" spans="1:4" s="71" customFormat="1" ht="16.5" customHeight="1" thickBot="1">
      <c r="A36" s="241"/>
      <c r="B36" s="242"/>
      <c r="C36" s="243" t="s">
        <v>106</v>
      </c>
      <c r="D36" s="448"/>
    </row>
    <row r="37" spans="1:4" s="87" customFormat="1" ht="12" customHeight="1" thickBot="1">
      <c r="A37" s="193" t="s">
        <v>61</v>
      </c>
      <c r="B37" s="24"/>
      <c r="C37" s="111" t="s">
        <v>33</v>
      </c>
      <c r="D37" s="361">
        <f>SUM(D38:D42)</f>
        <v>292321</v>
      </c>
    </row>
    <row r="38" spans="1:4" ht="12" customHeight="1">
      <c r="A38" s="244"/>
      <c r="B38" s="140" t="s">
        <v>155</v>
      </c>
      <c r="C38" s="11" t="s">
        <v>92</v>
      </c>
      <c r="D38" s="73">
        <v>51445</v>
      </c>
    </row>
    <row r="39" spans="1:4" ht="12" customHeight="1">
      <c r="A39" s="245"/>
      <c r="B39" s="123" t="s">
        <v>156</v>
      </c>
      <c r="C39" s="9" t="s">
        <v>255</v>
      </c>
      <c r="D39" s="75">
        <v>13478</v>
      </c>
    </row>
    <row r="40" spans="1:4" ht="12" customHeight="1">
      <c r="A40" s="245"/>
      <c r="B40" s="123" t="s">
        <v>157</v>
      </c>
      <c r="C40" s="9" t="s">
        <v>187</v>
      </c>
      <c r="D40" s="75">
        <v>41798</v>
      </c>
    </row>
    <row r="41" spans="1:4" ht="12" customHeight="1">
      <c r="A41" s="245"/>
      <c r="B41" s="123" t="s">
        <v>158</v>
      </c>
      <c r="C41" s="9" t="s">
        <v>256</v>
      </c>
      <c r="D41" s="75"/>
    </row>
    <row r="42" spans="1:4" ht="12" customHeight="1" thickBot="1">
      <c r="A42" s="245"/>
      <c r="B42" s="123" t="s">
        <v>168</v>
      </c>
      <c r="C42" s="9" t="s">
        <v>257</v>
      </c>
      <c r="D42" s="75">
        <v>185600</v>
      </c>
    </row>
    <row r="43" spans="1:4" ht="12" customHeight="1" thickBot="1">
      <c r="A43" s="193" t="s">
        <v>62</v>
      </c>
      <c r="B43" s="24"/>
      <c r="C43" s="111" t="s">
        <v>49</v>
      </c>
      <c r="D43" s="361">
        <f>SUM(D44:D47)</f>
        <v>2130</v>
      </c>
    </row>
    <row r="44" spans="1:4" s="87" customFormat="1" ht="12" customHeight="1">
      <c r="A44" s="244"/>
      <c r="B44" s="140" t="s">
        <v>161</v>
      </c>
      <c r="C44" s="11" t="s">
        <v>373</v>
      </c>
      <c r="D44" s="73">
        <v>2130</v>
      </c>
    </row>
    <row r="45" spans="1:4" ht="12" customHeight="1">
      <c r="A45" s="245"/>
      <c r="B45" s="123" t="s">
        <v>162</v>
      </c>
      <c r="C45" s="9" t="s">
        <v>259</v>
      </c>
      <c r="D45" s="75"/>
    </row>
    <row r="46" spans="1:4" ht="12" customHeight="1">
      <c r="A46" s="245"/>
      <c r="B46" s="123" t="s">
        <v>165</v>
      </c>
      <c r="C46" s="9" t="s">
        <v>107</v>
      </c>
      <c r="D46" s="75"/>
    </row>
    <row r="47" spans="1:4" ht="12" customHeight="1" thickBot="1">
      <c r="A47" s="245"/>
      <c r="B47" s="123" t="s">
        <v>175</v>
      </c>
      <c r="C47" s="9" t="s">
        <v>46</v>
      </c>
      <c r="D47" s="75"/>
    </row>
    <row r="48" spans="1:4" ht="12" customHeight="1" thickBot="1">
      <c r="A48" s="193" t="s">
        <v>63</v>
      </c>
      <c r="B48" s="24"/>
      <c r="C48" s="24" t="s">
        <v>47</v>
      </c>
      <c r="D48" s="391"/>
    </row>
    <row r="49" spans="1:4" s="86" customFormat="1" ht="12" customHeight="1" thickBot="1">
      <c r="A49" s="234" t="s">
        <v>64</v>
      </c>
      <c r="B49" s="459"/>
      <c r="C49" s="460" t="s">
        <v>50</v>
      </c>
      <c r="D49" s="442"/>
    </row>
    <row r="50" spans="1:4" ht="15" customHeight="1" thickBot="1">
      <c r="A50" s="193" t="s">
        <v>65</v>
      </c>
      <c r="B50" s="231"/>
      <c r="C50" s="247" t="s">
        <v>48</v>
      </c>
      <c r="D50" s="455">
        <f>+D37+D43+D48+D49</f>
        <v>294451</v>
      </c>
    </row>
    <row r="51" spans="1:4" ht="13.5" thickBot="1">
      <c r="D51" s="456"/>
    </row>
    <row r="52" spans="1:4" ht="15" customHeight="1" thickBot="1">
      <c r="A52" s="250" t="s">
        <v>299</v>
      </c>
      <c r="B52" s="251"/>
      <c r="C52" s="252"/>
      <c r="D52" s="109">
        <v>23</v>
      </c>
    </row>
    <row r="53" spans="1:4" ht="14.25" customHeight="1" thickBot="1">
      <c r="A53" s="250" t="s">
        <v>300</v>
      </c>
      <c r="B53" s="251"/>
      <c r="C53" s="252"/>
      <c r="D53" s="109"/>
    </row>
  </sheetData>
  <sheetProtection formatCells="0"/>
  <mergeCells count="3">
    <mergeCell ref="A3:B3"/>
    <mergeCell ref="A6:B6"/>
    <mergeCell ref="A1:D1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&amp;C&amp;"Times New Roman CE,Félkövér dőlt"&amp;11 14. melléklet az 1/2013.( II.7.)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D52"/>
  <sheetViews>
    <sheetView view="pageLayout" zoomScaleNormal="100" workbookViewId="0">
      <selection activeCell="D38" sqref="D38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>
      <c r="A1" s="567" t="s">
        <v>518</v>
      </c>
      <c r="B1" s="568"/>
      <c r="C1" s="568"/>
      <c r="D1" s="568"/>
    </row>
    <row r="2" spans="1:4" s="2" customFormat="1" ht="21" customHeight="1" thickBot="1">
      <c r="A2" s="209"/>
      <c r="B2" s="210"/>
      <c r="C2" s="256"/>
      <c r="D2" s="254"/>
    </row>
    <row r="3" spans="1:4" s="83" customFormat="1" ht="25.5" customHeight="1">
      <c r="A3" s="559" t="s">
        <v>296</v>
      </c>
      <c r="B3" s="560"/>
      <c r="C3" s="253" t="s">
        <v>304</v>
      </c>
      <c r="D3" s="257" t="s">
        <v>520</v>
      </c>
    </row>
    <row r="4" spans="1:4" s="83" customFormat="1" ht="16.5" thickBot="1">
      <c r="A4" s="211" t="s">
        <v>295</v>
      </c>
      <c r="B4" s="212"/>
      <c r="C4" s="258" t="s">
        <v>303</v>
      </c>
      <c r="D4" s="259"/>
    </row>
    <row r="5" spans="1:4" s="84" customFormat="1" ht="15.95" customHeight="1" thickBot="1">
      <c r="A5" s="213"/>
      <c r="B5" s="213"/>
      <c r="C5" s="213"/>
      <c r="D5" s="214" t="s">
        <v>99</v>
      </c>
    </row>
    <row r="6" spans="1:4" ht="13.5" thickBot="1">
      <c r="A6" s="561" t="s">
        <v>297</v>
      </c>
      <c r="B6" s="562"/>
      <c r="C6" s="215" t="s">
        <v>100</v>
      </c>
      <c r="D6" s="216" t="s">
        <v>101</v>
      </c>
    </row>
    <row r="7" spans="1:4" s="71" customFormat="1" ht="12.95" customHeight="1" thickBot="1">
      <c r="A7" s="188">
        <v>1</v>
      </c>
      <c r="B7" s="189">
        <v>2</v>
      </c>
      <c r="C7" s="189">
        <v>3</v>
      </c>
      <c r="D7" s="190">
        <v>4</v>
      </c>
    </row>
    <row r="8" spans="1:4" s="71" customFormat="1" ht="15.95" customHeight="1" thickBot="1">
      <c r="A8" s="217"/>
      <c r="B8" s="218"/>
      <c r="C8" s="218" t="s">
        <v>102</v>
      </c>
      <c r="D8" s="219"/>
    </row>
    <row r="9" spans="1:4" s="85" customFormat="1" ht="12" customHeight="1" thickBot="1">
      <c r="A9" s="188" t="s">
        <v>61</v>
      </c>
      <c r="B9" s="220"/>
      <c r="C9" s="221" t="s">
        <v>301</v>
      </c>
      <c r="D9" s="361">
        <f>SUM(D10:D17)</f>
        <v>150</v>
      </c>
    </row>
    <row r="10" spans="1:4" s="85" customFormat="1" ht="12" customHeight="1">
      <c r="A10" s="224"/>
      <c r="B10" s="223" t="s">
        <v>155</v>
      </c>
      <c r="C10" s="12" t="s">
        <v>222</v>
      </c>
      <c r="D10" s="438"/>
    </row>
    <row r="11" spans="1:4" s="85" customFormat="1" ht="12" customHeight="1">
      <c r="A11" s="222"/>
      <c r="B11" s="223" t="s">
        <v>156</v>
      </c>
      <c r="C11" s="9" t="s">
        <v>223</v>
      </c>
      <c r="D11" s="359">
        <v>150</v>
      </c>
    </row>
    <row r="12" spans="1:4" s="85" customFormat="1" ht="12" customHeight="1">
      <c r="A12" s="222"/>
      <c r="B12" s="223" t="s">
        <v>157</v>
      </c>
      <c r="C12" s="9" t="s">
        <v>224</v>
      </c>
      <c r="D12" s="359"/>
    </row>
    <row r="13" spans="1:4" s="85" customFormat="1" ht="12" customHeight="1">
      <c r="A13" s="222"/>
      <c r="B13" s="223" t="s">
        <v>158</v>
      </c>
      <c r="C13" s="9" t="s">
        <v>225</v>
      </c>
      <c r="D13" s="359"/>
    </row>
    <row r="14" spans="1:4" s="85" customFormat="1" ht="12" customHeight="1">
      <c r="A14" s="222"/>
      <c r="B14" s="223" t="s">
        <v>195</v>
      </c>
      <c r="C14" s="8" t="s">
        <v>226</v>
      </c>
      <c r="D14" s="359"/>
    </row>
    <row r="15" spans="1:4" s="85" customFormat="1" ht="12" customHeight="1">
      <c r="A15" s="225"/>
      <c r="B15" s="223" t="s">
        <v>159</v>
      </c>
      <c r="C15" s="9" t="s">
        <v>227</v>
      </c>
      <c r="D15" s="439"/>
    </row>
    <row r="16" spans="1:4" s="86" customFormat="1" ht="12" customHeight="1">
      <c r="A16" s="222"/>
      <c r="B16" s="223" t="s">
        <v>160</v>
      </c>
      <c r="C16" s="9" t="s">
        <v>37</v>
      </c>
      <c r="D16" s="359"/>
    </row>
    <row r="17" spans="1:4" s="86" customFormat="1" ht="12" customHeight="1" thickBot="1">
      <c r="A17" s="226"/>
      <c r="B17" s="227" t="s">
        <v>169</v>
      </c>
      <c r="C17" s="8" t="s">
        <v>287</v>
      </c>
      <c r="D17" s="360"/>
    </row>
    <row r="18" spans="1:4" s="85" customFormat="1" ht="12" customHeight="1" thickBot="1">
      <c r="A18" s="188" t="s">
        <v>62</v>
      </c>
      <c r="B18" s="220"/>
      <c r="C18" s="221" t="s">
        <v>38</v>
      </c>
      <c r="D18" s="361">
        <v>3936</v>
      </c>
    </row>
    <row r="19" spans="1:4" s="86" customFormat="1" ht="12" customHeight="1">
      <c r="A19" s="222"/>
      <c r="B19" s="223" t="s">
        <v>161</v>
      </c>
      <c r="C19" s="11" t="s">
        <v>34</v>
      </c>
      <c r="D19" s="359">
        <v>3936</v>
      </c>
    </row>
    <row r="20" spans="1:4" s="86" customFormat="1" ht="12" customHeight="1">
      <c r="A20" s="222"/>
      <c r="B20" s="223" t="s">
        <v>162</v>
      </c>
      <c r="C20" s="9" t="s">
        <v>35</v>
      </c>
      <c r="D20" s="359">
        <v>1466</v>
      </c>
    </row>
    <row r="21" spans="1:4" s="86" customFormat="1" ht="12" customHeight="1">
      <c r="A21" s="222"/>
      <c r="B21" s="223" t="s">
        <v>163</v>
      </c>
      <c r="C21" s="9" t="s">
        <v>36</v>
      </c>
      <c r="D21" s="359"/>
    </row>
    <row r="22" spans="1:4" s="86" customFormat="1" ht="12" customHeight="1" thickBot="1">
      <c r="A22" s="222"/>
      <c r="B22" s="223" t="s">
        <v>164</v>
      </c>
      <c r="C22" s="9" t="s">
        <v>35</v>
      </c>
      <c r="D22" s="359"/>
    </row>
    <row r="23" spans="1:4" s="86" customFormat="1" ht="12" customHeight="1" thickBot="1">
      <c r="A23" s="193" t="s">
        <v>63</v>
      </c>
      <c r="B23" s="111"/>
      <c r="C23" s="111" t="s">
        <v>39</v>
      </c>
      <c r="D23" s="361">
        <f>+D24+D25</f>
        <v>0</v>
      </c>
    </row>
    <row r="24" spans="1:4" s="85" customFormat="1" ht="12" customHeight="1">
      <c r="A24" s="411"/>
      <c r="B24" s="466" t="s">
        <v>135</v>
      </c>
      <c r="C24" s="117" t="s">
        <v>340</v>
      </c>
      <c r="D24" s="472"/>
    </row>
    <row r="25" spans="1:4" s="85" customFormat="1" ht="12" customHeight="1" thickBot="1">
      <c r="A25" s="464"/>
      <c r="B25" s="465" t="s">
        <v>136</v>
      </c>
      <c r="C25" s="118" t="s">
        <v>344</v>
      </c>
      <c r="D25" s="473"/>
    </row>
    <row r="26" spans="1:4" s="85" customFormat="1" ht="12" customHeight="1" thickBot="1">
      <c r="A26" s="193" t="s">
        <v>64</v>
      </c>
      <c r="B26" s="220"/>
      <c r="C26" s="111" t="s">
        <v>55</v>
      </c>
      <c r="D26" s="391">
        <v>11502</v>
      </c>
    </row>
    <row r="27" spans="1:4" s="85" customFormat="1" ht="12" customHeight="1" thickBot="1">
      <c r="A27" s="188" t="s">
        <v>65</v>
      </c>
      <c r="B27" s="143"/>
      <c r="C27" s="111" t="s">
        <v>51</v>
      </c>
      <c r="D27" s="444">
        <f>+D9+D18+D23+D26</f>
        <v>15588</v>
      </c>
    </row>
    <row r="28" spans="1:4" s="86" customFormat="1" ht="12" customHeight="1" thickBot="1">
      <c r="A28" s="461" t="s">
        <v>66</v>
      </c>
      <c r="B28" s="470"/>
      <c r="C28" s="463" t="s">
        <v>53</v>
      </c>
      <c r="D28" s="474">
        <f>+D29+D30</f>
        <v>0</v>
      </c>
    </row>
    <row r="29" spans="1:4" s="86" customFormat="1" ht="15" customHeight="1">
      <c r="A29" s="224"/>
      <c r="B29" s="141" t="s">
        <v>142</v>
      </c>
      <c r="C29" s="117" t="s">
        <v>449</v>
      </c>
      <c r="D29" s="472"/>
    </row>
    <row r="30" spans="1:4" s="86" customFormat="1" ht="15" customHeight="1" thickBot="1">
      <c r="A30" s="471"/>
      <c r="B30" s="142" t="s">
        <v>143</v>
      </c>
      <c r="C30" s="462" t="s">
        <v>42</v>
      </c>
      <c r="D30" s="76"/>
    </row>
    <row r="31" spans="1:4" ht="13.5" thickBot="1">
      <c r="A31" s="234" t="s">
        <v>67</v>
      </c>
      <c r="B31" s="459"/>
      <c r="C31" s="460" t="s">
        <v>54</v>
      </c>
      <c r="D31" s="442"/>
    </row>
    <row r="32" spans="1:4" s="71" customFormat="1" ht="16.5" customHeight="1" thickBot="1">
      <c r="A32" s="234" t="s">
        <v>68</v>
      </c>
      <c r="B32" s="235"/>
      <c r="C32" s="236" t="s">
        <v>52</v>
      </c>
      <c r="D32" s="448">
        <f>+D27+D28+D31</f>
        <v>15588</v>
      </c>
    </row>
    <row r="33" spans="1:4" s="87" customFormat="1" ht="12" customHeight="1">
      <c r="A33" s="237"/>
      <c r="B33" s="237"/>
      <c r="C33" s="238"/>
      <c r="D33" s="446"/>
    </row>
    <row r="34" spans="1:4" ht="12" customHeight="1" thickBot="1">
      <c r="A34" s="239"/>
      <c r="B34" s="240"/>
      <c r="C34" s="240"/>
      <c r="D34" s="447"/>
    </row>
    <row r="35" spans="1:4" ht="12" customHeight="1" thickBot="1">
      <c r="A35" s="241"/>
      <c r="B35" s="242"/>
      <c r="C35" s="243" t="s">
        <v>106</v>
      </c>
      <c r="D35" s="448"/>
    </row>
    <row r="36" spans="1:4" ht="12" customHeight="1" thickBot="1">
      <c r="A36" s="193" t="s">
        <v>61</v>
      </c>
      <c r="B36" s="24"/>
      <c r="C36" s="111" t="s">
        <v>33</v>
      </c>
      <c r="D36" s="361">
        <f>SUM(D37:D41)</f>
        <v>15588</v>
      </c>
    </row>
    <row r="37" spans="1:4" ht="12" customHeight="1">
      <c r="A37" s="244"/>
      <c r="B37" s="140" t="s">
        <v>155</v>
      </c>
      <c r="C37" s="11" t="s">
        <v>92</v>
      </c>
      <c r="D37" s="73">
        <v>5015</v>
      </c>
    </row>
    <row r="38" spans="1:4" ht="12" customHeight="1">
      <c r="A38" s="245"/>
      <c r="B38" s="123" t="s">
        <v>156</v>
      </c>
      <c r="C38" s="9" t="s">
        <v>255</v>
      </c>
      <c r="D38" s="75">
        <v>1354</v>
      </c>
    </row>
    <row r="39" spans="1:4" ht="12" customHeight="1">
      <c r="A39" s="245"/>
      <c r="B39" s="123" t="s">
        <v>157</v>
      </c>
      <c r="C39" s="9" t="s">
        <v>187</v>
      </c>
      <c r="D39" s="75">
        <v>9219</v>
      </c>
    </row>
    <row r="40" spans="1:4" s="87" customFormat="1" ht="12" customHeight="1">
      <c r="A40" s="245"/>
      <c r="B40" s="123" t="s">
        <v>158</v>
      </c>
      <c r="C40" s="9" t="s">
        <v>256</v>
      </c>
      <c r="D40" s="75"/>
    </row>
    <row r="41" spans="1:4" ht="12" customHeight="1" thickBot="1">
      <c r="A41" s="245"/>
      <c r="B41" s="123" t="s">
        <v>168</v>
      </c>
      <c r="C41" s="9" t="s">
        <v>257</v>
      </c>
      <c r="D41" s="75"/>
    </row>
    <row r="42" spans="1:4" ht="12" customHeight="1" thickBot="1">
      <c r="A42" s="193" t="s">
        <v>62</v>
      </c>
      <c r="B42" s="24"/>
      <c r="C42" s="111" t="s">
        <v>49</v>
      </c>
      <c r="D42" s="361">
        <f>SUM(D43:D46)</f>
        <v>0</v>
      </c>
    </row>
    <row r="43" spans="1:4" ht="12" customHeight="1">
      <c r="A43" s="244"/>
      <c r="B43" s="140" t="s">
        <v>161</v>
      </c>
      <c r="C43" s="11" t="s">
        <v>373</v>
      </c>
      <c r="D43" s="73"/>
    </row>
    <row r="44" spans="1:4" ht="12" customHeight="1">
      <c r="A44" s="245"/>
      <c r="B44" s="123" t="s">
        <v>162</v>
      </c>
      <c r="C44" s="9" t="s">
        <v>259</v>
      </c>
      <c r="D44" s="75"/>
    </row>
    <row r="45" spans="1:4" ht="15" customHeight="1">
      <c r="A45" s="245"/>
      <c r="B45" s="123" t="s">
        <v>165</v>
      </c>
      <c r="C45" s="9" t="s">
        <v>107</v>
      </c>
      <c r="D45" s="75"/>
    </row>
    <row r="46" spans="1:4" ht="13.5" thickBot="1">
      <c r="A46" s="245"/>
      <c r="B46" s="123" t="s">
        <v>175</v>
      </c>
      <c r="C46" s="9" t="s">
        <v>46</v>
      </c>
      <c r="D46" s="75"/>
    </row>
    <row r="47" spans="1:4" ht="15" customHeight="1" thickBot="1">
      <c r="A47" s="193" t="s">
        <v>63</v>
      </c>
      <c r="B47" s="24"/>
      <c r="C47" s="24" t="s">
        <v>47</v>
      </c>
      <c r="D47" s="391"/>
    </row>
    <row r="48" spans="1:4" ht="14.25" customHeight="1" thickBot="1">
      <c r="A48" s="234" t="s">
        <v>64</v>
      </c>
      <c r="B48" s="459"/>
      <c r="C48" s="460" t="s">
        <v>50</v>
      </c>
      <c r="D48" s="442"/>
    </row>
    <row r="49" spans="1:4" ht="13.5" thickBot="1">
      <c r="A49" s="193" t="s">
        <v>65</v>
      </c>
      <c r="B49" s="231"/>
      <c r="C49" s="247" t="s">
        <v>48</v>
      </c>
      <c r="D49" s="455">
        <f>+D36+D42+D47+D48</f>
        <v>15588</v>
      </c>
    </row>
    <row r="50" spans="1:4" ht="13.5" thickBot="1">
      <c r="A50" s="248"/>
      <c r="B50" s="249"/>
      <c r="C50" s="249"/>
      <c r="D50" s="456"/>
    </row>
    <row r="51" spans="1:4" ht="13.5" thickBot="1">
      <c r="A51" s="250" t="s">
        <v>299</v>
      </c>
      <c r="B51" s="251"/>
      <c r="C51" s="252"/>
      <c r="D51" s="109">
        <v>2</v>
      </c>
    </row>
    <row r="52" spans="1:4" ht="13.5" thickBot="1">
      <c r="A52" s="250" t="s">
        <v>300</v>
      </c>
      <c r="B52" s="251"/>
      <c r="C52" s="252"/>
      <c r="D52" s="109"/>
    </row>
  </sheetData>
  <sheetProtection formatCells="0"/>
  <mergeCells count="3">
    <mergeCell ref="A3:B3"/>
    <mergeCell ref="A6:B6"/>
    <mergeCell ref="A1:D1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&amp;C&amp;"Times New Roman CE,Félkövér dőlt"&amp;11 15. melléklet az 1/2013. ( II.7.)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52"/>
  <sheetViews>
    <sheetView view="pageLayout" zoomScaleNormal="100" workbookViewId="0">
      <selection activeCell="D47" sqref="D47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>
      <c r="A1" s="567" t="s">
        <v>519</v>
      </c>
      <c r="B1" s="568"/>
      <c r="C1" s="568"/>
      <c r="D1" s="568"/>
    </row>
    <row r="2" spans="1:4" s="2" customFormat="1" ht="21" customHeight="1" thickBot="1">
      <c r="A2" s="209"/>
      <c r="B2" s="210"/>
      <c r="C2" s="256"/>
      <c r="D2" s="254"/>
    </row>
    <row r="3" spans="1:4" s="83" customFormat="1" ht="25.5" customHeight="1">
      <c r="A3" s="559" t="s">
        <v>296</v>
      </c>
      <c r="B3" s="560"/>
      <c r="C3" s="253" t="s">
        <v>305</v>
      </c>
      <c r="D3" s="257" t="s">
        <v>111</v>
      </c>
    </row>
    <row r="4" spans="1:4" s="83" customFormat="1" ht="16.5" thickBot="1">
      <c r="A4" s="211" t="s">
        <v>295</v>
      </c>
      <c r="B4" s="212"/>
      <c r="C4" s="258" t="s">
        <v>303</v>
      </c>
      <c r="D4" s="259"/>
    </row>
    <row r="5" spans="1:4" s="84" customFormat="1" ht="15.95" customHeight="1" thickBot="1">
      <c r="A5" s="213"/>
      <c r="B5" s="213"/>
      <c r="C5" s="213"/>
      <c r="D5" s="214" t="s">
        <v>99</v>
      </c>
    </row>
    <row r="6" spans="1:4" ht="13.5" thickBot="1">
      <c r="A6" s="561" t="s">
        <v>297</v>
      </c>
      <c r="B6" s="562"/>
      <c r="C6" s="215" t="s">
        <v>100</v>
      </c>
      <c r="D6" s="216" t="s">
        <v>101</v>
      </c>
    </row>
    <row r="7" spans="1:4" s="71" customFormat="1" ht="12.95" customHeight="1" thickBot="1">
      <c r="A7" s="188">
        <v>1</v>
      </c>
      <c r="B7" s="189">
        <v>2</v>
      </c>
      <c r="C7" s="189">
        <v>3</v>
      </c>
      <c r="D7" s="190">
        <v>4</v>
      </c>
    </row>
    <row r="8" spans="1:4" s="71" customFormat="1" ht="15.95" customHeight="1" thickBot="1">
      <c r="A8" s="217"/>
      <c r="B8" s="218"/>
      <c r="C8" s="218" t="s">
        <v>102</v>
      </c>
      <c r="D8" s="219"/>
    </row>
    <row r="9" spans="1:4" s="85" customFormat="1" ht="12" customHeight="1" thickBot="1">
      <c r="A9" s="188" t="s">
        <v>61</v>
      </c>
      <c r="B9" s="220"/>
      <c r="C9" s="221" t="s">
        <v>301</v>
      </c>
      <c r="D9" s="361">
        <f>SUM(D10:D17)</f>
        <v>1524</v>
      </c>
    </row>
    <row r="10" spans="1:4" s="85" customFormat="1" ht="12" customHeight="1">
      <c r="A10" s="224"/>
      <c r="B10" s="223" t="s">
        <v>155</v>
      </c>
      <c r="C10" s="12" t="s">
        <v>222</v>
      </c>
      <c r="D10" s="438"/>
    </row>
    <row r="11" spans="1:4" s="85" customFormat="1" ht="12" customHeight="1">
      <c r="A11" s="222"/>
      <c r="B11" s="223" t="s">
        <v>156</v>
      </c>
      <c r="C11" s="9" t="s">
        <v>223</v>
      </c>
      <c r="D11" s="359">
        <v>200</v>
      </c>
    </row>
    <row r="12" spans="1:4" s="85" customFormat="1" ht="12" customHeight="1">
      <c r="A12" s="222"/>
      <c r="B12" s="223" t="s">
        <v>157</v>
      </c>
      <c r="C12" s="9" t="s">
        <v>224</v>
      </c>
      <c r="D12" s="359">
        <v>1000</v>
      </c>
    </row>
    <row r="13" spans="1:4" s="85" customFormat="1" ht="12" customHeight="1">
      <c r="A13" s="222"/>
      <c r="B13" s="223" t="s">
        <v>158</v>
      </c>
      <c r="C13" s="9" t="s">
        <v>225</v>
      </c>
      <c r="D13" s="359"/>
    </row>
    <row r="14" spans="1:4" s="85" customFormat="1" ht="12" customHeight="1">
      <c r="A14" s="222"/>
      <c r="B14" s="223" t="s">
        <v>195</v>
      </c>
      <c r="C14" s="8" t="s">
        <v>226</v>
      </c>
      <c r="D14" s="359"/>
    </row>
    <row r="15" spans="1:4" s="85" customFormat="1" ht="12" customHeight="1">
      <c r="A15" s="225"/>
      <c r="B15" s="223" t="s">
        <v>159</v>
      </c>
      <c r="C15" s="9" t="s">
        <v>227</v>
      </c>
      <c r="D15" s="439">
        <v>324</v>
      </c>
    </row>
    <row r="16" spans="1:4" s="86" customFormat="1" ht="12" customHeight="1">
      <c r="A16" s="222"/>
      <c r="B16" s="223" t="s">
        <v>160</v>
      </c>
      <c r="C16" s="9" t="s">
        <v>37</v>
      </c>
      <c r="D16" s="359"/>
    </row>
    <row r="17" spans="1:4" s="86" customFormat="1" ht="12" customHeight="1" thickBot="1">
      <c r="A17" s="226"/>
      <c r="B17" s="227" t="s">
        <v>169</v>
      </c>
      <c r="C17" s="8" t="s">
        <v>287</v>
      </c>
      <c r="D17" s="360"/>
    </row>
    <row r="18" spans="1:4" s="85" customFormat="1" ht="12" customHeight="1" thickBot="1">
      <c r="A18" s="188" t="s">
        <v>62</v>
      </c>
      <c r="B18" s="220"/>
      <c r="C18" s="221" t="s">
        <v>38</v>
      </c>
      <c r="D18" s="361">
        <v>15204</v>
      </c>
    </row>
    <row r="19" spans="1:4" s="86" customFormat="1" ht="12" customHeight="1">
      <c r="A19" s="222"/>
      <c r="B19" s="223" t="s">
        <v>161</v>
      </c>
      <c r="C19" s="11" t="s">
        <v>34</v>
      </c>
      <c r="D19" s="359">
        <v>14115</v>
      </c>
    </row>
    <row r="20" spans="1:4" s="86" customFormat="1" ht="12" customHeight="1">
      <c r="A20" s="222"/>
      <c r="B20" s="223" t="s">
        <v>162</v>
      </c>
      <c r="C20" s="9" t="s">
        <v>35</v>
      </c>
      <c r="D20" s="359">
        <v>14115</v>
      </c>
    </row>
    <row r="21" spans="1:4" s="86" customFormat="1" ht="12" customHeight="1">
      <c r="A21" s="222"/>
      <c r="B21" s="223" t="s">
        <v>163</v>
      </c>
      <c r="C21" s="9" t="s">
        <v>36</v>
      </c>
      <c r="D21" s="359">
        <v>1089</v>
      </c>
    </row>
    <row r="22" spans="1:4" s="86" customFormat="1" ht="12" customHeight="1" thickBot="1">
      <c r="A22" s="222"/>
      <c r="B22" s="223" t="s">
        <v>164</v>
      </c>
      <c r="C22" s="9" t="s">
        <v>35</v>
      </c>
      <c r="D22" s="359">
        <v>1089</v>
      </c>
    </row>
    <row r="23" spans="1:4" s="86" customFormat="1" ht="12" customHeight="1" thickBot="1">
      <c r="A23" s="193" t="s">
        <v>63</v>
      </c>
      <c r="B23" s="111"/>
      <c r="C23" s="111" t="s">
        <v>39</v>
      </c>
      <c r="D23" s="361">
        <f>+D24+D25</f>
        <v>0</v>
      </c>
    </row>
    <row r="24" spans="1:4" s="85" customFormat="1" ht="12" customHeight="1">
      <c r="A24" s="411"/>
      <c r="B24" s="466" t="s">
        <v>135</v>
      </c>
      <c r="C24" s="117" t="s">
        <v>340</v>
      </c>
      <c r="D24" s="472"/>
    </row>
    <row r="25" spans="1:4" s="85" customFormat="1" ht="12" customHeight="1" thickBot="1">
      <c r="A25" s="464"/>
      <c r="B25" s="465" t="s">
        <v>136</v>
      </c>
      <c r="C25" s="118" t="s">
        <v>344</v>
      </c>
      <c r="D25" s="473"/>
    </row>
    <row r="26" spans="1:4" s="85" customFormat="1" ht="12" customHeight="1" thickBot="1">
      <c r="A26" s="193" t="s">
        <v>64</v>
      </c>
      <c r="B26" s="220"/>
      <c r="C26" s="111" t="s">
        <v>55</v>
      </c>
      <c r="D26" s="391">
        <v>11722</v>
      </c>
    </row>
    <row r="27" spans="1:4" s="85" customFormat="1" ht="12" customHeight="1" thickBot="1">
      <c r="A27" s="188" t="s">
        <v>65</v>
      </c>
      <c r="B27" s="143"/>
      <c r="C27" s="111" t="s">
        <v>51</v>
      </c>
      <c r="D27" s="444">
        <f>+D9+D18+D23+D26</f>
        <v>28450</v>
      </c>
    </row>
    <row r="28" spans="1:4" s="86" customFormat="1" ht="12" customHeight="1" thickBot="1">
      <c r="A28" s="461" t="s">
        <v>66</v>
      </c>
      <c r="B28" s="470"/>
      <c r="C28" s="463" t="s">
        <v>53</v>
      </c>
      <c r="D28" s="474">
        <f>+D29+D30</f>
        <v>2236</v>
      </c>
    </row>
    <row r="29" spans="1:4" s="86" customFormat="1" ht="15" customHeight="1">
      <c r="A29" s="224"/>
      <c r="B29" s="141" t="s">
        <v>142</v>
      </c>
      <c r="C29" s="117" t="s">
        <v>449</v>
      </c>
      <c r="D29" s="472">
        <v>2236</v>
      </c>
    </row>
    <row r="30" spans="1:4" s="86" customFormat="1" ht="15" customHeight="1" thickBot="1">
      <c r="A30" s="471"/>
      <c r="B30" s="142" t="s">
        <v>143</v>
      </c>
      <c r="C30" s="462" t="s">
        <v>42</v>
      </c>
      <c r="D30" s="76"/>
    </row>
    <row r="31" spans="1:4" ht="13.5" thickBot="1">
      <c r="A31" s="234" t="s">
        <v>67</v>
      </c>
      <c r="B31" s="459"/>
      <c r="C31" s="460" t="s">
        <v>54</v>
      </c>
      <c r="D31" s="442"/>
    </row>
    <row r="32" spans="1:4" s="71" customFormat="1" ht="16.5" customHeight="1" thickBot="1">
      <c r="A32" s="234" t="s">
        <v>68</v>
      </c>
      <c r="B32" s="235"/>
      <c r="C32" s="236" t="s">
        <v>52</v>
      </c>
      <c r="D32" s="448">
        <f>+D27+D28+D31</f>
        <v>30686</v>
      </c>
    </row>
    <row r="33" spans="1:4" s="87" customFormat="1" ht="12" customHeight="1">
      <c r="A33" s="237"/>
      <c r="B33" s="237"/>
      <c r="C33" s="238"/>
      <c r="D33" s="446"/>
    </row>
    <row r="34" spans="1:4" ht="12" customHeight="1" thickBot="1">
      <c r="A34" s="239"/>
      <c r="B34" s="240"/>
      <c r="C34" s="240"/>
      <c r="D34" s="447"/>
    </row>
    <row r="35" spans="1:4" ht="12" customHeight="1" thickBot="1">
      <c r="A35" s="241"/>
      <c r="B35" s="242"/>
      <c r="C35" s="243" t="s">
        <v>106</v>
      </c>
      <c r="D35" s="448"/>
    </row>
    <row r="36" spans="1:4" ht="12" customHeight="1" thickBot="1">
      <c r="A36" s="193" t="s">
        <v>61</v>
      </c>
      <c r="B36" s="24"/>
      <c r="C36" s="111" t="s">
        <v>33</v>
      </c>
      <c r="D36" s="361">
        <f>SUM(D37:D41)</f>
        <v>29597</v>
      </c>
    </row>
    <row r="37" spans="1:4" ht="12" customHeight="1">
      <c r="A37" s="244"/>
      <c r="B37" s="140" t="s">
        <v>155</v>
      </c>
      <c r="C37" s="11" t="s">
        <v>92</v>
      </c>
      <c r="D37" s="73">
        <v>10431</v>
      </c>
    </row>
    <row r="38" spans="1:4" ht="12" customHeight="1">
      <c r="A38" s="245"/>
      <c r="B38" s="123" t="s">
        <v>156</v>
      </c>
      <c r="C38" s="9" t="s">
        <v>255</v>
      </c>
      <c r="D38" s="75">
        <v>2799</v>
      </c>
    </row>
    <row r="39" spans="1:4" ht="12" customHeight="1">
      <c r="A39" s="245"/>
      <c r="B39" s="123" t="s">
        <v>157</v>
      </c>
      <c r="C39" s="9" t="s">
        <v>187</v>
      </c>
      <c r="D39" s="75">
        <v>16367</v>
      </c>
    </row>
    <row r="40" spans="1:4" s="87" customFormat="1" ht="12" customHeight="1">
      <c r="A40" s="245"/>
      <c r="B40" s="123" t="s">
        <v>158</v>
      </c>
      <c r="C40" s="9" t="s">
        <v>256</v>
      </c>
      <c r="D40" s="75"/>
    </row>
    <row r="41" spans="1:4" ht="12" customHeight="1" thickBot="1">
      <c r="A41" s="245"/>
      <c r="B41" s="123" t="s">
        <v>168</v>
      </c>
      <c r="C41" s="9" t="s">
        <v>257</v>
      </c>
      <c r="D41" s="75"/>
    </row>
    <row r="42" spans="1:4" ht="12" customHeight="1" thickBot="1">
      <c r="A42" s="193" t="s">
        <v>62</v>
      </c>
      <c r="B42" s="24"/>
      <c r="C42" s="111" t="s">
        <v>49</v>
      </c>
      <c r="D42" s="361">
        <f>SUM(D43:D46)</f>
        <v>1089</v>
      </c>
    </row>
    <row r="43" spans="1:4" ht="12" customHeight="1">
      <c r="A43" s="244"/>
      <c r="B43" s="140" t="s">
        <v>161</v>
      </c>
      <c r="C43" s="11" t="s">
        <v>373</v>
      </c>
      <c r="D43" s="73">
        <v>1089</v>
      </c>
    </row>
    <row r="44" spans="1:4" ht="12" customHeight="1">
      <c r="A44" s="245"/>
      <c r="B44" s="123" t="s">
        <v>162</v>
      </c>
      <c r="C44" s="9" t="s">
        <v>259</v>
      </c>
      <c r="D44" s="75"/>
    </row>
    <row r="45" spans="1:4" ht="15" customHeight="1">
      <c r="A45" s="245"/>
      <c r="B45" s="123" t="s">
        <v>165</v>
      </c>
      <c r="C45" s="9" t="s">
        <v>107</v>
      </c>
      <c r="D45" s="75"/>
    </row>
    <row r="46" spans="1:4" ht="13.5" thickBot="1">
      <c r="A46" s="245"/>
      <c r="B46" s="123" t="s">
        <v>175</v>
      </c>
      <c r="C46" s="9" t="s">
        <v>46</v>
      </c>
      <c r="D46" s="75"/>
    </row>
    <row r="47" spans="1:4" ht="15" customHeight="1" thickBot="1">
      <c r="A47" s="193" t="s">
        <v>63</v>
      </c>
      <c r="B47" s="24"/>
      <c r="C47" s="24" t="s">
        <v>47</v>
      </c>
      <c r="D47" s="391"/>
    </row>
    <row r="48" spans="1:4" ht="14.25" customHeight="1" thickBot="1">
      <c r="A48" s="234" t="s">
        <v>64</v>
      </c>
      <c r="B48" s="459"/>
      <c r="C48" s="460" t="s">
        <v>50</v>
      </c>
      <c r="D48" s="442"/>
    </row>
    <row r="49" spans="1:4" ht="13.5" thickBot="1">
      <c r="A49" s="193" t="s">
        <v>65</v>
      </c>
      <c r="B49" s="231"/>
      <c r="C49" s="247" t="s">
        <v>48</v>
      </c>
      <c r="D49" s="455">
        <f>+D36+D42+D47+D48</f>
        <v>30686</v>
      </c>
    </row>
    <row r="50" spans="1:4" ht="13.5" thickBot="1">
      <c r="A50" s="248"/>
      <c r="B50" s="249"/>
      <c r="C50" s="249"/>
      <c r="D50" s="456"/>
    </row>
    <row r="51" spans="1:4" ht="13.5" thickBot="1">
      <c r="A51" s="250" t="s">
        <v>299</v>
      </c>
      <c r="B51" s="251"/>
      <c r="C51" s="252"/>
      <c r="D51" s="109">
        <v>2</v>
      </c>
    </row>
    <row r="52" spans="1:4" ht="13.5" thickBot="1">
      <c r="A52" s="250" t="s">
        <v>300</v>
      </c>
      <c r="B52" s="251"/>
      <c r="C52" s="252"/>
      <c r="D52" s="109"/>
    </row>
  </sheetData>
  <sheetProtection formatCells="0"/>
  <mergeCells count="3">
    <mergeCell ref="A3:B3"/>
    <mergeCell ref="A6:B6"/>
    <mergeCell ref="A1:D1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&amp;C&amp;"Times New Roman CE,Félkövér dőlt"&amp;11 16. melléklet az 1/2013. ( II.7.)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G26"/>
  <sheetViews>
    <sheetView view="pageLayout" topLeftCell="H1" zoomScaleNormal="100" workbookViewId="0">
      <selection activeCell="K33" sqref="K33"/>
    </sheetView>
  </sheetViews>
  <sheetFormatPr defaultRowHeight="12.75"/>
  <cols>
    <col min="1" max="1" width="5.5" style="46" customWidth="1"/>
    <col min="2" max="2" width="33.1640625" style="46" customWidth="1"/>
    <col min="3" max="3" width="12.33203125" style="46" customWidth="1"/>
    <col min="4" max="4" width="11.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1" spans="1:7" ht="43.5" customHeight="1">
      <c r="A1" s="570" t="s">
        <v>56</v>
      </c>
      <c r="B1" s="570"/>
      <c r="C1" s="570"/>
      <c r="D1" s="570"/>
      <c r="E1" s="570"/>
      <c r="F1" s="570"/>
      <c r="G1" s="570"/>
    </row>
    <row r="3" spans="1:7" s="147" customFormat="1" ht="27" customHeight="1">
      <c r="A3" s="145" t="s">
        <v>306</v>
      </c>
      <c r="B3" s="146"/>
      <c r="C3" s="569" t="s">
        <v>307</v>
      </c>
      <c r="D3" s="569"/>
      <c r="E3" s="569"/>
      <c r="F3" s="569"/>
      <c r="G3" s="569"/>
    </row>
    <row r="4" spans="1:7" s="147" customFormat="1" ht="15.75">
      <c r="A4" s="146"/>
      <c r="B4" s="146"/>
      <c r="C4" s="146"/>
      <c r="D4" s="146"/>
      <c r="E4" s="146"/>
      <c r="F4" s="146"/>
      <c r="G4" s="146"/>
    </row>
    <row r="5" spans="1:7" s="147" customFormat="1" ht="24.75" customHeight="1">
      <c r="A5" s="145" t="s">
        <v>308</v>
      </c>
      <c r="B5" s="146"/>
      <c r="C5" s="569" t="s">
        <v>307</v>
      </c>
      <c r="D5" s="569"/>
      <c r="E5" s="569"/>
      <c r="F5" s="569"/>
      <c r="G5" s="146"/>
    </row>
    <row r="6" spans="1:7" s="148" customFormat="1">
      <c r="A6" s="194"/>
      <c r="B6" s="194"/>
      <c r="C6" s="194"/>
      <c r="D6" s="194"/>
      <c r="E6" s="194"/>
      <c r="F6" s="194"/>
      <c r="G6" s="194"/>
    </row>
    <row r="7" spans="1:7" s="149" customFormat="1" ht="15" customHeight="1">
      <c r="A7" s="275" t="s">
        <v>309</v>
      </c>
      <c r="B7" s="274"/>
      <c r="C7" s="274"/>
      <c r="D7" s="260"/>
      <c r="E7" s="260"/>
      <c r="F7" s="260"/>
      <c r="G7" s="260"/>
    </row>
    <row r="8" spans="1:7" s="149" customFormat="1" ht="15" customHeight="1" thickBot="1">
      <c r="A8" s="275" t="s">
        <v>310</v>
      </c>
      <c r="B8" s="260"/>
      <c r="C8" s="260"/>
      <c r="D8" s="260"/>
      <c r="E8" s="260"/>
      <c r="F8" s="260"/>
      <c r="G8" s="260"/>
    </row>
    <row r="9" spans="1:7" s="72" customFormat="1" ht="42" customHeight="1" thickBot="1">
      <c r="A9" s="185" t="s">
        <v>59</v>
      </c>
      <c r="B9" s="186" t="s">
        <v>311</v>
      </c>
      <c r="C9" s="186" t="s">
        <v>312</v>
      </c>
      <c r="D9" s="186" t="s">
        <v>313</v>
      </c>
      <c r="E9" s="186" t="s">
        <v>314</v>
      </c>
      <c r="F9" s="186" t="s">
        <v>315</v>
      </c>
      <c r="G9" s="187" t="s">
        <v>95</v>
      </c>
    </row>
    <row r="10" spans="1:7" ht="24" customHeight="1">
      <c r="A10" s="261" t="s">
        <v>61</v>
      </c>
      <c r="B10" s="191" t="s">
        <v>316</v>
      </c>
      <c r="C10" s="150"/>
      <c r="D10" s="150"/>
      <c r="E10" s="150"/>
      <c r="F10" s="150"/>
      <c r="G10" s="262">
        <f>SUM(C10:F10)</f>
        <v>0</v>
      </c>
    </row>
    <row r="11" spans="1:7" ht="24" customHeight="1">
      <c r="A11" s="263" t="s">
        <v>62</v>
      </c>
      <c r="B11" s="192" t="s">
        <v>317</v>
      </c>
      <c r="C11" s="151"/>
      <c r="D11" s="151"/>
      <c r="E11" s="151"/>
      <c r="F11" s="151"/>
      <c r="G11" s="264">
        <f t="shared" ref="G11:G16" si="0">SUM(C11:F11)</f>
        <v>0</v>
      </c>
    </row>
    <row r="12" spans="1:7" ht="24" customHeight="1">
      <c r="A12" s="263" t="s">
        <v>63</v>
      </c>
      <c r="B12" s="192" t="s">
        <v>318</v>
      </c>
      <c r="C12" s="151"/>
      <c r="D12" s="151"/>
      <c r="E12" s="151"/>
      <c r="F12" s="151"/>
      <c r="G12" s="264">
        <f t="shared" si="0"/>
        <v>0</v>
      </c>
    </row>
    <row r="13" spans="1:7" ht="24" customHeight="1">
      <c r="A13" s="263" t="s">
        <v>64</v>
      </c>
      <c r="B13" s="192" t="s">
        <v>319</v>
      </c>
      <c r="C13" s="151"/>
      <c r="D13" s="151"/>
      <c r="E13" s="151"/>
      <c r="F13" s="151"/>
      <c r="G13" s="264">
        <f t="shared" si="0"/>
        <v>0</v>
      </c>
    </row>
    <row r="14" spans="1:7" ht="24" customHeight="1">
      <c r="A14" s="263" t="s">
        <v>65</v>
      </c>
      <c r="B14" s="192" t="s">
        <v>320</v>
      </c>
      <c r="C14" s="151"/>
      <c r="D14" s="151"/>
      <c r="E14" s="151"/>
      <c r="F14" s="151"/>
      <c r="G14" s="264">
        <f t="shared" si="0"/>
        <v>0</v>
      </c>
    </row>
    <row r="15" spans="1:7" ht="24" customHeight="1" thickBot="1">
      <c r="A15" s="265" t="s">
        <v>66</v>
      </c>
      <c r="B15" s="266" t="s">
        <v>321</v>
      </c>
      <c r="C15" s="152"/>
      <c r="D15" s="152"/>
      <c r="E15" s="152"/>
      <c r="F15" s="152"/>
      <c r="G15" s="267">
        <f t="shared" si="0"/>
        <v>0</v>
      </c>
    </row>
    <row r="16" spans="1:7" s="153" customFormat="1" ht="24" customHeight="1" thickBot="1">
      <c r="A16" s="268" t="s">
        <v>67</v>
      </c>
      <c r="B16" s="269" t="s">
        <v>95</v>
      </c>
      <c r="C16" s="270">
        <f>SUM(C10:C15)</f>
        <v>0</v>
      </c>
      <c r="D16" s="270">
        <f>SUM(D10:D15)</f>
        <v>0</v>
      </c>
      <c r="E16" s="270">
        <f>SUM(E10:E15)</f>
        <v>0</v>
      </c>
      <c r="F16" s="270">
        <f>SUM(F10:F15)</f>
        <v>0</v>
      </c>
      <c r="G16" s="271">
        <f t="shared" si="0"/>
        <v>0</v>
      </c>
    </row>
    <row r="17" spans="1:7" s="148" customFormat="1">
      <c r="A17" s="194"/>
      <c r="B17" s="194"/>
      <c r="C17" s="194"/>
      <c r="D17" s="194"/>
      <c r="E17" s="194"/>
      <c r="F17" s="194"/>
      <c r="G17" s="194"/>
    </row>
    <row r="18" spans="1:7" s="148" customFormat="1">
      <c r="A18" s="194"/>
      <c r="B18" s="194"/>
      <c r="C18" s="194"/>
      <c r="D18" s="194"/>
      <c r="E18" s="194"/>
      <c r="F18" s="194"/>
      <c r="G18" s="194"/>
    </row>
    <row r="19" spans="1:7" s="148" customFormat="1">
      <c r="A19" s="194"/>
      <c r="B19" s="194"/>
      <c r="C19" s="194"/>
      <c r="D19" s="194"/>
      <c r="E19" s="194"/>
      <c r="F19" s="194"/>
      <c r="G19" s="194"/>
    </row>
    <row r="20" spans="1:7" s="148" customFormat="1" ht="15.75">
      <c r="A20" s="147" t="s">
        <v>491</v>
      </c>
      <c r="B20" s="194"/>
      <c r="C20" s="194"/>
      <c r="D20" s="194"/>
      <c r="E20" s="194"/>
      <c r="F20" s="194"/>
      <c r="G20" s="194"/>
    </row>
    <row r="21" spans="1:7" s="148" customFormat="1">
      <c r="A21" s="194"/>
      <c r="B21" s="194"/>
      <c r="C21" s="194"/>
      <c r="D21" s="194"/>
      <c r="E21" s="194"/>
      <c r="F21" s="194"/>
      <c r="G21" s="194"/>
    </row>
    <row r="22" spans="1:7">
      <c r="A22" s="194"/>
      <c r="B22" s="194"/>
      <c r="C22" s="194"/>
      <c r="D22" s="194"/>
      <c r="E22" s="194"/>
      <c r="F22" s="194"/>
      <c r="G22" s="194"/>
    </row>
    <row r="23" spans="1:7">
      <c r="A23" s="194"/>
      <c r="B23" s="194"/>
      <c r="C23" s="148"/>
      <c r="D23" s="148"/>
      <c r="E23" s="148"/>
      <c r="F23" s="148"/>
      <c r="G23" s="194"/>
    </row>
    <row r="24" spans="1:7" ht="13.5">
      <c r="A24" s="194"/>
      <c r="B24" s="194"/>
      <c r="C24" s="272"/>
      <c r="D24" s="273" t="s">
        <v>322</v>
      </c>
      <c r="E24" s="273"/>
      <c r="F24" s="272"/>
      <c r="G24" s="194"/>
    </row>
    <row r="25" spans="1:7" ht="13.5">
      <c r="C25" s="154"/>
      <c r="D25" s="155"/>
      <c r="E25" s="155"/>
      <c r="F25" s="154"/>
    </row>
    <row r="26" spans="1:7" ht="13.5">
      <c r="C26" s="154"/>
      <c r="D26" s="155"/>
      <c r="E26" s="155"/>
      <c r="F26" s="154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&amp;"Times New Roman CE,Félkövér dőlt"&amp;11 17. melléklet a z 1/2013. ( II.7.) önkormányzati rendelethez&amp;"Times New Roman CE,Félkövér"&amp;12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Q28"/>
  <sheetViews>
    <sheetView view="pageLayout" zoomScaleNormal="100" workbookViewId="0">
      <selection activeCell="O14" sqref="O14"/>
    </sheetView>
  </sheetViews>
  <sheetFormatPr defaultRowHeight="12.75"/>
  <cols>
    <col min="1" max="1" width="5.5" customWidth="1"/>
    <col min="2" max="2" width="27.1640625" customWidth="1"/>
    <col min="3" max="13" width="8.5" customWidth="1"/>
    <col min="14" max="14" width="8.33203125" customWidth="1"/>
    <col min="15" max="15" width="8.5" customWidth="1"/>
  </cols>
  <sheetData>
    <row r="1" spans="1:17" ht="15.75">
      <c r="A1" s="571" t="s">
        <v>540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</row>
    <row r="2" spans="1:17" ht="16.5" thickBot="1">
      <c r="A2" s="91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5" t="s">
        <v>99</v>
      </c>
    </row>
    <row r="3" spans="1:17" ht="36.75" thickBot="1">
      <c r="A3" s="88" t="s">
        <v>59</v>
      </c>
      <c r="B3" s="89" t="s">
        <v>113</v>
      </c>
      <c r="C3" s="89" t="s">
        <v>121</v>
      </c>
      <c r="D3" s="89" t="s">
        <v>122</v>
      </c>
      <c r="E3" s="89" t="s">
        <v>123</v>
      </c>
      <c r="F3" s="89" t="s">
        <v>124</v>
      </c>
      <c r="G3" s="89" t="s">
        <v>125</v>
      </c>
      <c r="H3" s="89" t="s">
        <v>126</v>
      </c>
      <c r="I3" s="89" t="s">
        <v>127</v>
      </c>
      <c r="J3" s="89" t="s">
        <v>128</v>
      </c>
      <c r="K3" s="89" t="s">
        <v>129</v>
      </c>
      <c r="L3" s="89" t="s">
        <v>130</v>
      </c>
      <c r="M3" s="89" t="s">
        <v>131</v>
      </c>
      <c r="N3" s="89" t="s">
        <v>132</v>
      </c>
      <c r="O3" s="90" t="s">
        <v>95</v>
      </c>
    </row>
    <row r="4" spans="1:17" ht="13.5" thickBot="1">
      <c r="A4" s="92" t="s">
        <v>61</v>
      </c>
      <c r="B4" s="573" t="s">
        <v>102</v>
      </c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5"/>
    </row>
    <row r="5" spans="1:17">
      <c r="A5" s="93" t="s">
        <v>62</v>
      </c>
      <c r="B5" s="94" t="s">
        <v>522</v>
      </c>
      <c r="C5" s="95"/>
      <c r="D5" s="522">
        <f>+C28</f>
        <v>2852</v>
      </c>
      <c r="E5" s="522">
        <f>+D28</f>
        <v>40823</v>
      </c>
      <c r="F5" s="522">
        <f t="shared" ref="F5:N5" si="0">+E28</f>
        <v>63280</v>
      </c>
      <c r="G5" s="522">
        <f t="shared" si="0"/>
        <v>61624</v>
      </c>
      <c r="H5" s="522">
        <f t="shared" si="0"/>
        <v>58711</v>
      </c>
      <c r="I5" s="522">
        <f t="shared" si="0"/>
        <v>54873</v>
      </c>
      <c r="J5" s="522">
        <f t="shared" si="0"/>
        <v>62946</v>
      </c>
      <c r="K5" s="522">
        <f t="shared" si="0"/>
        <v>66876</v>
      </c>
      <c r="L5" s="522">
        <f t="shared" si="0"/>
        <v>65631</v>
      </c>
      <c r="M5" s="522">
        <f t="shared" si="0"/>
        <v>63717</v>
      </c>
      <c r="N5" s="522">
        <f t="shared" si="0"/>
        <v>64041</v>
      </c>
      <c r="O5" s="523" t="s">
        <v>523</v>
      </c>
      <c r="Q5" s="525"/>
    </row>
    <row r="6" spans="1:17">
      <c r="A6" s="96" t="s">
        <v>63</v>
      </c>
      <c r="B6" s="284" t="s">
        <v>103</v>
      </c>
      <c r="C6" s="97">
        <v>1050</v>
      </c>
      <c r="D6" s="97">
        <v>1250</v>
      </c>
      <c r="E6" s="97">
        <v>20750</v>
      </c>
      <c r="F6" s="97">
        <v>1720</v>
      </c>
      <c r="G6" s="97">
        <v>1250</v>
      </c>
      <c r="H6" s="97">
        <v>15545</v>
      </c>
      <c r="I6" s="97">
        <v>1000</v>
      </c>
      <c r="J6" s="97">
        <v>1000</v>
      </c>
      <c r="K6" s="97">
        <v>1000</v>
      </c>
      <c r="L6" s="97">
        <v>6155</v>
      </c>
      <c r="M6" s="97">
        <v>6000</v>
      </c>
      <c r="N6" s="97">
        <v>5000</v>
      </c>
      <c r="O6" s="98">
        <f t="shared" ref="O6:O27" si="1">SUM(C6:N6)</f>
        <v>61720</v>
      </c>
    </row>
    <row r="7" spans="1:17" ht="12.75" customHeight="1">
      <c r="A7" s="96" t="s">
        <v>64</v>
      </c>
      <c r="B7" s="285" t="s">
        <v>524</v>
      </c>
      <c r="C7" s="99">
        <v>35420</v>
      </c>
      <c r="D7" s="99">
        <v>35420</v>
      </c>
      <c r="E7" s="99">
        <v>41445</v>
      </c>
      <c r="F7" s="99">
        <v>35420</v>
      </c>
      <c r="G7" s="99">
        <v>35420</v>
      </c>
      <c r="H7" s="99">
        <v>184367</v>
      </c>
      <c r="I7" s="99">
        <v>35420</v>
      </c>
      <c r="J7" s="99">
        <v>35420</v>
      </c>
      <c r="K7" s="99">
        <v>35420</v>
      </c>
      <c r="L7" s="99">
        <v>35420</v>
      </c>
      <c r="M7" s="99">
        <v>38313</v>
      </c>
      <c r="N7" s="99">
        <v>92389</v>
      </c>
      <c r="O7" s="100">
        <f t="shared" si="1"/>
        <v>639874</v>
      </c>
    </row>
    <row r="8" spans="1:17">
      <c r="A8" s="96" t="s">
        <v>65</v>
      </c>
      <c r="B8" s="284" t="s">
        <v>525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>
        <f t="shared" si="1"/>
        <v>0</v>
      </c>
    </row>
    <row r="9" spans="1:17">
      <c r="A9" s="96" t="s">
        <v>66</v>
      </c>
      <c r="B9" s="284" t="s">
        <v>526</v>
      </c>
      <c r="C9" s="97">
        <v>5033</v>
      </c>
      <c r="D9" s="97"/>
      <c r="E9" s="97"/>
      <c r="F9" s="97"/>
      <c r="G9" s="97"/>
      <c r="H9" s="97"/>
      <c r="I9" s="97">
        <v>1907</v>
      </c>
      <c r="J9" s="97"/>
      <c r="K9" s="97"/>
      <c r="L9" s="97"/>
      <c r="M9" s="97"/>
      <c r="N9" s="97"/>
      <c r="O9" s="98">
        <f t="shared" si="1"/>
        <v>6940</v>
      </c>
    </row>
    <row r="10" spans="1:17">
      <c r="A10" s="96" t="s">
        <v>67</v>
      </c>
      <c r="B10" s="284" t="s">
        <v>527</v>
      </c>
      <c r="C10" s="97">
        <v>17687</v>
      </c>
      <c r="D10" s="97">
        <v>57139</v>
      </c>
      <c r="E10" s="97">
        <v>17687</v>
      </c>
      <c r="F10" s="97">
        <v>17300</v>
      </c>
      <c r="G10" s="97">
        <v>17300</v>
      </c>
      <c r="H10" s="97">
        <v>19338</v>
      </c>
      <c r="I10" s="97">
        <v>17950</v>
      </c>
      <c r="J10" s="97">
        <v>17950</v>
      </c>
      <c r="K10" s="97">
        <v>17950</v>
      </c>
      <c r="L10" s="97">
        <v>17951</v>
      </c>
      <c r="M10" s="97">
        <v>17951</v>
      </c>
      <c r="N10" s="97">
        <v>27458</v>
      </c>
      <c r="O10" s="98">
        <f t="shared" si="1"/>
        <v>263661</v>
      </c>
    </row>
    <row r="11" spans="1:17">
      <c r="A11" s="96" t="s">
        <v>68</v>
      </c>
      <c r="B11" s="284" t="s">
        <v>528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8">
        <f t="shared" si="1"/>
        <v>0</v>
      </c>
    </row>
    <row r="12" spans="1:17">
      <c r="A12" s="96" t="s">
        <v>69</v>
      </c>
      <c r="B12" s="286" t="s">
        <v>539</v>
      </c>
      <c r="C12" s="97"/>
      <c r="D12" s="97"/>
      <c r="E12" s="97"/>
      <c r="F12" s="97"/>
      <c r="G12" s="97"/>
      <c r="H12" s="97"/>
      <c r="I12" s="97">
        <v>2236</v>
      </c>
      <c r="J12" s="97"/>
      <c r="K12" s="97"/>
      <c r="L12" s="97"/>
      <c r="M12" s="97"/>
      <c r="N12" s="97"/>
      <c r="O12" s="98">
        <f t="shared" si="1"/>
        <v>2236</v>
      </c>
    </row>
    <row r="13" spans="1:17" ht="13.5" thickBot="1">
      <c r="A13" s="96" t="s">
        <v>70</v>
      </c>
      <c r="B13" s="284" t="s">
        <v>529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>
        <v>11884</v>
      </c>
      <c r="O13" s="98">
        <f t="shared" si="1"/>
        <v>11884</v>
      </c>
    </row>
    <row r="14" spans="1:17" ht="13.5" thickBot="1">
      <c r="A14" s="92" t="s">
        <v>71</v>
      </c>
      <c r="B14" s="37" t="s">
        <v>166</v>
      </c>
      <c r="C14" s="101">
        <f t="shared" ref="C14:N14" si="2">SUM(C5:C13)</f>
        <v>59190</v>
      </c>
      <c r="D14" s="101">
        <f t="shared" si="2"/>
        <v>96661</v>
      </c>
      <c r="E14" s="101">
        <f t="shared" si="2"/>
        <v>120705</v>
      </c>
      <c r="F14" s="101">
        <f t="shared" si="2"/>
        <v>117720</v>
      </c>
      <c r="G14" s="101">
        <f t="shared" si="2"/>
        <v>115594</v>
      </c>
      <c r="H14" s="101">
        <f t="shared" si="2"/>
        <v>277961</v>
      </c>
      <c r="I14" s="101">
        <f t="shared" si="2"/>
        <v>113386</v>
      </c>
      <c r="J14" s="101">
        <f t="shared" si="2"/>
        <v>117316</v>
      </c>
      <c r="K14" s="101">
        <f t="shared" si="2"/>
        <v>121246</v>
      </c>
      <c r="L14" s="101">
        <f t="shared" si="2"/>
        <v>125157</v>
      </c>
      <c r="M14" s="101">
        <f t="shared" si="2"/>
        <v>125981</v>
      </c>
      <c r="N14" s="101">
        <f t="shared" si="2"/>
        <v>200772</v>
      </c>
      <c r="O14" s="102">
        <f>SUM(C14:N14)</f>
        <v>1591689</v>
      </c>
      <c r="Q14" s="525"/>
    </row>
    <row r="15" spans="1:17" ht="13.5" thickBot="1">
      <c r="A15" s="92" t="s">
        <v>72</v>
      </c>
      <c r="B15" s="573" t="s">
        <v>106</v>
      </c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5"/>
    </row>
    <row r="16" spans="1:17">
      <c r="A16" s="103" t="s">
        <v>73</v>
      </c>
      <c r="B16" s="287" t="s">
        <v>114</v>
      </c>
      <c r="C16" s="99">
        <v>14977</v>
      </c>
      <c r="D16" s="99">
        <v>14977</v>
      </c>
      <c r="E16" s="99">
        <v>14977</v>
      </c>
      <c r="F16" s="99">
        <v>14978</v>
      </c>
      <c r="G16" s="99">
        <v>14978</v>
      </c>
      <c r="H16" s="99">
        <v>14978</v>
      </c>
      <c r="I16" s="99">
        <v>17936</v>
      </c>
      <c r="J16" s="99">
        <v>17936</v>
      </c>
      <c r="K16" s="99">
        <v>17936</v>
      </c>
      <c r="L16" s="99">
        <v>17936</v>
      </c>
      <c r="M16" s="99">
        <v>17936</v>
      </c>
      <c r="N16" s="99">
        <v>19276</v>
      </c>
      <c r="O16" s="100">
        <f t="shared" si="1"/>
        <v>198821</v>
      </c>
    </row>
    <row r="17" spans="1:15" ht="22.5">
      <c r="A17" s="96" t="s">
        <v>74</v>
      </c>
      <c r="B17" s="286" t="s">
        <v>538</v>
      </c>
      <c r="C17" s="97"/>
      <c r="D17" s="97"/>
      <c r="E17" s="97"/>
      <c r="F17" s="97">
        <v>2257</v>
      </c>
      <c r="G17" s="97">
        <v>4044</v>
      </c>
      <c r="H17" s="97">
        <v>4044</v>
      </c>
      <c r="I17" s="97">
        <v>2896</v>
      </c>
      <c r="J17" s="97">
        <v>2896</v>
      </c>
      <c r="K17" s="97">
        <v>2896</v>
      </c>
      <c r="L17" s="97">
        <v>2896</v>
      </c>
      <c r="M17" s="97">
        <v>2896</v>
      </c>
      <c r="N17" s="97">
        <v>3239</v>
      </c>
      <c r="O17" s="98">
        <f t="shared" si="1"/>
        <v>28064</v>
      </c>
    </row>
    <row r="18" spans="1:15">
      <c r="A18" s="96" t="s">
        <v>75</v>
      </c>
      <c r="B18" s="284" t="s">
        <v>530</v>
      </c>
      <c r="C18" s="97">
        <v>17000</v>
      </c>
      <c r="D18" s="97">
        <v>16500</v>
      </c>
      <c r="E18" s="97">
        <v>15500</v>
      </c>
      <c r="F18" s="97">
        <v>15500</v>
      </c>
      <c r="G18" s="97">
        <v>14500</v>
      </c>
      <c r="H18" s="97">
        <v>6707</v>
      </c>
      <c r="I18" s="97">
        <v>6500</v>
      </c>
      <c r="J18" s="97">
        <v>6500</v>
      </c>
      <c r="K18" s="97">
        <v>9500</v>
      </c>
      <c r="L18" s="97">
        <v>17500</v>
      </c>
      <c r="M18" s="97">
        <v>18000</v>
      </c>
      <c r="N18" s="97">
        <v>75592</v>
      </c>
      <c r="O18" s="98">
        <f t="shared" si="1"/>
        <v>219299</v>
      </c>
    </row>
    <row r="19" spans="1:15">
      <c r="A19" s="96" t="s">
        <v>76</v>
      </c>
      <c r="B19" s="284" t="s">
        <v>531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8">
        <f t="shared" si="1"/>
        <v>0</v>
      </c>
    </row>
    <row r="20" spans="1:15">
      <c r="A20" s="96" t="s">
        <v>77</v>
      </c>
      <c r="B20" s="284" t="s">
        <v>532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8">
        <f t="shared" si="1"/>
        <v>0</v>
      </c>
    </row>
    <row r="21" spans="1:15">
      <c r="A21" s="96" t="s">
        <v>78</v>
      </c>
      <c r="B21" s="284" t="s">
        <v>533</v>
      </c>
      <c r="C21" s="97">
        <v>7400</v>
      </c>
      <c r="D21" s="97">
        <v>7400</v>
      </c>
      <c r="E21" s="97">
        <v>7400</v>
      </c>
      <c r="F21" s="97">
        <v>7400</v>
      </c>
      <c r="G21" s="97">
        <v>7400</v>
      </c>
      <c r="H21" s="97">
        <v>9119</v>
      </c>
      <c r="I21" s="97">
        <v>6745</v>
      </c>
      <c r="J21" s="97">
        <v>6745</v>
      </c>
      <c r="K21" s="97">
        <v>6745</v>
      </c>
      <c r="L21" s="97">
        <v>6745</v>
      </c>
      <c r="M21" s="97">
        <v>6745</v>
      </c>
      <c r="N21" s="97">
        <v>7410</v>
      </c>
      <c r="O21" s="98">
        <f t="shared" si="1"/>
        <v>87254</v>
      </c>
    </row>
    <row r="22" spans="1:15" ht="12.75" customHeight="1">
      <c r="A22" s="96" t="s">
        <v>79</v>
      </c>
      <c r="B22" s="286" t="s">
        <v>537</v>
      </c>
      <c r="C22" s="97">
        <v>16961</v>
      </c>
      <c r="D22" s="97">
        <v>16961</v>
      </c>
      <c r="E22" s="97">
        <v>16961</v>
      </c>
      <c r="F22" s="97">
        <v>15961</v>
      </c>
      <c r="G22" s="97">
        <v>15961</v>
      </c>
      <c r="H22" s="97">
        <v>18961</v>
      </c>
      <c r="I22" s="97">
        <v>16363</v>
      </c>
      <c r="J22" s="97">
        <v>16363</v>
      </c>
      <c r="K22" s="97">
        <v>16363</v>
      </c>
      <c r="L22" s="97">
        <v>16363</v>
      </c>
      <c r="M22" s="97">
        <v>16363</v>
      </c>
      <c r="N22" s="97">
        <v>16365</v>
      </c>
      <c r="O22" s="98">
        <f t="shared" si="1"/>
        <v>199946</v>
      </c>
    </row>
    <row r="23" spans="1:15">
      <c r="A23" s="96" t="s">
        <v>80</v>
      </c>
      <c r="B23" s="284" t="s">
        <v>93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8">
        <f t="shared" si="1"/>
        <v>0</v>
      </c>
    </row>
    <row r="24" spans="1:15">
      <c r="A24" s="96" t="s">
        <v>81</v>
      </c>
      <c r="B24" s="284" t="s">
        <v>534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>
        <f t="shared" si="1"/>
        <v>0</v>
      </c>
    </row>
    <row r="25" spans="1:15">
      <c r="A25" s="96" t="s">
        <v>82</v>
      </c>
      <c r="B25" s="284" t="s">
        <v>541</v>
      </c>
      <c r="C25" s="97"/>
      <c r="D25" s="97"/>
      <c r="E25" s="97"/>
      <c r="F25" s="97"/>
      <c r="G25" s="97"/>
      <c r="H25" s="97">
        <v>51703</v>
      </c>
      <c r="I25" s="97"/>
      <c r="J25" s="97"/>
      <c r="K25" s="97"/>
      <c r="L25" s="97"/>
      <c r="M25" s="97"/>
      <c r="N25" s="97">
        <v>76715</v>
      </c>
      <c r="O25" s="98">
        <f t="shared" si="1"/>
        <v>128418</v>
      </c>
    </row>
    <row r="26" spans="1:15" ht="13.5" thickBot="1">
      <c r="A26" s="96" t="s">
        <v>83</v>
      </c>
      <c r="B26" s="284" t="s">
        <v>535</v>
      </c>
      <c r="C26" s="97"/>
      <c r="D26" s="97"/>
      <c r="E26" s="97">
        <v>2587</v>
      </c>
      <c r="F26" s="97"/>
      <c r="G26" s="97"/>
      <c r="H26" s="97">
        <v>117576</v>
      </c>
      <c r="I26" s="97"/>
      <c r="J26" s="97"/>
      <c r="K26" s="97">
        <v>2175</v>
      </c>
      <c r="L26" s="97"/>
      <c r="M26" s="97"/>
      <c r="N26" s="97">
        <v>2175</v>
      </c>
      <c r="O26" s="98">
        <f t="shared" si="1"/>
        <v>124513</v>
      </c>
    </row>
    <row r="27" spans="1:15" ht="13.5" thickBot="1">
      <c r="A27" s="104" t="s">
        <v>84</v>
      </c>
      <c r="B27" s="37" t="s">
        <v>167</v>
      </c>
      <c r="C27" s="101">
        <f t="shared" ref="C27:N27" si="3">SUM(C16:C26)</f>
        <v>56338</v>
      </c>
      <c r="D27" s="101">
        <f t="shared" si="3"/>
        <v>55838</v>
      </c>
      <c r="E27" s="101">
        <f t="shared" si="3"/>
        <v>57425</v>
      </c>
      <c r="F27" s="101">
        <f t="shared" si="3"/>
        <v>56096</v>
      </c>
      <c r="G27" s="101">
        <f t="shared" si="3"/>
        <v>56883</v>
      </c>
      <c r="H27" s="101">
        <f t="shared" si="3"/>
        <v>223088</v>
      </c>
      <c r="I27" s="101">
        <f t="shared" si="3"/>
        <v>50440</v>
      </c>
      <c r="J27" s="101">
        <f t="shared" si="3"/>
        <v>50440</v>
      </c>
      <c r="K27" s="101">
        <f t="shared" si="3"/>
        <v>55615</v>
      </c>
      <c r="L27" s="101">
        <f t="shared" si="3"/>
        <v>61440</v>
      </c>
      <c r="M27" s="101">
        <f t="shared" si="3"/>
        <v>61940</v>
      </c>
      <c r="N27" s="101">
        <f t="shared" si="3"/>
        <v>200772</v>
      </c>
      <c r="O27" s="102">
        <f t="shared" si="1"/>
        <v>986315</v>
      </c>
    </row>
    <row r="28" spans="1:15" ht="13.5" thickBot="1">
      <c r="A28" s="104" t="s">
        <v>85</v>
      </c>
      <c r="B28" s="288" t="s">
        <v>536</v>
      </c>
      <c r="C28" s="105">
        <f t="shared" ref="C28:N28" si="4">C14-C27</f>
        <v>2852</v>
      </c>
      <c r="D28" s="105">
        <f t="shared" si="4"/>
        <v>40823</v>
      </c>
      <c r="E28" s="105">
        <f t="shared" si="4"/>
        <v>63280</v>
      </c>
      <c r="F28" s="105">
        <f t="shared" si="4"/>
        <v>61624</v>
      </c>
      <c r="G28" s="105">
        <f t="shared" si="4"/>
        <v>58711</v>
      </c>
      <c r="H28" s="105">
        <f t="shared" si="4"/>
        <v>54873</v>
      </c>
      <c r="I28" s="105">
        <f t="shared" si="4"/>
        <v>62946</v>
      </c>
      <c r="J28" s="105">
        <f t="shared" si="4"/>
        <v>66876</v>
      </c>
      <c r="K28" s="105">
        <f t="shared" si="4"/>
        <v>65631</v>
      </c>
      <c r="L28" s="105">
        <f t="shared" si="4"/>
        <v>63717</v>
      </c>
      <c r="M28" s="105">
        <f t="shared" si="4"/>
        <v>64041</v>
      </c>
      <c r="N28" s="105">
        <f t="shared" si="4"/>
        <v>0</v>
      </c>
      <c r="O28" s="524" t="s">
        <v>523</v>
      </c>
    </row>
  </sheetData>
  <mergeCells count="3">
    <mergeCell ref="A1:O1"/>
    <mergeCell ref="B4:O4"/>
    <mergeCell ref="B15:O15"/>
  </mergeCells>
  <phoneticPr fontId="30" type="noConversion"/>
  <pageMargins left="0.75" right="0.75" top="1" bottom="1" header="0.5" footer="0.5"/>
  <pageSetup paperSize="9" orientation="landscape" r:id="rId1"/>
  <headerFooter alignWithMargins="0">
    <oddHeader>&amp;C&amp;"Times New Roman CE,Félkövér dőlt"&amp;11 18. melléklet az 1/2013. ( II.7.)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31"/>
  <sheetViews>
    <sheetView view="pageLayout" topLeftCell="A73" zoomScaleNormal="120" zoomScaleSheetLayoutView="130" workbookViewId="0">
      <selection activeCell="C118" sqref="C118"/>
    </sheetView>
  </sheetViews>
  <sheetFormatPr defaultRowHeight="15.75"/>
  <cols>
    <col min="1" max="1" width="9" style="493" customWidth="1"/>
    <col min="2" max="2" width="91.6640625" style="493" customWidth="1"/>
    <col min="3" max="3" width="21.6640625" style="494" customWidth="1"/>
    <col min="4" max="4" width="9" style="38" customWidth="1"/>
    <col min="5" max="16384" width="9.33203125" style="38"/>
  </cols>
  <sheetData>
    <row r="1" spans="1:4" ht="15.95" customHeight="1">
      <c r="A1" s="532" t="s">
        <v>512</v>
      </c>
      <c r="B1" s="532"/>
      <c r="C1" s="532"/>
    </row>
    <row r="2" spans="1:4" ht="15.95" customHeight="1">
      <c r="A2" s="519"/>
      <c r="B2" s="519"/>
      <c r="C2" s="519"/>
    </row>
    <row r="3" spans="1:4" ht="15.95" customHeight="1">
      <c r="A3" s="531" t="s">
        <v>58</v>
      </c>
      <c r="B3" s="535"/>
      <c r="C3" s="535"/>
      <c r="D3" s="535"/>
    </row>
    <row r="4" spans="1:4" ht="15.95" customHeight="1" thickBot="1">
      <c r="A4" s="528" t="s">
        <v>200</v>
      </c>
      <c r="B4" s="528"/>
      <c r="C4" s="344" t="s">
        <v>393</v>
      </c>
    </row>
    <row r="5" spans="1:4" ht="38.1" customHeight="1" thickBot="1">
      <c r="A5" s="28" t="s">
        <v>120</v>
      </c>
      <c r="B5" s="29" t="s">
        <v>60</v>
      </c>
      <c r="C5" s="39" t="s">
        <v>371</v>
      </c>
    </row>
    <row r="6" spans="1:4" s="40" customFormat="1" ht="12" customHeight="1" thickBot="1">
      <c r="A6" s="34">
        <v>1</v>
      </c>
      <c r="B6" s="35">
        <v>2</v>
      </c>
      <c r="C6" s="36">
        <v>3</v>
      </c>
    </row>
    <row r="7" spans="1:4" s="1" customFormat="1" ht="12" customHeight="1" thickBot="1">
      <c r="A7" s="25" t="s">
        <v>61</v>
      </c>
      <c r="B7" s="24" t="s">
        <v>214</v>
      </c>
      <c r="C7" s="322">
        <f>+C8+C13+C22</f>
        <v>70690</v>
      </c>
    </row>
    <row r="8" spans="1:4" s="1" customFormat="1" ht="12" customHeight="1" thickBot="1">
      <c r="A8" s="23" t="s">
        <v>62</v>
      </c>
      <c r="B8" s="299" t="s">
        <v>470</v>
      </c>
      <c r="C8" s="276">
        <f>+C9+C10+C11+C12</f>
        <v>52750</v>
      </c>
    </row>
    <row r="9" spans="1:4" s="1" customFormat="1" ht="12" customHeight="1">
      <c r="A9" s="16" t="s">
        <v>161</v>
      </c>
      <c r="B9" s="475" t="s">
        <v>104</v>
      </c>
      <c r="C9" s="277">
        <v>51000</v>
      </c>
    </row>
    <row r="10" spans="1:4" s="1" customFormat="1" ht="12" customHeight="1">
      <c r="A10" s="16" t="s">
        <v>162</v>
      </c>
      <c r="B10" s="313" t="s">
        <v>133</v>
      </c>
      <c r="C10" s="277"/>
    </row>
    <row r="11" spans="1:4" s="1" customFormat="1" ht="12" customHeight="1">
      <c r="A11" s="16" t="s">
        <v>163</v>
      </c>
      <c r="B11" s="313" t="s">
        <v>215</v>
      </c>
      <c r="C11" s="277">
        <v>750</v>
      </c>
    </row>
    <row r="12" spans="1:4" s="1" customFormat="1" ht="12" customHeight="1" thickBot="1">
      <c r="A12" s="16" t="s">
        <v>164</v>
      </c>
      <c r="B12" s="476" t="s">
        <v>216</v>
      </c>
      <c r="C12" s="277">
        <v>1000</v>
      </c>
    </row>
    <row r="13" spans="1:4" s="1" customFormat="1" ht="12" customHeight="1" thickBot="1">
      <c r="A13" s="23" t="s">
        <v>63</v>
      </c>
      <c r="B13" s="24" t="s">
        <v>217</v>
      </c>
      <c r="C13" s="323">
        <f>+C14+C15+C16+C17+C18+C19+C20+C21</f>
        <v>7890</v>
      </c>
    </row>
    <row r="14" spans="1:4" s="1" customFormat="1" ht="12" customHeight="1">
      <c r="A14" s="20" t="s">
        <v>135</v>
      </c>
      <c r="B14" s="12" t="s">
        <v>222</v>
      </c>
      <c r="C14" s="324">
        <v>1614</v>
      </c>
    </row>
    <row r="15" spans="1:4" s="1" customFormat="1" ht="12" customHeight="1">
      <c r="A15" s="16" t="s">
        <v>136</v>
      </c>
      <c r="B15" s="9" t="s">
        <v>223</v>
      </c>
      <c r="C15" s="325">
        <v>1745</v>
      </c>
    </row>
    <row r="16" spans="1:4" s="1" customFormat="1" ht="12" customHeight="1">
      <c r="A16" s="16" t="s">
        <v>137</v>
      </c>
      <c r="B16" s="9" t="s">
        <v>224</v>
      </c>
      <c r="C16" s="325">
        <v>1475</v>
      </c>
    </row>
    <row r="17" spans="1:3" s="1" customFormat="1" ht="12" customHeight="1">
      <c r="A17" s="16" t="s">
        <v>138</v>
      </c>
      <c r="B17" s="9" t="s">
        <v>225</v>
      </c>
      <c r="C17" s="325"/>
    </row>
    <row r="18" spans="1:3" s="1" customFormat="1" ht="12" customHeight="1">
      <c r="A18" s="15" t="s">
        <v>218</v>
      </c>
      <c r="B18" s="8" t="s">
        <v>226</v>
      </c>
      <c r="C18" s="326"/>
    </row>
    <row r="19" spans="1:3" s="1" customFormat="1" ht="12" customHeight="1">
      <c r="A19" s="16" t="s">
        <v>219</v>
      </c>
      <c r="B19" s="9" t="s">
        <v>332</v>
      </c>
      <c r="C19" s="325">
        <v>1481</v>
      </c>
    </row>
    <row r="20" spans="1:3" s="1" customFormat="1" ht="12" customHeight="1">
      <c r="A20" s="16" t="s">
        <v>220</v>
      </c>
      <c r="B20" s="9" t="s">
        <v>228</v>
      </c>
      <c r="C20" s="325"/>
    </row>
    <row r="21" spans="1:3" s="1" customFormat="1" ht="12" customHeight="1" thickBot="1">
      <c r="A21" s="17" t="s">
        <v>221</v>
      </c>
      <c r="B21" s="10" t="s">
        <v>229</v>
      </c>
      <c r="C21" s="327">
        <v>1575</v>
      </c>
    </row>
    <row r="22" spans="1:3" s="1" customFormat="1" ht="12" customHeight="1" thickBot="1">
      <c r="A22" s="23" t="s">
        <v>230</v>
      </c>
      <c r="B22" s="24" t="s">
        <v>333</v>
      </c>
      <c r="C22" s="328">
        <v>10050</v>
      </c>
    </row>
    <row r="23" spans="1:3" s="1" customFormat="1" ht="12" customHeight="1" thickBot="1">
      <c r="A23" s="23" t="s">
        <v>65</v>
      </c>
      <c r="B23" s="24" t="s">
        <v>232</v>
      </c>
      <c r="C23" s="323">
        <v>524988</v>
      </c>
    </row>
    <row r="24" spans="1:3" s="1" customFormat="1" ht="12" customHeight="1">
      <c r="A24" s="18" t="s">
        <v>139</v>
      </c>
      <c r="B24" s="11" t="s">
        <v>238</v>
      </c>
      <c r="C24" s="329">
        <v>189834</v>
      </c>
    </row>
    <row r="25" spans="1:3" s="1" customFormat="1" ht="12" customHeight="1">
      <c r="A25" s="16" t="s">
        <v>140</v>
      </c>
      <c r="B25" s="9" t="s">
        <v>239</v>
      </c>
      <c r="C25" s="325">
        <v>160873</v>
      </c>
    </row>
    <row r="26" spans="1:3" s="1" customFormat="1" ht="12" customHeight="1">
      <c r="A26" s="16" t="s">
        <v>141</v>
      </c>
      <c r="B26" s="9" t="s">
        <v>240</v>
      </c>
      <c r="C26" s="325"/>
    </row>
    <row r="27" spans="1:3" s="1" customFormat="1" ht="12" customHeight="1">
      <c r="A27" s="19" t="s">
        <v>233</v>
      </c>
      <c r="B27" s="9" t="s">
        <v>144</v>
      </c>
      <c r="C27" s="330"/>
    </row>
    <row r="28" spans="1:3" s="1" customFormat="1" ht="12" customHeight="1">
      <c r="A28" s="19" t="s">
        <v>234</v>
      </c>
      <c r="B28" s="9" t="s">
        <v>241</v>
      </c>
      <c r="C28" s="330"/>
    </row>
    <row r="29" spans="1:3" s="1" customFormat="1" ht="12" customHeight="1">
      <c r="A29" s="16" t="s">
        <v>235</v>
      </c>
      <c r="B29" s="9" t="s">
        <v>242</v>
      </c>
      <c r="C29" s="325"/>
    </row>
    <row r="30" spans="1:3" s="1" customFormat="1" ht="12" customHeight="1">
      <c r="A30" s="16" t="s">
        <v>236</v>
      </c>
      <c r="B30" s="9" t="s">
        <v>334</v>
      </c>
      <c r="C30" s="331">
        <v>443</v>
      </c>
    </row>
    <row r="31" spans="1:3" s="1" customFormat="1" ht="12" customHeight="1">
      <c r="A31" s="16" t="s">
        <v>237</v>
      </c>
      <c r="B31" s="14" t="s">
        <v>544</v>
      </c>
      <c r="C31" s="331">
        <v>58520</v>
      </c>
    </row>
    <row r="32" spans="1:3" s="1" customFormat="1" ht="12" customHeight="1">
      <c r="A32" s="16" t="s">
        <v>542</v>
      </c>
      <c r="B32" s="14" t="s">
        <v>545</v>
      </c>
      <c r="C32" s="331">
        <v>70327</v>
      </c>
    </row>
    <row r="33" spans="1:3" s="1" customFormat="1" ht="12" customHeight="1" thickBot="1">
      <c r="A33" s="16" t="s">
        <v>543</v>
      </c>
      <c r="B33" s="14" t="s">
        <v>547</v>
      </c>
      <c r="C33" s="331">
        <v>44991</v>
      </c>
    </row>
    <row r="34" spans="1:3" s="1" customFormat="1" ht="12" customHeight="1" thickBot="1">
      <c r="A34" s="292" t="s">
        <v>66</v>
      </c>
      <c r="B34" s="24" t="s">
        <v>471</v>
      </c>
      <c r="C34" s="276">
        <f>+C35+C41</f>
        <v>219964</v>
      </c>
    </row>
    <row r="35" spans="1:3" s="1" customFormat="1" ht="12" customHeight="1">
      <c r="A35" s="293" t="s">
        <v>142</v>
      </c>
      <c r="B35" s="477" t="s">
        <v>472</v>
      </c>
      <c r="C35" s="290">
        <f>+C36+C37+C38+C39+C40</f>
        <v>171131</v>
      </c>
    </row>
    <row r="36" spans="1:3" s="1" customFormat="1" ht="12" customHeight="1">
      <c r="A36" s="294" t="s">
        <v>145</v>
      </c>
      <c r="B36" s="300" t="s">
        <v>335</v>
      </c>
      <c r="C36" s="281">
        <v>429</v>
      </c>
    </row>
    <row r="37" spans="1:3" s="1" customFormat="1" ht="12" customHeight="1">
      <c r="A37" s="294" t="s">
        <v>146</v>
      </c>
      <c r="B37" s="300" t="s">
        <v>336</v>
      </c>
      <c r="C37" s="281"/>
    </row>
    <row r="38" spans="1:3" s="1" customFormat="1" ht="12" customHeight="1">
      <c r="A38" s="294" t="s">
        <v>147</v>
      </c>
      <c r="B38" s="300" t="s">
        <v>337</v>
      </c>
      <c r="C38" s="281"/>
    </row>
    <row r="39" spans="1:3" s="1" customFormat="1" ht="12" customHeight="1">
      <c r="A39" s="294" t="s">
        <v>148</v>
      </c>
      <c r="B39" s="300" t="s">
        <v>338</v>
      </c>
      <c r="C39" s="281">
        <v>16417</v>
      </c>
    </row>
    <row r="40" spans="1:3" s="1" customFormat="1" ht="12" customHeight="1">
      <c r="A40" s="294" t="s">
        <v>245</v>
      </c>
      <c r="B40" s="300" t="s">
        <v>473</v>
      </c>
      <c r="C40" s="281">
        <v>154285</v>
      </c>
    </row>
    <row r="41" spans="1:3" s="1" customFormat="1" ht="12" customHeight="1">
      <c r="A41" s="294" t="s">
        <v>143</v>
      </c>
      <c r="B41" s="301" t="s">
        <v>474</v>
      </c>
      <c r="C41" s="289">
        <f>+C42+C43+C44+C45+C46</f>
        <v>48833</v>
      </c>
    </row>
    <row r="42" spans="1:3" s="1" customFormat="1" ht="12" customHeight="1">
      <c r="A42" s="294" t="s">
        <v>151</v>
      </c>
      <c r="B42" s="300" t="s">
        <v>335</v>
      </c>
      <c r="C42" s="281"/>
    </row>
    <row r="43" spans="1:3" s="1" customFormat="1" ht="12" customHeight="1">
      <c r="A43" s="294" t="s">
        <v>152</v>
      </c>
      <c r="B43" s="300" t="s">
        <v>336</v>
      </c>
      <c r="C43" s="281"/>
    </row>
    <row r="44" spans="1:3" s="1" customFormat="1" ht="12" customHeight="1">
      <c r="A44" s="294" t="s">
        <v>153</v>
      </c>
      <c r="B44" s="300" t="s">
        <v>337</v>
      </c>
      <c r="C44" s="281">
        <v>3508</v>
      </c>
    </row>
    <row r="45" spans="1:3" s="1" customFormat="1" ht="12" customHeight="1">
      <c r="A45" s="294" t="s">
        <v>154</v>
      </c>
      <c r="B45" s="302" t="s">
        <v>338</v>
      </c>
      <c r="C45" s="281">
        <v>2749</v>
      </c>
    </row>
    <row r="46" spans="1:3" s="1" customFormat="1" ht="12" customHeight="1" thickBot="1">
      <c r="A46" s="295" t="s">
        <v>246</v>
      </c>
      <c r="B46" s="303" t="s">
        <v>475</v>
      </c>
      <c r="C46" s="282">
        <v>42576</v>
      </c>
    </row>
    <row r="47" spans="1:3" s="1" customFormat="1" ht="12" customHeight="1" thickBot="1">
      <c r="A47" s="23" t="s">
        <v>247</v>
      </c>
      <c r="B47" s="478" t="s">
        <v>339</v>
      </c>
      <c r="C47" s="276">
        <f>+C48+C49</f>
        <v>43697</v>
      </c>
    </row>
    <row r="48" spans="1:3" s="1" customFormat="1" ht="12" customHeight="1">
      <c r="A48" s="18" t="s">
        <v>149</v>
      </c>
      <c r="B48" s="313" t="s">
        <v>340</v>
      </c>
      <c r="C48" s="279"/>
    </row>
    <row r="49" spans="1:5" s="1" customFormat="1" ht="12" customHeight="1" thickBot="1">
      <c r="A49" s="15" t="s">
        <v>150</v>
      </c>
      <c r="B49" s="308" t="s">
        <v>344</v>
      </c>
      <c r="C49" s="278">
        <v>43697</v>
      </c>
    </row>
    <row r="50" spans="1:5" s="1" customFormat="1" ht="12" customHeight="1" thickBot="1">
      <c r="A50" s="23" t="s">
        <v>68</v>
      </c>
      <c r="B50" s="478" t="s">
        <v>343</v>
      </c>
      <c r="C50" s="276">
        <f>+C51+C52+C53</f>
        <v>6940</v>
      </c>
    </row>
    <row r="51" spans="1:5" s="1" customFormat="1" ht="12" customHeight="1">
      <c r="A51" s="18" t="s">
        <v>250</v>
      </c>
      <c r="B51" s="313" t="s">
        <v>248</v>
      </c>
      <c r="C51" s="291">
        <v>5000</v>
      </c>
    </row>
    <row r="52" spans="1:5" s="1" customFormat="1" ht="12" customHeight="1">
      <c r="A52" s="16" t="s">
        <v>251</v>
      </c>
      <c r="B52" s="300" t="s">
        <v>249</v>
      </c>
      <c r="C52" s="331">
        <v>1940</v>
      </c>
    </row>
    <row r="53" spans="1:5" s="1" customFormat="1" ht="12" customHeight="1" thickBot="1">
      <c r="A53" s="15" t="s">
        <v>402</v>
      </c>
      <c r="B53" s="308" t="s">
        <v>341</v>
      </c>
      <c r="C53" s="283"/>
    </row>
    <row r="54" spans="1:5" s="1" customFormat="1" ht="17.25" customHeight="1" thickBot="1">
      <c r="A54" s="23" t="s">
        <v>252</v>
      </c>
      <c r="B54" s="479" t="s">
        <v>342</v>
      </c>
      <c r="C54" s="332"/>
      <c r="E54" s="41"/>
    </row>
    <row r="55" spans="1:5" s="1" customFormat="1" ht="12" customHeight="1" thickBot="1">
      <c r="A55" s="23" t="s">
        <v>70</v>
      </c>
      <c r="B55" s="27" t="s">
        <v>253</v>
      </c>
      <c r="C55" s="333">
        <f>+C8+C13+C22+C23+C34+C47+C50+C54</f>
        <v>866279</v>
      </c>
    </row>
    <row r="56" spans="1:5" s="1" customFormat="1" ht="12" customHeight="1" thickBot="1">
      <c r="A56" s="304" t="s">
        <v>71</v>
      </c>
      <c r="B56" s="299" t="s">
        <v>345</v>
      </c>
      <c r="C56" s="334">
        <f>+C57+C63</f>
        <v>14120</v>
      </c>
    </row>
    <row r="57" spans="1:5" s="1" customFormat="1" ht="12" customHeight="1">
      <c r="A57" s="480" t="s">
        <v>196</v>
      </c>
      <c r="B57" s="477" t="s">
        <v>346</v>
      </c>
      <c r="C57" s="335">
        <f>+C58+C59+C60+C61+C62</f>
        <v>2236</v>
      </c>
    </row>
    <row r="58" spans="1:5" s="1" customFormat="1" ht="12" customHeight="1">
      <c r="A58" s="305" t="s">
        <v>361</v>
      </c>
      <c r="B58" s="300" t="s">
        <v>347</v>
      </c>
      <c r="C58" s="331">
        <v>2236</v>
      </c>
    </row>
    <row r="59" spans="1:5" s="1" customFormat="1" ht="12" customHeight="1">
      <c r="A59" s="305" t="s">
        <v>362</v>
      </c>
      <c r="B59" s="300" t="s">
        <v>348</v>
      </c>
      <c r="C59" s="331"/>
    </row>
    <row r="60" spans="1:5" s="1" customFormat="1" ht="12" customHeight="1">
      <c r="A60" s="305" t="s">
        <v>363</v>
      </c>
      <c r="B60" s="300" t="s">
        <v>349</v>
      </c>
      <c r="C60" s="331"/>
    </row>
    <row r="61" spans="1:5" s="1" customFormat="1" ht="12" customHeight="1">
      <c r="A61" s="305" t="s">
        <v>364</v>
      </c>
      <c r="B61" s="300" t="s">
        <v>350</v>
      </c>
      <c r="C61" s="331"/>
    </row>
    <row r="62" spans="1:5" s="1" customFormat="1" ht="12" customHeight="1">
      <c r="A62" s="305" t="s">
        <v>365</v>
      </c>
      <c r="B62" s="300" t="s">
        <v>351</v>
      </c>
      <c r="C62" s="331"/>
    </row>
    <row r="63" spans="1:5" s="1" customFormat="1" ht="12" customHeight="1">
      <c r="A63" s="306" t="s">
        <v>197</v>
      </c>
      <c r="B63" s="301" t="s">
        <v>352</v>
      </c>
      <c r="C63" s="336">
        <f>+C64+C65+C66+C67+C68</f>
        <v>11884</v>
      </c>
    </row>
    <row r="64" spans="1:5" s="1" customFormat="1" ht="12" customHeight="1">
      <c r="A64" s="305" t="s">
        <v>366</v>
      </c>
      <c r="B64" s="300" t="s">
        <v>353</v>
      </c>
      <c r="C64" s="331">
        <v>11884</v>
      </c>
    </row>
    <row r="65" spans="1:3" s="1" customFormat="1" ht="12" customHeight="1">
      <c r="A65" s="305" t="s">
        <v>367</v>
      </c>
      <c r="B65" s="300" t="s">
        <v>354</v>
      </c>
      <c r="C65" s="331"/>
    </row>
    <row r="66" spans="1:3" s="1" customFormat="1" ht="12" customHeight="1">
      <c r="A66" s="305" t="s">
        <v>368</v>
      </c>
      <c r="B66" s="300" t="s">
        <v>355</v>
      </c>
      <c r="C66" s="331"/>
    </row>
    <row r="67" spans="1:3" s="1" customFormat="1" ht="12" customHeight="1">
      <c r="A67" s="305" t="s">
        <v>369</v>
      </c>
      <c r="B67" s="300" t="s">
        <v>356</v>
      </c>
      <c r="C67" s="331"/>
    </row>
    <row r="68" spans="1:3" s="1" customFormat="1" ht="12" customHeight="1" thickBot="1">
      <c r="A68" s="307" t="s">
        <v>370</v>
      </c>
      <c r="B68" s="308" t="s">
        <v>357</v>
      </c>
      <c r="C68" s="337"/>
    </row>
    <row r="69" spans="1:3" s="1" customFormat="1" ht="12" customHeight="1" thickBot="1">
      <c r="A69" s="309" t="s">
        <v>72</v>
      </c>
      <c r="B69" s="481" t="s">
        <v>358</v>
      </c>
      <c r="C69" s="334">
        <f>+C55+C56</f>
        <v>880399</v>
      </c>
    </row>
    <row r="70" spans="1:3" s="1" customFormat="1" ht="13.5" customHeight="1" thickBot="1">
      <c r="A70" s="310" t="s">
        <v>73</v>
      </c>
      <c r="B70" s="482" t="s">
        <v>359</v>
      </c>
      <c r="C70" s="345"/>
    </row>
    <row r="71" spans="1:3" s="1" customFormat="1" ht="12" customHeight="1" thickBot="1">
      <c r="A71" s="309" t="s">
        <v>74</v>
      </c>
      <c r="B71" s="481" t="s">
        <v>360</v>
      </c>
      <c r="C71" s="346">
        <f>+C69+C70</f>
        <v>880399</v>
      </c>
    </row>
    <row r="72" spans="1:3" s="1" customFormat="1" ht="12.95" customHeight="1">
      <c r="A72" s="6"/>
      <c r="B72" s="7"/>
      <c r="C72" s="338"/>
    </row>
    <row r="73" spans="1:3" ht="16.5" customHeight="1">
      <c r="A73" s="531" t="s">
        <v>90</v>
      </c>
      <c r="B73" s="531"/>
      <c r="C73" s="531"/>
    </row>
    <row r="74" spans="1:3" s="351" customFormat="1" ht="16.5" customHeight="1" thickBot="1">
      <c r="A74" s="529" t="s">
        <v>201</v>
      </c>
      <c r="B74" s="529"/>
      <c r="C74" s="116" t="s">
        <v>393</v>
      </c>
    </row>
    <row r="75" spans="1:3" ht="38.1" customHeight="1" thickBot="1">
      <c r="A75" s="28" t="s">
        <v>59</v>
      </c>
      <c r="B75" s="29" t="s">
        <v>91</v>
      </c>
      <c r="C75" s="39" t="s">
        <v>371</v>
      </c>
    </row>
    <row r="76" spans="1:3" s="40" customFormat="1" ht="12" customHeight="1" thickBot="1">
      <c r="A76" s="34">
        <v>1</v>
      </c>
      <c r="B76" s="35">
        <v>2</v>
      </c>
      <c r="C76" s="321">
        <v>3</v>
      </c>
    </row>
    <row r="77" spans="1:3" ht="12" customHeight="1" thickBot="1">
      <c r="A77" s="25" t="s">
        <v>61</v>
      </c>
      <c r="B77" s="33" t="s">
        <v>254</v>
      </c>
      <c r="C77" s="322">
        <f>+C78+C79+C80+C81+C82</f>
        <v>622663</v>
      </c>
    </row>
    <row r="78" spans="1:3" ht="12" customHeight="1">
      <c r="A78" s="20" t="s">
        <v>155</v>
      </c>
      <c r="B78" s="12" t="s">
        <v>92</v>
      </c>
      <c r="C78" s="324">
        <v>147376</v>
      </c>
    </row>
    <row r="79" spans="1:3" ht="12" customHeight="1">
      <c r="A79" s="16" t="s">
        <v>156</v>
      </c>
      <c r="B79" s="9" t="s">
        <v>255</v>
      </c>
      <c r="C79" s="325">
        <v>14586</v>
      </c>
    </row>
    <row r="80" spans="1:3" ht="12" customHeight="1">
      <c r="A80" s="16" t="s">
        <v>157</v>
      </c>
      <c r="B80" s="9" t="s">
        <v>187</v>
      </c>
      <c r="C80" s="330">
        <v>177501</v>
      </c>
    </row>
    <row r="81" spans="1:3" ht="12" customHeight="1">
      <c r="A81" s="16" t="s">
        <v>158</v>
      </c>
      <c r="B81" s="13" t="s">
        <v>256</v>
      </c>
      <c r="C81" s="330"/>
    </row>
    <row r="82" spans="1:3" ht="12" customHeight="1">
      <c r="A82" s="16" t="s">
        <v>168</v>
      </c>
      <c r="B82" s="22" t="s">
        <v>257</v>
      </c>
      <c r="C82" s="330">
        <v>283200</v>
      </c>
    </row>
    <row r="83" spans="1:3" ht="12" customHeight="1">
      <c r="A83" s="16" t="s">
        <v>159</v>
      </c>
      <c r="B83" s="9" t="s">
        <v>279</v>
      </c>
      <c r="C83" s="330">
        <v>195946</v>
      </c>
    </row>
    <row r="84" spans="1:3" ht="12" customHeight="1">
      <c r="A84" s="16" t="s">
        <v>160</v>
      </c>
      <c r="B84" s="119" t="s">
        <v>280</v>
      </c>
      <c r="C84" s="330"/>
    </row>
    <row r="85" spans="1:3" ht="12" customHeight="1">
      <c r="A85" s="16" t="s">
        <v>169</v>
      </c>
      <c r="B85" s="119" t="s">
        <v>372</v>
      </c>
      <c r="C85" s="330">
        <v>73454</v>
      </c>
    </row>
    <row r="86" spans="1:3" ht="12" customHeight="1">
      <c r="A86" s="16" t="s">
        <v>170</v>
      </c>
      <c r="B86" s="120" t="s">
        <v>281</v>
      </c>
      <c r="C86" s="330">
        <v>8800</v>
      </c>
    </row>
    <row r="87" spans="1:3" ht="12" customHeight="1">
      <c r="A87" s="15" t="s">
        <v>171</v>
      </c>
      <c r="B87" s="121" t="s">
        <v>282</v>
      </c>
      <c r="C87" s="330"/>
    </row>
    <row r="88" spans="1:3" ht="12" customHeight="1">
      <c r="A88" s="16" t="s">
        <v>172</v>
      </c>
      <c r="B88" s="121" t="s">
        <v>283</v>
      </c>
      <c r="C88" s="330">
        <v>5000</v>
      </c>
    </row>
    <row r="89" spans="1:3" ht="12" customHeight="1" thickBot="1">
      <c r="A89" s="21" t="s">
        <v>174</v>
      </c>
      <c r="B89" s="122" t="s">
        <v>284</v>
      </c>
      <c r="C89" s="339"/>
    </row>
    <row r="90" spans="1:3" ht="12" customHeight="1" thickBot="1">
      <c r="A90" s="23" t="s">
        <v>62</v>
      </c>
      <c r="B90" s="32" t="s">
        <v>403</v>
      </c>
      <c r="C90" s="323">
        <f>+C91+C92+C93</f>
        <v>126288</v>
      </c>
    </row>
    <row r="91" spans="1:3" ht="12" customHeight="1">
      <c r="A91" s="18" t="s">
        <v>161</v>
      </c>
      <c r="B91" s="9" t="s">
        <v>373</v>
      </c>
      <c r="C91" s="329">
        <v>80622</v>
      </c>
    </row>
    <row r="92" spans="1:3" ht="12" customHeight="1">
      <c r="A92" s="18" t="s">
        <v>162</v>
      </c>
      <c r="B92" s="14" t="s">
        <v>259</v>
      </c>
      <c r="C92" s="325">
        <v>8229</v>
      </c>
    </row>
    <row r="93" spans="1:3" ht="12" customHeight="1">
      <c r="A93" s="18" t="s">
        <v>163</v>
      </c>
      <c r="B93" s="300" t="s">
        <v>404</v>
      </c>
      <c r="C93" s="277">
        <v>37437</v>
      </c>
    </row>
    <row r="94" spans="1:3" ht="12" customHeight="1">
      <c r="A94" s="18" t="s">
        <v>164</v>
      </c>
      <c r="B94" s="300" t="s">
        <v>476</v>
      </c>
      <c r="C94" s="277">
        <v>25629</v>
      </c>
    </row>
    <row r="95" spans="1:3" ht="12" customHeight="1">
      <c r="A95" s="18" t="s">
        <v>165</v>
      </c>
      <c r="B95" s="300" t="s">
        <v>405</v>
      </c>
      <c r="C95" s="277">
        <v>7716</v>
      </c>
    </row>
    <row r="96" spans="1:3">
      <c r="A96" s="18" t="s">
        <v>173</v>
      </c>
      <c r="B96" s="300" t="s">
        <v>406</v>
      </c>
      <c r="C96" s="277">
        <v>4092</v>
      </c>
    </row>
    <row r="97" spans="1:3" ht="12" customHeight="1">
      <c r="A97" s="18" t="s">
        <v>175</v>
      </c>
      <c r="B97" s="483" t="s">
        <v>377</v>
      </c>
      <c r="C97" s="277"/>
    </row>
    <row r="98" spans="1:3" ht="12" customHeight="1">
      <c r="A98" s="18" t="s">
        <v>260</v>
      </c>
      <c r="B98" s="483" t="s">
        <v>378</v>
      </c>
      <c r="C98" s="277"/>
    </row>
    <row r="99" spans="1:3" ht="12" customHeight="1">
      <c r="A99" s="18" t="s">
        <v>261</v>
      </c>
      <c r="B99" s="483" t="s">
        <v>376</v>
      </c>
      <c r="C99" s="277"/>
    </row>
    <row r="100" spans="1:3" ht="24" customHeight="1" thickBot="1">
      <c r="A100" s="15" t="s">
        <v>262</v>
      </c>
      <c r="B100" s="484" t="s">
        <v>375</v>
      </c>
      <c r="C100" s="280"/>
    </row>
    <row r="101" spans="1:3" ht="12" customHeight="1" thickBot="1">
      <c r="A101" s="23" t="s">
        <v>63</v>
      </c>
      <c r="B101" s="111" t="s">
        <v>407</v>
      </c>
      <c r="C101" s="323">
        <f>+C102+C103</f>
        <v>0</v>
      </c>
    </row>
    <row r="102" spans="1:3" ht="12" customHeight="1">
      <c r="A102" s="18" t="s">
        <v>135</v>
      </c>
      <c r="B102" s="11" t="s">
        <v>108</v>
      </c>
      <c r="C102" s="329"/>
    </row>
    <row r="103" spans="1:3" ht="12" customHeight="1" thickBot="1">
      <c r="A103" s="19" t="s">
        <v>136</v>
      </c>
      <c r="B103" s="14" t="s">
        <v>109</v>
      </c>
      <c r="C103" s="330"/>
    </row>
    <row r="104" spans="1:3" s="298" customFormat="1" ht="12" customHeight="1" thickBot="1">
      <c r="A104" s="304" t="s">
        <v>64</v>
      </c>
      <c r="B104" s="299" t="s">
        <v>379</v>
      </c>
      <c r="C104" s="495"/>
    </row>
    <row r="105" spans="1:3" ht="12" customHeight="1" thickBot="1">
      <c r="A105" s="296" t="s">
        <v>65</v>
      </c>
      <c r="B105" s="297" t="s">
        <v>205</v>
      </c>
      <c r="C105" s="322">
        <f>+C77+C90+C101+C104</f>
        <v>748951</v>
      </c>
    </row>
    <row r="106" spans="1:3" ht="12" customHeight="1" thickBot="1">
      <c r="A106" s="304" t="s">
        <v>66</v>
      </c>
      <c r="B106" s="299" t="s">
        <v>477</v>
      </c>
      <c r="C106" s="323">
        <f>+C107+C115</f>
        <v>124513</v>
      </c>
    </row>
    <row r="107" spans="1:3" ht="12" customHeight="1" thickBot="1">
      <c r="A107" s="320" t="s">
        <v>142</v>
      </c>
      <c r="B107" s="485" t="s">
        <v>484</v>
      </c>
      <c r="C107" s="515">
        <f>+C108+C109+C110+C111+C112+C113+C114</f>
        <v>70594</v>
      </c>
    </row>
    <row r="108" spans="1:3" ht="12" customHeight="1">
      <c r="A108" s="312" t="s">
        <v>145</v>
      </c>
      <c r="B108" s="313" t="s">
        <v>380</v>
      </c>
      <c r="C108" s="347"/>
    </row>
    <row r="109" spans="1:3" ht="12" customHeight="1">
      <c r="A109" s="305" t="s">
        <v>146</v>
      </c>
      <c r="B109" s="300" t="s">
        <v>381</v>
      </c>
      <c r="C109" s="348">
        <v>70594</v>
      </c>
    </row>
    <row r="110" spans="1:3" ht="12" customHeight="1">
      <c r="A110" s="305" t="s">
        <v>147</v>
      </c>
      <c r="B110" s="300" t="s">
        <v>382</v>
      </c>
      <c r="C110" s="348"/>
    </row>
    <row r="111" spans="1:3" ht="12" customHeight="1">
      <c r="A111" s="305" t="s">
        <v>148</v>
      </c>
      <c r="B111" s="300" t="s">
        <v>383</v>
      </c>
      <c r="C111" s="348"/>
    </row>
    <row r="112" spans="1:3" ht="12" customHeight="1">
      <c r="A112" s="305" t="s">
        <v>245</v>
      </c>
      <c r="B112" s="300" t="s">
        <v>384</v>
      </c>
      <c r="C112" s="348"/>
    </row>
    <row r="113" spans="1:9" ht="12" customHeight="1">
      <c r="A113" s="305" t="s">
        <v>263</v>
      </c>
      <c r="B113" s="300" t="s">
        <v>385</v>
      </c>
      <c r="C113" s="348"/>
    </row>
    <row r="114" spans="1:9" ht="12" customHeight="1" thickBot="1">
      <c r="A114" s="314" t="s">
        <v>264</v>
      </c>
      <c r="B114" s="315" t="s">
        <v>386</v>
      </c>
      <c r="C114" s="349"/>
    </row>
    <row r="115" spans="1:9" ht="12" customHeight="1" thickBot="1">
      <c r="A115" s="320" t="s">
        <v>143</v>
      </c>
      <c r="B115" s="485" t="s">
        <v>485</v>
      </c>
      <c r="C115" s="515">
        <f>+C116+C117+C118+C119+C120+C121+C122+C123</f>
        <v>53919</v>
      </c>
    </row>
    <row r="116" spans="1:9" ht="12" customHeight="1">
      <c r="A116" s="312" t="s">
        <v>151</v>
      </c>
      <c r="B116" s="313" t="s">
        <v>380</v>
      </c>
      <c r="C116" s="347"/>
    </row>
    <row r="117" spans="1:9" ht="12" customHeight="1">
      <c r="A117" s="305" t="s">
        <v>152</v>
      </c>
      <c r="B117" s="300" t="s">
        <v>387</v>
      </c>
      <c r="C117" s="348"/>
    </row>
    <row r="118" spans="1:9" ht="12" customHeight="1">
      <c r="A118" s="305" t="s">
        <v>153</v>
      </c>
      <c r="B118" s="300" t="s">
        <v>382</v>
      </c>
      <c r="C118" s="348"/>
    </row>
    <row r="119" spans="1:9" ht="12" customHeight="1">
      <c r="A119" s="305" t="s">
        <v>154</v>
      </c>
      <c r="B119" s="300" t="s">
        <v>383</v>
      </c>
      <c r="C119" s="348">
        <v>53919</v>
      </c>
    </row>
    <row r="120" spans="1:9" ht="12" customHeight="1">
      <c r="A120" s="305" t="s">
        <v>246</v>
      </c>
      <c r="B120" s="300" t="s">
        <v>384</v>
      </c>
      <c r="C120" s="348"/>
    </row>
    <row r="121" spans="1:9" ht="12" customHeight="1">
      <c r="A121" s="305" t="s">
        <v>265</v>
      </c>
      <c r="B121" s="300" t="s">
        <v>388</v>
      </c>
      <c r="C121" s="348"/>
    </row>
    <row r="122" spans="1:9" ht="12" customHeight="1">
      <c r="A122" s="305" t="s">
        <v>266</v>
      </c>
      <c r="B122" s="300" t="s">
        <v>386</v>
      </c>
      <c r="C122" s="348"/>
    </row>
    <row r="123" spans="1:9" ht="12" customHeight="1" thickBot="1">
      <c r="A123" s="314" t="s">
        <v>267</v>
      </c>
      <c r="B123" s="315" t="s">
        <v>480</v>
      </c>
      <c r="C123" s="349"/>
    </row>
    <row r="124" spans="1:9" ht="12" customHeight="1" thickBot="1">
      <c r="A124" s="304" t="s">
        <v>67</v>
      </c>
      <c r="B124" s="481" t="s">
        <v>389</v>
      </c>
      <c r="C124" s="340">
        <f>+C105+C106</f>
        <v>873464</v>
      </c>
    </row>
    <row r="125" spans="1:9" ht="15" customHeight="1" thickBot="1">
      <c r="A125" s="304" t="s">
        <v>68</v>
      </c>
      <c r="B125" s="481" t="s">
        <v>390</v>
      </c>
      <c r="C125" s="341"/>
      <c r="F125" s="41"/>
      <c r="G125" s="112"/>
      <c r="H125" s="112"/>
      <c r="I125" s="112"/>
    </row>
    <row r="126" spans="1:9" s="1" customFormat="1" ht="12.95" customHeight="1" thickBot="1">
      <c r="A126" s="316" t="s">
        <v>69</v>
      </c>
      <c r="B126" s="482" t="s">
        <v>391</v>
      </c>
      <c r="C126" s="334">
        <f>+C124+C125</f>
        <v>873464</v>
      </c>
    </row>
    <row r="127" spans="1:9" ht="7.5" customHeight="1">
      <c r="A127" s="486"/>
      <c r="B127" s="486"/>
      <c r="C127" s="487"/>
    </row>
    <row r="128" spans="1:9">
      <c r="A128" s="530" t="s">
        <v>208</v>
      </c>
      <c r="B128" s="530"/>
      <c r="C128" s="530"/>
    </row>
    <row r="129" spans="1:4" ht="15" customHeight="1" thickBot="1">
      <c r="A129" s="528" t="s">
        <v>202</v>
      </c>
      <c r="B129" s="528"/>
      <c r="C129" s="344" t="s">
        <v>393</v>
      </c>
    </row>
    <row r="130" spans="1:4" ht="13.5" customHeight="1" thickBot="1">
      <c r="A130" s="23">
        <v>1</v>
      </c>
      <c r="B130" s="32" t="s">
        <v>274</v>
      </c>
      <c r="C130" s="342">
        <f>+C55-C105</f>
        <v>117328</v>
      </c>
      <c r="D130" s="114"/>
    </row>
    <row r="131" spans="1:4" ht="7.5" customHeight="1">
      <c r="A131" s="486"/>
      <c r="B131" s="486"/>
      <c r="C131" s="487"/>
    </row>
  </sheetData>
  <mergeCells count="7">
    <mergeCell ref="A3:D3"/>
    <mergeCell ref="A1:C1"/>
    <mergeCell ref="A129:B129"/>
    <mergeCell ref="A73:C73"/>
    <mergeCell ref="A4:B4"/>
    <mergeCell ref="A74:B74"/>
    <mergeCell ref="A128:C12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Width="3" fitToHeight="2" orientation="portrait" r:id="rId1"/>
  <headerFooter alignWithMargins="0">
    <oddHeader xml:space="preserve">&amp;C&amp;"Times New Roman CE,Félkövér"&amp;12 2. melléklet az 1/2013. (II.7.) önkormányzati rendelethez
&amp;10
&amp;R&amp;"Times New Roman CE,Félkövér dőlt"&amp;11 </oddHeader>
  </headerFooter>
  <rowBreaks count="1" manualBreakCount="1"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129"/>
  <sheetViews>
    <sheetView view="pageLayout" topLeftCell="A71" zoomScaleNormal="120" zoomScaleSheetLayoutView="100" workbookViewId="0">
      <selection activeCell="A126" sqref="A126:C126"/>
    </sheetView>
  </sheetViews>
  <sheetFormatPr defaultRowHeight="15.75"/>
  <cols>
    <col min="1" max="1" width="9" style="493" customWidth="1"/>
    <col min="2" max="2" width="91.6640625" style="493" customWidth="1"/>
    <col min="3" max="3" width="21.6640625" style="494" customWidth="1"/>
    <col min="4" max="4" width="9" style="38" customWidth="1"/>
    <col min="5" max="16384" width="9.33203125" style="38"/>
  </cols>
  <sheetData>
    <row r="1" spans="1:3" ht="15.95" customHeight="1">
      <c r="A1" s="536" t="s">
        <v>513</v>
      </c>
      <c r="B1" s="536"/>
      <c r="C1" s="536"/>
    </row>
    <row r="2" spans="1:3" ht="15.95" customHeight="1">
      <c r="A2" s="519"/>
      <c r="B2" s="519"/>
      <c r="C2" s="519"/>
    </row>
    <row r="3" spans="1:3" ht="15.95" customHeight="1">
      <c r="A3" s="531" t="s">
        <v>58</v>
      </c>
      <c r="B3" s="531"/>
      <c r="C3" s="531"/>
    </row>
    <row r="4" spans="1:3" ht="15.95" customHeight="1" thickBot="1">
      <c r="A4" s="528" t="s">
        <v>200</v>
      </c>
      <c r="B4" s="528"/>
      <c r="C4" s="344" t="s">
        <v>393</v>
      </c>
    </row>
    <row r="5" spans="1:3" ht="38.1" customHeight="1" thickBot="1">
      <c r="A5" s="28" t="s">
        <v>120</v>
      </c>
      <c r="B5" s="29" t="s">
        <v>60</v>
      </c>
      <c r="C5" s="39" t="s">
        <v>371</v>
      </c>
    </row>
    <row r="6" spans="1:3" s="40" customFormat="1" ht="12" customHeight="1" thickBot="1">
      <c r="A6" s="34">
        <v>1</v>
      </c>
      <c r="B6" s="35">
        <v>2</v>
      </c>
      <c r="C6" s="36">
        <v>3</v>
      </c>
    </row>
    <row r="7" spans="1:3" s="1" customFormat="1" ht="12" customHeight="1" thickBot="1">
      <c r="A7" s="25" t="s">
        <v>61</v>
      </c>
      <c r="B7" s="24" t="s">
        <v>214</v>
      </c>
      <c r="C7" s="322">
        <f>+C8+C13+C22</f>
        <v>0</v>
      </c>
    </row>
    <row r="8" spans="1:3" s="1" customFormat="1" ht="12" customHeight="1" thickBot="1">
      <c r="A8" s="23" t="s">
        <v>62</v>
      </c>
      <c r="B8" s="299" t="s">
        <v>470</v>
      </c>
      <c r="C8" s="276">
        <f>+C9+C10+C11+C12</f>
        <v>0</v>
      </c>
    </row>
    <row r="9" spans="1:3" s="1" customFormat="1" ht="12" customHeight="1">
      <c r="A9" s="16" t="s">
        <v>161</v>
      </c>
      <c r="B9" s="475" t="s">
        <v>104</v>
      </c>
      <c r="C9" s="277"/>
    </row>
    <row r="10" spans="1:3" s="1" customFormat="1" ht="12" customHeight="1">
      <c r="A10" s="16" t="s">
        <v>162</v>
      </c>
      <c r="B10" s="313" t="s">
        <v>133</v>
      </c>
      <c r="C10" s="277"/>
    </row>
    <row r="11" spans="1:3" s="1" customFormat="1" ht="12" customHeight="1">
      <c r="A11" s="16" t="s">
        <v>163</v>
      </c>
      <c r="B11" s="313" t="s">
        <v>215</v>
      </c>
      <c r="C11" s="277"/>
    </row>
    <row r="12" spans="1:3" s="1" customFormat="1" ht="12" customHeight="1" thickBot="1">
      <c r="A12" s="16" t="s">
        <v>164</v>
      </c>
      <c r="B12" s="476" t="s">
        <v>216</v>
      </c>
      <c r="C12" s="277"/>
    </row>
    <row r="13" spans="1:3" s="1" customFormat="1" ht="12" customHeight="1" thickBot="1">
      <c r="A13" s="23" t="s">
        <v>63</v>
      </c>
      <c r="B13" s="24" t="s">
        <v>217</v>
      </c>
      <c r="C13" s="323">
        <f>+C14+C15+C16+C17+C18+C19+C20+C21</f>
        <v>0</v>
      </c>
    </row>
    <row r="14" spans="1:3" s="1" customFormat="1" ht="12" customHeight="1">
      <c r="A14" s="20" t="s">
        <v>135</v>
      </c>
      <c r="B14" s="12" t="s">
        <v>222</v>
      </c>
      <c r="C14" s="324"/>
    </row>
    <row r="15" spans="1:3" s="1" customFormat="1" ht="12" customHeight="1">
      <c r="A15" s="16" t="s">
        <v>136</v>
      </c>
      <c r="B15" s="9" t="s">
        <v>223</v>
      </c>
      <c r="C15" s="325"/>
    </row>
    <row r="16" spans="1:3" s="1" customFormat="1" ht="12" customHeight="1">
      <c r="A16" s="16" t="s">
        <v>137</v>
      </c>
      <c r="B16" s="9" t="s">
        <v>224</v>
      </c>
      <c r="C16" s="325"/>
    </row>
    <row r="17" spans="1:3" s="1" customFormat="1" ht="12" customHeight="1">
      <c r="A17" s="16" t="s">
        <v>138</v>
      </c>
      <c r="B17" s="9" t="s">
        <v>225</v>
      </c>
      <c r="C17" s="325"/>
    </row>
    <row r="18" spans="1:3" s="1" customFormat="1" ht="12" customHeight="1">
      <c r="A18" s="15" t="s">
        <v>218</v>
      </c>
      <c r="B18" s="8" t="s">
        <v>226</v>
      </c>
      <c r="C18" s="326"/>
    </row>
    <row r="19" spans="1:3" s="1" customFormat="1" ht="12" customHeight="1">
      <c r="A19" s="16" t="s">
        <v>219</v>
      </c>
      <c r="B19" s="9" t="s">
        <v>332</v>
      </c>
      <c r="C19" s="325"/>
    </row>
    <row r="20" spans="1:3" s="1" customFormat="1" ht="12" customHeight="1">
      <c r="A20" s="16" t="s">
        <v>220</v>
      </c>
      <c r="B20" s="9" t="s">
        <v>228</v>
      </c>
      <c r="C20" s="325"/>
    </row>
    <row r="21" spans="1:3" s="1" customFormat="1" ht="12" customHeight="1" thickBot="1">
      <c r="A21" s="17" t="s">
        <v>221</v>
      </c>
      <c r="B21" s="10" t="s">
        <v>229</v>
      </c>
      <c r="C21" s="327"/>
    </row>
    <row r="22" spans="1:3" s="1" customFormat="1" ht="12" customHeight="1" thickBot="1">
      <c r="A22" s="23" t="s">
        <v>230</v>
      </c>
      <c r="B22" s="24" t="s">
        <v>333</v>
      </c>
      <c r="C22" s="328"/>
    </row>
    <row r="23" spans="1:3" s="1" customFormat="1" ht="12" customHeight="1" thickBot="1">
      <c r="A23" s="23" t="s">
        <v>65</v>
      </c>
      <c r="B23" s="24" t="s">
        <v>232</v>
      </c>
      <c r="C23" s="323">
        <f>+C24+C25+C26+C27+C28+C29+C30+C31</f>
        <v>0</v>
      </c>
    </row>
    <row r="24" spans="1:3" s="1" customFormat="1" ht="12" customHeight="1">
      <c r="A24" s="18" t="s">
        <v>139</v>
      </c>
      <c r="B24" s="11" t="s">
        <v>238</v>
      </c>
      <c r="C24" s="329"/>
    </row>
    <row r="25" spans="1:3" s="1" customFormat="1" ht="12" customHeight="1">
      <c r="A25" s="16" t="s">
        <v>140</v>
      </c>
      <c r="B25" s="9" t="s">
        <v>239</v>
      </c>
      <c r="C25" s="325"/>
    </row>
    <row r="26" spans="1:3" s="1" customFormat="1" ht="12" customHeight="1">
      <c r="A26" s="16" t="s">
        <v>141</v>
      </c>
      <c r="B26" s="9" t="s">
        <v>240</v>
      </c>
      <c r="C26" s="325"/>
    </row>
    <row r="27" spans="1:3" s="1" customFormat="1" ht="12" customHeight="1">
      <c r="A27" s="19" t="s">
        <v>233</v>
      </c>
      <c r="B27" s="9" t="s">
        <v>144</v>
      </c>
      <c r="C27" s="330"/>
    </row>
    <row r="28" spans="1:3" s="1" customFormat="1" ht="12" customHeight="1">
      <c r="A28" s="19" t="s">
        <v>234</v>
      </c>
      <c r="B28" s="9" t="s">
        <v>241</v>
      </c>
      <c r="C28" s="330"/>
    </row>
    <row r="29" spans="1:3" s="1" customFormat="1" ht="12" customHeight="1">
      <c r="A29" s="16" t="s">
        <v>235</v>
      </c>
      <c r="B29" s="9" t="s">
        <v>242</v>
      </c>
      <c r="C29" s="325"/>
    </row>
    <row r="30" spans="1:3" s="1" customFormat="1" ht="12" customHeight="1">
      <c r="A30" s="16" t="s">
        <v>236</v>
      </c>
      <c r="B30" s="9" t="s">
        <v>334</v>
      </c>
      <c r="C30" s="331"/>
    </row>
    <row r="31" spans="1:3" s="1" customFormat="1" ht="12" customHeight="1" thickBot="1">
      <c r="A31" s="16" t="s">
        <v>237</v>
      </c>
      <c r="B31" s="14" t="s">
        <v>244</v>
      </c>
      <c r="C31" s="331"/>
    </row>
    <row r="32" spans="1:3" s="1" customFormat="1" ht="12" customHeight="1" thickBot="1">
      <c r="A32" s="292" t="s">
        <v>66</v>
      </c>
      <c r="B32" s="24" t="s">
        <v>471</v>
      </c>
      <c r="C32" s="276">
        <f>+C33+C39</f>
        <v>0</v>
      </c>
    </row>
    <row r="33" spans="1:3" s="1" customFormat="1" ht="12" customHeight="1">
      <c r="A33" s="293" t="s">
        <v>142</v>
      </c>
      <c r="B33" s="477" t="s">
        <v>472</v>
      </c>
      <c r="C33" s="290">
        <f>+C34+C35+C36+C37+C38</f>
        <v>0</v>
      </c>
    </row>
    <row r="34" spans="1:3" s="1" customFormat="1" ht="12" customHeight="1">
      <c r="A34" s="294" t="s">
        <v>145</v>
      </c>
      <c r="B34" s="300" t="s">
        <v>335</v>
      </c>
      <c r="C34" s="281"/>
    </row>
    <row r="35" spans="1:3" s="1" customFormat="1" ht="12" customHeight="1">
      <c r="A35" s="294" t="s">
        <v>146</v>
      </c>
      <c r="B35" s="300" t="s">
        <v>336</v>
      </c>
      <c r="C35" s="281"/>
    </row>
    <row r="36" spans="1:3" s="1" customFormat="1" ht="12" customHeight="1">
      <c r="A36" s="294" t="s">
        <v>147</v>
      </c>
      <c r="B36" s="300" t="s">
        <v>337</v>
      </c>
      <c r="C36" s="281"/>
    </row>
    <row r="37" spans="1:3" s="1" customFormat="1" ht="12" customHeight="1">
      <c r="A37" s="294" t="s">
        <v>148</v>
      </c>
      <c r="B37" s="300" t="s">
        <v>338</v>
      </c>
      <c r="C37" s="281"/>
    </row>
    <row r="38" spans="1:3" s="1" customFormat="1" ht="12" customHeight="1">
      <c r="A38" s="294" t="s">
        <v>245</v>
      </c>
      <c r="B38" s="300" t="s">
        <v>473</v>
      </c>
      <c r="C38" s="281"/>
    </row>
    <row r="39" spans="1:3" s="1" customFormat="1" ht="12" customHeight="1">
      <c r="A39" s="294" t="s">
        <v>143</v>
      </c>
      <c r="B39" s="301" t="s">
        <v>474</v>
      </c>
      <c r="C39" s="289">
        <f>+C40+C41+C42+C43+C44</f>
        <v>0</v>
      </c>
    </row>
    <row r="40" spans="1:3" s="1" customFormat="1" ht="12" customHeight="1">
      <c r="A40" s="294" t="s">
        <v>151</v>
      </c>
      <c r="B40" s="300" t="s">
        <v>335</v>
      </c>
      <c r="C40" s="281"/>
    </row>
    <row r="41" spans="1:3" s="1" customFormat="1" ht="12" customHeight="1">
      <c r="A41" s="294" t="s">
        <v>152</v>
      </c>
      <c r="B41" s="300" t="s">
        <v>336</v>
      </c>
      <c r="C41" s="281"/>
    </row>
    <row r="42" spans="1:3" s="1" customFormat="1" ht="12" customHeight="1">
      <c r="A42" s="294" t="s">
        <v>153</v>
      </c>
      <c r="B42" s="300" t="s">
        <v>337</v>
      </c>
      <c r="C42" s="281"/>
    </row>
    <row r="43" spans="1:3" s="1" customFormat="1" ht="12" customHeight="1">
      <c r="A43" s="294" t="s">
        <v>154</v>
      </c>
      <c r="B43" s="302" t="s">
        <v>338</v>
      </c>
      <c r="C43" s="281"/>
    </row>
    <row r="44" spans="1:3" s="1" customFormat="1" ht="12" customHeight="1" thickBot="1">
      <c r="A44" s="295" t="s">
        <v>246</v>
      </c>
      <c r="B44" s="303" t="s">
        <v>475</v>
      </c>
      <c r="C44" s="282"/>
    </row>
    <row r="45" spans="1:3" s="1" customFormat="1" ht="12" customHeight="1" thickBot="1">
      <c r="A45" s="23" t="s">
        <v>247</v>
      </c>
      <c r="B45" s="478" t="s">
        <v>339</v>
      </c>
      <c r="C45" s="276">
        <f>+C46+C47</f>
        <v>0</v>
      </c>
    </row>
    <row r="46" spans="1:3" s="1" customFormat="1" ht="12" customHeight="1">
      <c r="A46" s="18" t="s">
        <v>149</v>
      </c>
      <c r="B46" s="313" t="s">
        <v>340</v>
      </c>
      <c r="C46" s="279"/>
    </row>
    <row r="47" spans="1:3" s="1" customFormat="1" ht="12" customHeight="1" thickBot="1">
      <c r="A47" s="15" t="s">
        <v>150</v>
      </c>
      <c r="B47" s="308" t="s">
        <v>344</v>
      </c>
      <c r="C47" s="278"/>
    </row>
    <row r="48" spans="1:3" s="1" customFormat="1" ht="12" customHeight="1" thickBot="1">
      <c r="A48" s="23" t="s">
        <v>68</v>
      </c>
      <c r="B48" s="478" t="s">
        <v>343</v>
      </c>
      <c r="C48" s="276">
        <f>+C49+C50+C51</f>
        <v>0</v>
      </c>
    </row>
    <row r="49" spans="1:5" s="1" customFormat="1" ht="12" customHeight="1">
      <c r="A49" s="18" t="s">
        <v>250</v>
      </c>
      <c r="B49" s="313" t="s">
        <v>248</v>
      </c>
      <c r="C49" s="291"/>
    </row>
    <row r="50" spans="1:5" s="1" customFormat="1" ht="12" customHeight="1">
      <c r="A50" s="16" t="s">
        <v>251</v>
      </c>
      <c r="B50" s="300" t="s">
        <v>249</v>
      </c>
      <c r="C50" s="331"/>
    </row>
    <row r="51" spans="1:5" s="1" customFormat="1" ht="12" customHeight="1" thickBot="1">
      <c r="A51" s="15" t="s">
        <v>402</v>
      </c>
      <c r="B51" s="308" t="s">
        <v>341</v>
      </c>
      <c r="C51" s="283"/>
    </row>
    <row r="52" spans="1:5" s="1" customFormat="1" ht="17.25" customHeight="1" thickBot="1">
      <c r="A52" s="23" t="s">
        <v>252</v>
      </c>
      <c r="B52" s="479" t="s">
        <v>342</v>
      </c>
      <c r="C52" s="332"/>
      <c r="E52" s="41"/>
    </row>
    <row r="53" spans="1:5" s="1" customFormat="1" ht="12" customHeight="1" thickBot="1">
      <c r="A53" s="23" t="s">
        <v>70</v>
      </c>
      <c r="B53" s="27" t="s">
        <v>253</v>
      </c>
      <c r="C53" s="333">
        <f>+C8+C13+C22+C23+C32+C45+C48+C52</f>
        <v>0</v>
      </c>
    </row>
    <row r="54" spans="1:5" s="1" customFormat="1" ht="12" customHeight="1" thickBot="1">
      <c r="A54" s="304" t="s">
        <v>71</v>
      </c>
      <c r="B54" s="299" t="s">
        <v>345</v>
      </c>
      <c r="C54" s="334">
        <f>+C55+C61</f>
        <v>0</v>
      </c>
    </row>
    <row r="55" spans="1:5" s="1" customFormat="1" ht="12" customHeight="1">
      <c r="A55" s="480" t="s">
        <v>196</v>
      </c>
      <c r="B55" s="477" t="s">
        <v>346</v>
      </c>
      <c r="C55" s="335">
        <f>+C56+C57+C58+C59+C60</f>
        <v>0</v>
      </c>
    </row>
    <row r="56" spans="1:5" s="1" customFormat="1" ht="12" customHeight="1">
      <c r="A56" s="305" t="s">
        <v>361</v>
      </c>
      <c r="B56" s="300" t="s">
        <v>347</v>
      </c>
      <c r="C56" s="331"/>
    </row>
    <row r="57" spans="1:5" s="1" customFormat="1" ht="12" customHeight="1">
      <c r="A57" s="305" t="s">
        <v>362</v>
      </c>
      <c r="B57" s="300" t="s">
        <v>348</v>
      </c>
      <c r="C57" s="331"/>
    </row>
    <row r="58" spans="1:5" s="1" customFormat="1" ht="12" customHeight="1">
      <c r="A58" s="305" t="s">
        <v>363</v>
      </c>
      <c r="B58" s="300" t="s">
        <v>349</v>
      </c>
      <c r="C58" s="331"/>
    </row>
    <row r="59" spans="1:5" s="1" customFormat="1" ht="12" customHeight="1">
      <c r="A59" s="305" t="s">
        <v>364</v>
      </c>
      <c r="B59" s="300" t="s">
        <v>350</v>
      </c>
      <c r="C59" s="331"/>
    </row>
    <row r="60" spans="1:5" s="1" customFormat="1" ht="12" customHeight="1">
      <c r="A60" s="305" t="s">
        <v>365</v>
      </c>
      <c r="B60" s="300" t="s">
        <v>351</v>
      </c>
      <c r="C60" s="331"/>
    </row>
    <row r="61" spans="1:5" s="1" customFormat="1" ht="12" customHeight="1">
      <c r="A61" s="306" t="s">
        <v>197</v>
      </c>
      <c r="B61" s="301" t="s">
        <v>352</v>
      </c>
      <c r="C61" s="336">
        <f>+C62+C63+C64+C65+C66</f>
        <v>0</v>
      </c>
    </row>
    <row r="62" spans="1:5" s="1" customFormat="1" ht="12" customHeight="1">
      <c r="A62" s="305" t="s">
        <v>366</v>
      </c>
      <c r="B62" s="300" t="s">
        <v>353</v>
      </c>
      <c r="C62" s="331"/>
    </row>
    <row r="63" spans="1:5" s="1" customFormat="1" ht="12" customHeight="1">
      <c r="A63" s="305" t="s">
        <v>367</v>
      </c>
      <c r="B63" s="300" t="s">
        <v>354</v>
      </c>
      <c r="C63" s="331"/>
    </row>
    <row r="64" spans="1:5" s="1" customFormat="1" ht="12" customHeight="1">
      <c r="A64" s="305" t="s">
        <v>368</v>
      </c>
      <c r="B64" s="300" t="s">
        <v>355</v>
      </c>
      <c r="C64" s="331"/>
    </row>
    <row r="65" spans="1:3" s="1" customFormat="1" ht="12" customHeight="1">
      <c r="A65" s="305" t="s">
        <v>369</v>
      </c>
      <c r="B65" s="300" t="s">
        <v>356</v>
      </c>
      <c r="C65" s="331"/>
    </row>
    <row r="66" spans="1:3" s="1" customFormat="1" ht="12" customHeight="1" thickBot="1">
      <c r="A66" s="307" t="s">
        <v>370</v>
      </c>
      <c r="B66" s="308" t="s">
        <v>357</v>
      </c>
      <c r="C66" s="337"/>
    </row>
    <row r="67" spans="1:3" s="1" customFormat="1" ht="12" customHeight="1" thickBot="1">
      <c r="A67" s="309" t="s">
        <v>72</v>
      </c>
      <c r="B67" s="481" t="s">
        <v>358</v>
      </c>
      <c r="C67" s="334">
        <f>+C53+C54</f>
        <v>0</v>
      </c>
    </row>
    <row r="68" spans="1:3" s="1" customFormat="1" ht="13.5" customHeight="1" thickBot="1">
      <c r="A68" s="310" t="s">
        <v>73</v>
      </c>
      <c r="B68" s="482" t="s">
        <v>359</v>
      </c>
      <c r="C68" s="345"/>
    </row>
    <row r="69" spans="1:3" s="1" customFormat="1" ht="12" customHeight="1" thickBot="1">
      <c r="A69" s="309" t="s">
        <v>74</v>
      </c>
      <c r="B69" s="481" t="s">
        <v>360</v>
      </c>
      <c r="C69" s="346">
        <f>+C67+C68</f>
        <v>0</v>
      </c>
    </row>
    <row r="70" spans="1:3" s="1" customFormat="1" ht="12.95" customHeight="1">
      <c r="A70" s="6"/>
      <c r="B70" s="7"/>
      <c r="C70" s="338"/>
    </row>
    <row r="71" spans="1:3" ht="16.5" customHeight="1">
      <c r="A71" s="531" t="s">
        <v>90</v>
      </c>
      <c r="B71" s="531"/>
      <c r="C71" s="531"/>
    </row>
    <row r="72" spans="1:3" s="351" customFormat="1" ht="16.5" customHeight="1" thickBot="1">
      <c r="A72" s="529" t="s">
        <v>201</v>
      </c>
      <c r="B72" s="529"/>
      <c r="C72" s="116" t="s">
        <v>393</v>
      </c>
    </row>
    <row r="73" spans="1:3" ht="38.1" customHeight="1" thickBot="1">
      <c r="A73" s="28" t="s">
        <v>59</v>
      </c>
      <c r="B73" s="29" t="s">
        <v>91</v>
      </c>
      <c r="C73" s="39" t="s">
        <v>371</v>
      </c>
    </row>
    <row r="74" spans="1:3" s="40" customFormat="1" ht="12" customHeight="1" thickBot="1">
      <c r="A74" s="34">
        <v>1</v>
      </c>
      <c r="B74" s="35">
        <v>2</v>
      </c>
      <c r="C74" s="321">
        <v>3</v>
      </c>
    </row>
    <row r="75" spans="1:3" ht="12" customHeight="1" thickBot="1">
      <c r="A75" s="25" t="s">
        <v>61</v>
      </c>
      <c r="B75" s="33" t="s">
        <v>254</v>
      </c>
      <c r="C75" s="322">
        <f>+C76+C77+C78+C79+C80</f>
        <v>4000</v>
      </c>
    </row>
    <row r="76" spans="1:3" ht="12" customHeight="1">
      <c r="A76" s="20" t="s">
        <v>155</v>
      </c>
      <c r="B76" s="12" t="s">
        <v>92</v>
      </c>
      <c r="C76" s="324"/>
    </row>
    <row r="77" spans="1:3" ht="12" customHeight="1">
      <c r="A77" s="16" t="s">
        <v>156</v>
      </c>
      <c r="B77" s="9" t="s">
        <v>255</v>
      </c>
      <c r="C77" s="325"/>
    </row>
    <row r="78" spans="1:3" ht="12" customHeight="1">
      <c r="A78" s="16" t="s">
        <v>157</v>
      </c>
      <c r="B78" s="9" t="s">
        <v>187</v>
      </c>
      <c r="C78" s="330"/>
    </row>
    <row r="79" spans="1:3" ht="12" customHeight="1">
      <c r="A79" s="16" t="s">
        <v>158</v>
      </c>
      <c r="B79" s="13" t="s">
        <v>256</v>
      </c>
      <c r="C79" s="330"/>
    </row>
    <row r="80" spans="1:3" ht="12" customHeight="1">
      <c r="A80" s="16" t="s">
        <v>168</v>
      </c>
      <c r="B80" s="22" t="s">
        <v>257</v>
      </c>
      <c r="C80" s="330">
        <v>4000</v>
      </c>
    </row>
    <row r="81" spans="1:3" ht="12" customHeight="1">
      <c r="A81" s="16" t="s">
        <v>159</v>
      </c>
      <c r="B81" s="9" t="s">
        <v>279</v>
      </c>
      <c r="C81" s="330">
        <v>4000</v>
      </c>
    </row>
    <row r="82" spans="1:3" ht="12" customHeight="1">
      <c r="A82" s="16" t="s">
        <v>160</v>
      </c>
      <c r="B82" s="119" t="s">
        <v>280</v>
      </c>
      <c r="C82" s="330"/>
    </row>
    <row r="83" spans="1:3" ht="12" customHeight="1">
      <c r="A83" s="16" t="s">
        <v>169</v>
      </c>
      <c r="B83" s="119" t="s">
        <v>372</v>
      </c>
      <c r="C83" s="330"/>
    </row>
    <row r="84" spans="1:3" ht="12" customHeight="1">
      <c r="A84" s="16" t="s">
        <v>170</v>
      </c>
      <c r="B84" s="120" t="s">
        <v>281</v>
      </c>
      <c r="C84" s="330"/>
    </row>
    <row r="85" spans="1:3" ht="12" customHeight="1">
      <c r="A85" s="15" t="s">
        <v>171</v>
      </c>
      <c r="B85" s="121" t="s">
        <v>282</v>
      </c>
      <c r="C85" s="330"/>
    </row>
    <row r="86" spans="1:3" ht="12" customHeight="1">
      <c r="A86" s="16" t="s">
        <v>172</v>
      </c>
      <c r="B86" s="121" t="s">
        <v>283</v>
      </c>
      <c r="C86" s="330"/>
    </row>
    <row r="87" spans="1:3" ht="12" customHeight="1" thickBot="1">
      <c r="A87" s="21" t="s">
        <v>174</v>
      </c>
      <c r="B87" s="122" t="s">
        <v>284</v>
      </c>
      <c r="C87" s="339"/>
    </row>
    <row r="88" spans="1:3" ht="12" customHeight="1" thickBot="1">
      <c r="A88" s="23" t="s">
        <v>62</v>
      </c>
      <c r="B88" s="32" t="s">
        <v>403</v>
      </c>
      <c r="C88" s="323">
        <f>+C89+C90+C91</f>
        <v>0</v>
      </c>
    </row>
    <row r="89" spans="1:3" ht="12" customHeight="1">
      <c r="A89" s="18" t="s">
        <v>161</v>
      </c>
      <c r="B89" s="9" t="s">
        <v>373</v>
      </c>
      <c r="C89" s="329"/>
    </row>
    <row r="90" spans="1:3" ht="12" customHeight="1">
      <c r="A90" s="18" t="s">
        <v>162</v>
      </c>
      <c r="B90" s="14" t="s">
        <v>259</v>
      </c>
      <c r="C90" s="325"/>
    </row>
    <row r="91" spans="1:3" ht="12" customHeight="1">
      <c r="A91" s="18" t="s">
        <v>163</v>
      </c>
      <c r="B91" s="300" t="s">
        <v>404</v>
      </c>
      <c r="C91" s="277"/>
    </row>
    <row r="92" spans="1:3" ht="12" customHeight="1">
      <c r="A92" s="18" t="s">
        <v>164</v>
      </c>
      <c r="B92" s="300" t="s">
        <v>476</v>
      </c>
      <c r="C92" s="277"/>
    </row>
    <row r="93" spans="1:3" ht="12" customHeight="1">
      <c r="A93" s="18" t="s">
        <v>165</v>
      </c>
      <c r="B93" s="300" t="s">
        <v>405</v>
      </c>
      <c r="C93" s="277"/>
    </row>
    <row r="94" spans="1:3">
      <c r="A94" s="18" t="s">
        <v>173</v>
      </c>
      <c r="B94" s="300" t="s">
        <v>406</v>
      </c>
      <c r="C94" s="277"/>
    </row>
    <row r="95" spans="1:3" ht="12" customHeight="1">
      <c r="A95" s="18" t="s">
        <v>175</v>
      </c>
      <c r="B95" s="483" t="s">
        <v>377</v>
      </c>
      <c r="C95" s="277"/>
    </row>
    <row r="96" spans="1:3" ht="12" customHeight="1">
      <c r="A96" s="18" t="s">
        <v>260</v>
      </c>
      <c r="B96" s="483" t="s">
        <v>378</v>
      </c>
      <c r="C96" s="277"/>
    </row>
    <row r="97" spans="1:3" ht="12" customHeight="1">
      <c r="A97" s="18" t="s">
        <v>261</v>
      </c>
      <c r="B97" s="483" t="s">
        <v>376</v>
      </c>
      <c r="C97" s="277"/>
    </row>
    <row r="98" spans="1:3" ht="24" customHeight="1" thickBot="1">
      <c r="A98" s="15" t="s">
        <v>262</v>
      </c>
      <c r="B98" s="484" t="s">
        <v>375</v>
      </c>
      <c r="C98" s="280"/>
    </row>
    <row r="99" spans="1:3" ht="12" customHeight="1" thickBot="1">
      <c r="A99" s="23" t="s">
        <v>63</v>
      </c>
      <c r="B99" s="111" t="s">
        <v>407</v>
      </c>
      <c r="C99" s="323">
        <f>+C100+C101</f>
        <v>0</v>
      </c>
    </row>
    <row r="100" spans="1:3" ht="12" customHeight="1">
      <c r="A100" s="18" t="s">
        <v>135</v>
      </c>
      <c r="B100" s="11" t="s">
        <v>108</v>
      </c>
      <c r="C100" s="329"/>
    </row>
    <row r="101" spans="1:3" ht="12" customHeight="1" thickBot="1">
      <c r="A101" s="19" t="s">
        <v>136</v>
      </c>
      <c r="B101" s="14" t="s">
        <v>109</v>
      </c>
      <c r="C101" s="330"/>
    </row>
    <row r="102" spans="1:3" s="298" customFormat="1" ht="12" customHeight="1" thickBot="1">
      <c r="A102" s="304" t="s">
        <v>64</v>
      </c>
      <c r="B102" s="299" t="s">
        <v>379</v>
      </c>
      <c r="C102" s="495"/>
    </row>
    <row r="103" spans="1:3" ht="12" customHeight="1" thickBot="1">
      <c r="A103" s="296" t="s">
        <v>65</v>
      </c>
      <c r="B103" s="297" t="s">
        <v>205</v>
      </c>
      <c r="C103" s="322">
        <f>+C75+C88+C99+C102</f>
        <v>4000</v>
      </c>
    </row>
    <row r="104" spans="1:3" ht="12" customHeight="1" thickBot="1">
      <c r="A104" s="304" t="s">
        <v>66</v>
      </c>
      <c r="B104" s="299" t="s">
        <v>477</v>
      </c>
      <c r="C104" s="323">
        <f>+C105+C113</f>
        <v>0</v>
      </c>
    </row>
    <row r="105" spans="1:3" ht="12" customHeight="1" thickBot="1">
      <c r="A105" s="311" t="s">
        <v>142</v>
      </c>
      <c r="B105" s="485" t="s">
        <v>484</v>
      </c>
      <c r="C105" s="323">
        <f>+C106+C107+C108+C109+C110+C111+C112</f>
        <v>0</v>
      </c>
    </row>
    <row r="106" spans="1:3" ht="12" customHeight="1">
      <c r="A106" s="312" t="s">
        <v>145</v>
      </c>
      <c r="B106" s="313" t="s">
        <v>380</v>
      </c>
      <c r="C106" s="347"/>
    </row>
    <row r="107" spans="1:3" ht="12" customHeight="1">
      <c r="A107" s="305" t="s">
        <v>146</v>
      </c>
      <c r="B107" s="300" t="s">
        <v>381</v>
      </c>
      <c r="C107" s="348"/>
    </row>
    <row r="108" spans="1:3" ht="12" customHeight="1">
      <c r="A108" s="305" t="s">
        <v>147</v>
      </c>
      <c r="B108" s="300" t="s">
        <v>382</v>
      </c>
      <c r="C108" s="348"/>
    </row>
    <row r="109" spans="1:3" ht="12" customHeight="1">
      <c r="A109" s="305" t="s">
        <v>148</v>
      </c>
      <c r="B109" s="300" t="s">
        <v>383</v>
      </c>
      <c r="C109" s="348"/>
    </row>
    <row r="110" spans="1:3" ht="12" customHeight="1">
      <c r="A110" s="305" t="s">
        <v>245</v>
      </c>
      <c r="B110" s="300" t="s">
        <v>384</v>
      </c>
      <c r="C110" s="348"/>
    </row>
    <row r="111" spans="1:3" ht="12" customHeight="1">
      <c r="A111" s="305" t="s">
        <v>263</v>
      </c>
      <c r="B111" s="300" t="s">
        <v>385</v>
      </c>
      <c r="C111" s="348"/>
    </row>
    <row r="112" spans="1:3" ht="12" customHeight="1" thickBot="1">
      <c r="A112" s="314" t="s">
        <v>264</v>
      </c>
      <c r="B112" s="315" t="s">
        <v>386</v>
      </c>
      <c r="C112" s="349"/>
    </row>
    <row r="113" spans="1:9" ht="12" customHeight="1" thickBot="1">
      <c r="A113" s="311" t="s">
        <v>143</v>
      </c>
      <c r="B113" s="485" t="s">
        <v>485</v>
      </c>
      <c r="C113" s="323">
        <f>+C114+C115+C116+C117+C118+C119+C120+C121</f>
        <v>0</v>
      </c>
    </row>
    <row r="114" spans="1:9" ht="12" customHeight="1">
      <c r="A114" s="312" t="s">
        <v>151</v>
      </c>
      <c r="B114" s="313" t="s">
        <v>380</v>
      </c>
      <c r="C114" s="347"/>
    </row>
    <row r="115" spans="1:9" ht="12" customHeight="1">
      <c r="A115" s="305" t="s">
        <v>152</v>
      </c>
      <c r="B115" s="300" t="s">
        <v>387</v>
      </c>
      <c r="C115" s="348"/>
    </row>
    <row r="116" spans="1:9" ht="12" customHeight="1">
      <c r="A116" s="305" t="s">
        <v>153</v>
      </c>
      <c r="B116" s="300" t="s">
        <v>382</v>
      </c>
      <c r="C116" s="348"/>
    </row>
    <row r="117" spans="1:9" ht="12" customHeight="1">
      <c r="A117" s="305" t="s">
        <v>154</v>
      </c>
      <c r="B117" s="300" t="s">
        <v>383</v>
      </c>
      <c r="C117" s="348"/>
    </row>
    <row r="118" spans="1:9" ht="12" customHeight="1">
      <c r="A118" s="305" t="s">
        <v>246</v>
      </c>
      <c r="B118" s="300" t="s">
        <v>384</v>
      </c>
      <c r="C118" s="348"/>
    </row>
    <row r="119" spans="1:9" ht="12" customHeight="1">
      <c r="A119" s="305" t="s">
        <v>265</v>
      </c>
      <c r="B119" s="300" t="s">
        <v>388</v>
      </c>
      <c r="C119" s="348"/>
    </row>
    <row r="120" spans="1:9" ht="12" customHeight="1">
      <c r="A120" s="305" t="s">
        <v>266</v>
      </c>
      <c r="B120" s="300" t="s">
        <v>386</v>
      </c>
      <c r="C120" s="348"/>
    </row>
    <row r="121" spans="1:9" ht="12" customHeight="1" thickBot="1">
      <c r="A121" s="314" t="s">
        <v>267</v>
      </c>
      <c r="B121" s="315" t="s">
        <v>480</v>
      </c>
      <c r="C121" s="349"/>
    </row>
    <row r="122" spans="1:9" ht="12" customHeight="1" thickBot="1">
      <c r="A122" s="304" t="s">
        <v>67</v>
      </c>
      <c r="B122" s="481" t="s">
        <v>389</v>
      </c>
      <c r="C122" s="340">
        <f>+C103+C104</f>
        <v>4000</v>
      </c>
    </row>
    <row r="123" spans="1:9" ht="15" customHeight="1" thickBot="1">
      <c r="A123" s="304" t="s">
        <v>68</v>
      </c>
      <c r="B123" s="481" t="s">
        <v>390</v>
      </c>
      <c r="C123" s="341"/>
      <c r="F123" s="41"/>
      <c r="G123" s="112"/>
      <c r="H123" s="112"/>
      <c r="I123" s="112"/>
    </row>
    <row r="124" spans="1:9" s="1" customFormat="1" ht="12.95" customHeight="1" thickBot="1">
      <c r="A124" s="316" t="s">
        <v>69</v>
      </c>
      <c r="B124" s="482" t="s">
        <v>391</v>
      </c>
      <c r="C124" s="334">
        <f>+C122+C123</f>
        <v>4000</v>
      </c>
    </row>
    <row r="125" spans="1:9" ht="7.5" customHeight="1">
      <c r="A125" s="486"/>
      <c r="B125" s="486"/>
      <c r="C125" s="487"/>
    </row>
    <row r="126" spans="1:9">
      <c r="A126" s="530" t="s">
        <v>208</v>
      </c>
      <c r="B126" s="530"/>
      <c r="C126" s="530"/>
    </row>
    <row r="127" spans="1:9" ht="15" customHeight="1" thickBot="1">
      <c r="A127" s="528" t="s">
        <v>202</v>
      </c>
      <c r="B127" s="528"/>
      <c r="C127" s="344" t="s">
        <v>393</v>
      </c>
    </row>
    <row r="128" spans="1:9" ht="13.5" customHeight="1" thickBot="1">
      <c r="A128" s="23">
        <v>1</v>
      </c>
      <c r="B128" s="32" t="s">
        <v>274</v>
      </c>
      <c r="C128" s="342">
        <f>+C53-C103</f>
        <v>-4000</v>
      </c>
      <c r="D128" s="114"/>
    </row>
    <row r="129" spans="1:3" ht="7.5" customHeight="1">
      <c r="A129" s="486"/>
      <c r="B129" s="486"/>
      <c r="C129" s="487"/>
    </row>
  </sheetData>
  <mergeCells count="7">
    <mergeCell ref="A1:C1"/>
    <mergeCell ref="A127:B127"/>
    <mergeCell ref="A71:C71"/>
    <mergeCell ref="A3:C3"/>
    <mergeCell ref="A4:B4"/>
    <mergeCell ref="A72:B72"/>
    <mergeCell ref="A126:C12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Width="3" fitToHeight="2" orientation="portrait" r:id="rId1"/>
  <headerFooter alignWithMargins="0">
    <oddHeader xml:space="preserve">&amp;C&amp;"Times New Roman CE,Félkövér"&amp;12
3. melléklet az 1/2013. (II.7.) önkormányzati rendelethez&amp;10
&amp;R&amp;"Times New Roman CE,Félkövér dőlt"&amp;11 </oddHeader>
  </headerFooter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9"/>
  <sheetViews>
    <sheetView view="pageLayout" topLeftCell="A71" zoomScaleNormal="120" zoomScaleSheetLayoutView="130" workbookViewId="0">
      <selection activeCell="C79" sqref="C79"/>
    </sheetView>
  </sheetViews>
  <sheetFormatPr defaultRowHeight="15.75"/>
  <cols>
    <col min="1" max="1" width="9" style="493" customWidth="1"/>
    <col min="2" max="2" width="91.6640625" style="493" customWidth="1"/>
    <col min="3" max="3" width="21.6640625" style="494" customWidth="1"/>
    <col min="4" max="4" width="9" style="38" customWidth="1"/>
    <col min="5" max="16384" width="9.33203125" style="38"/>
  </cols>
  <sheetData>
    <row r="1" spans="1:3" ht="15.95" customHeight="1">
      <c r="A1" s="537" t="s">
        <v>514</v>
      </c>
      <c r="B1" s="537"/>
      <c r="C1" s="537"/>
    </row>
    <row r="2" spans="1:3" ht="15.95" customHeight="1">
      <c r="A2" s="519"/>
      <c r="B2" s="519"/>
      <c r="C2" s="519"/>
    </row>
    <row r="3" spans="1:3" ht="15.95" customHeight="1">
      <c r="A3" s="531" t="s">
        <v>58</v>
      </c>
      <c r="B3" s="531"/>
      <c r="C3" s="531"/>
    </row>
    <row r="4" spans="1:3" ht="15.95" customHeight="1" thickBot="1">
      <c r="A4" s="528" t="s">
        <v>200</v>
      </c>
      <c r="B4" s="528"/>
      <c r="C4" s="344" t="s">
        <v>393</v>
      </c>
    </row>
    <row r="5" spans="1:3" ht="38.1" customHeight="1" thickBot="1">
      <c r="A5" s="28" t="s">
        <v>120</v>
      </c>
      <c r="B5" s="29" t="s">
        <v>60</v>
      </c>
      <c r="C5" s="39" t="s">
        <v>371</v>
      </c>
    </row>
    <row r="6" spans="1:3" s="40" customFormat="1" ht="12" customHeight="1" thickBot="1">
      <c r="A6" s="34">
        <v>1</v>
      </c>
      <c r="B6" s="35">
        <v>2</v>
      </c>
      <c r="C6" s="36">
        <v>3</v>
      </c>
    </row>
    <row r="7" spans="1:3" s="1" customFormat="1" ht="12" customHeight="1" thickBot="1">
      <c r="A7" s="25" t="s">
        <v>61</v>
      </c>
      <c r="B7" s="24" t="s">
        <v>214</v>
      </c>
      <c r="C7" s="322">
        <f>+C8+C13+C22</f>
        <v>1080</v>
      </c>
    </row>
    <row r="8" spans="1:3" s="1" customFormat="1" ht="12" customHeight="1" thickBot="1">
      <c r="A8" s="23" t="s">
        <v>62</v>
      </c>
      <c r="B8" s="299" t="s">
        <v>470</v>
      </c>
      <c r="C8" s="276">
        <f>+C9+C10+C11+C12</f>
        <v>0</v>
      </c>
    </row>
    <row r="9" spans="1:3" s="1" customFormat="1" ht="12" customHeight="1">
      <c r="A9" s="16" t="s">
        <v>161</v>
      </c>
      <c r="B9" s="475" t="s">
        <v>104</v>
      </c>
      <c r="C9" s="277"/>
    </row>
    <row r="10" spans="1:3" s="1" customFormat="1" ht="12" customHeight="1">
      <c r="A10" s="16" t="s">
        <v>162</v>
      </c>
      <c r="B10" s="313" t="s">
        <v>133</v>
      </c>
      <c r="C10" s="277"/>
    </row>
    <row r="11" spans="1:3" s="1" customFormat="1" ht="12" customHeight="1">
      <c r="A11" s="16" t="s">
        <v>163</v>
      </c>
      <c r="B11" s="313" t="s">
        <v>215</v>
      </c>
      <c r="C11" s="277"/>
    </row>
    <row r="12" spans="1:3" s="1" customFormat="1" ht="12" customHeight="1" thickBot="1">
      <c r="A12" s="16" t="s">
        <v>164</v>
      </c>
      <c r="B12" s="476" t="s">
        <v>216</v>
      </c>
      <c r="C12" s="277"/>
    </row>
    <row r="13" spans="1:3" s="1" customFormat="1" ht="12" customHeight="1" thickBot="1">
      <c r="A13" s="23" t="s">
        <v>63</v>
      </c>
      <c r="B13" s="24" t="s">
        <v>217</v>
      </c>
      <c r="C13" s="323">
        <f>+C14+C15+C16+C17+C18+C19+C20+C21</f>
        <v>1080</v>
      </c>
    </row>
    <row r="14" spans="1:3" s="1" customFormat="1" ht="12" customHeight="1">
      <c r="A14" s="20" t="s">
        <v>135</v>
      </c>
      <c r="B14" s="12" t="s">
        <v>222</v>
      </c>
      <c r="C14" s="324"/>
    </row>
    <row r="15" spans="1:3" s="1" customFormat="1" ht="12" customHeight="1">
      <c r="A15" s="16" t="s">
        <v>136</v>
      </c>
      <c r="B15" s="9" t="s">
        <v>223</v>
      </c>
      <c r="C15" s="325">
        <v>850</v>
      </c>
    </row>
    <row r="16" spans="1:3" s="1" customFormat="1" ht="12" customHeight="1">
      <c r="A16" s="16" t="s">
        <v>137</v>
      </c>
      <c r="B16" s="9" t="s">
        <v>224</v>
      </c>
      <c r="C16" s="325"/>
    </row>
    <row r="17" spans="1:3" s="1" customFormat="1" ht="12" customHeight="1">
      <c r="A17" s="16" t="s">
        <v>138</v>
      </c>
      <c r="B17" s="9" t="s">
        <v>225</v>
      </c>
      <c r="C17" s="325"/>
    </row>
    <row r="18" spans="1:3" s="1" customFormat="1" ht="12" customHeight="1">
      <c r="A18" s="15" t="s">
        <v>218</v>
      </c>
      <c r="B18" s="8" t="s">
        <v>226</v>
      </c>
      <c r="C18" s="326"/>
    </row>
    <row r="19" spans="1:3" s="1" customFormat="1" ht="12" customHeight="1">
      <c r="A19" s="16" t="s">
        <v>219</v>
      </c>
      <c r="B19" s="9" t="s">
        <v>332</v>
      </c>
      <c r="C19" s="325">
        <v>230</v>
      </c>
    </row>
    <row r="20" spans="1:3" s="1" customFormat="1" ht="12" customHeight="1">
      <c r="A20" s="16" t="s">
        <v>220</v>
      </c>
      <c r="B20" s="9" t="s">
        <v>228</v>
      </c>
      <c r="C20" s="325"/>
    </row>
    <row r="21" spans="1:3" s="1" customFormat="1" ht="12" customHeight="1" thickBot="1">
      <c r="A21" s="17" t="s">
        <v>221</v>
      </c>
      <c r="B21" s="10" t="s">
        <v>229</v>
      </c>
      <c r="C21" s="327"/>
    </row>
    <row r="22" spans="1:3" s="1" customFormat="1" ht="12" customHeight="1" thickBot="1">
      <c r="A22" s="23" t="s">
        <v>230</v>
      </c>
      <c r="B22" s="24" t="s">
        <v>333</v>
      </c>
      <c r="C22" s="328"/>
    </row>
    <row r="23" spans="1:3" s="1" customFormat="1" ht="12" customHeight="1" thickBot="1">
      <c r="A23" s="23" t="s">
        <v>65</v>
      </c>
      <c r="B23" s="24" t="s">
        <v>232</v>
      </c>
      <c r="C23" s="323">
        <f>+C24+C25+C26+C27+C28+C29+C30+C31</f>
        <v>104836</v>
      </c>
    </row>
    <row r="24" spans="1:3" s="1" customFormat="1" ht="12" customHeight="1">
      <c r="A24" s="18" t="s">
        <v>139</v>
      </c>
      <c r="B24" s="11" t="s">
        <v>238</v>
      </c>
      <c r="C24" s="329">
        <v>104836</v>
      </c>
    </row>
    <row r="25" spans="1:3" s="1" customFormat="1" ht="12" customHeight="1">
      <c r="A25" s="16" t="s">
        <v>140</v>
      </c>
      <c r="B25" s="9" t="s">
        <v>239</v>
      </c>
      <c r="C25" s="325"/>
    </row>
    <row r="26" spans="1:3" s="1" customFormat="1" ht="12" customHeight="1">
      <c r="A26" s="16" t="s">
        <v>141</v>
      </c>
      <c r="B26" s="9" t="s">
        <v>240</v>
      </c>
      <c r="C26" s="325"/>
    </row>
    <row r="27" spans="1:3" s="1" customFormat="1" ht="12" customHeight="1">
      <c r="A27" s="19" t="s">
        <v>233</v>
      </c>
      <c r="B27" s="9" t="s">
        <v>144</v>
      </c>
      <c r="C27" s="330"/>
    </row>
    <row r="28" spans="1:3" s="1" customFormat="1" ht="12" customHeight="1">
      <c r="A28" s="19" t="s">
        <v>234</v>
      </c>
      <c r="B28" s="9" t="s">
        <v>241</v>
      </c>
      <c r="C28" s="330"/>
    </row>
    <row r="29" spans="1:3" s="1" customFormat="1" ht="12" customHeight="1">
      <c r="A29" s="16" t="s">
        <v>235</v>
      </c>
      <c r="B29" s="9" t="s">
        <v>242</v>
      </c>
      <c r="C29" s="325"/>
    </row>
    <row r="30" spans="1:3" s="1" customFormat="1" ht="12" customHeight="1">
      <c r="A30" s="16" t="s">
        <v>236</v>
      </c>
      <c r="B30" s="9" t="s">
        <v>334</v>
      </c>
      <c r="C30" s="331"/>
    </row>
    <row r="31" spans="1:3" s="1" customFormat="1" ht="12" customHeight="1" thickBot="1">
      <c r="A31" s="16" t="s">
        <v>237</v>
      </c>
      <c r="B31" s="14" t="s">
        <v>244</v>
      </c>
      <c r="C31" s="331"/>
    </row>
    <row r="32" spans="1:3" s="1" customFormat="1" ht="12" customHeight="1" thickBot="1">
      <c r="A32" s="292" t="s">
        <v>66</v>
      </c>
      <c r="B32" s="24" t="s">
        <v>471</v>
      </c>
      <c r="C32" s="276">
        <f>+C33+C39</f>
        <v>0</v>
      </c>
    </row>
    <row r="33" spans="1:3" s="1" customFormat="1" ht="12" customHeight="1">
      <c r="A33" s="293" t="s">
        <v>142</v>
      </c>
      <c r="B33" s="477" t="s">
        <v>472</v>
      </c>
      <c r="C33" s="290">
        <f>+C34+C35+C36+C37+C38</f>
        <v>0</v>
      </c>
    </row>
    <row r="34" spans="1:3" s="1" customFormat="1" ht="12" customHeight="1">
      <c r="A34" s="294" t="s">
        <v>145</v>
      </c>
      <c r="B34" s="300" t="s">
        <v>335</v>
      </c>
      <c r="C34" s="281"/>
    </row>
    <row r="35" spans="1:3" s="1" customFormat="1" ht="12" customHeight="1">
      <c r="A35" s="294" t="s">
        <v>146</v>
      </c>
      <c r="B35" s="300" t="s">
        <v>336</v>
      </c>
      <c r="C35" s="281"/>
    </row>
    <row r="36" spans="1:3" s="1" customFormat="1" ht="12" customHeight="1">
      <c r="A36" s="294" t="s">
        <v>147</v>
      </c>
      <c r="B36" s="300" t="s">
        <v>337</v>
      </c>
      <c r="C36" s="281"/>
    </row>
    <row r="37" spans="1:3" s="1" customFormat="1" ht="12" customHeight="1">
      <c r="A37" s="294" t="s">
        <v>148</v>
      </c>
      <c r="B37" s="300" t="s">
        <v>338</v>
      </c>
      <c r="C37" s="281"/>
    </row>
    <row r="38" spans="1:3" s="1" customFormat="1" ht="12" customHeight="1">
      <c r="A38" s="294" t="s">
        <v>245</v>
      </c>
      <c r="B38" s="300" t="s">
        <v>473</v>
      </c>
      <c r="C38" s="281"/>
    </row>
    <row r="39" spans="1:3" s="1" customFormat="1" ht="12" customHeight="1">
      <c r="A39" s="294" t="s">
        <v>143</v>
      </c>
      <c r="B39" s="301" t="s">
        <v>474</v>
      </c>
      <c r="C39" s="289">
        <f>+C40+C41+C42+C43+C44</f>
        <v>0</v>
      </c>
    </row>
    <row r="40" spans="1:3" s="1" customFormat="1" ht="12" customHeight="1">
      <c r="A40" s="294" t="s">
        <v>151</v>
      </c>
      <c r="B40" s="300" t="s">
        <v>335</v>
      </c>
      <c r="C40" s="281"/>
    </row>
    <row r="41" spans="1:3" s="1" customFormat="1" ht="12" customHeight="1">
      <c r="A41" s="294" t="s">
        <v>152</v>
      </c>
      <c r="B41" s="300" t="s">
        <v>336</v>
      </c>
      <c r="C41" s="281"/>
    </row>
    <row r="42" spans="1:3" s="1" customFormat="1" ht="12" customHeight="1">
      <c r="A42" s="294" t="s">
        <v>153</v>
      </c>
      <c r="B42" s="300" t="s">
        <v>337</v>
      </c>
      <c r="C42" s="281"/>
    </row>
    <row r="43" spans="1:3" s="1" customFormat="1" ht="12" customHeight="1">
      <c r="A43" s="294" t="s">
        <v>154</v>
      </c>
      <c r="B43" s="302" t="s">
        <v>338</v>
      </c>
      <c r="C43" s="281"/>
    </row>
    <row r="44" spans="1:3" s="1" customFormat="1" ht="12" customHeight="1" thickBot="1">
      <c r="A44" s="295" t="s">
        <v>246</v>
      </c>
      <c r="B44" s="303" t="s">
        <v>475</v>
      </c>
      <c r="C44" s="282"/>
    </row>
    <row r="45" spans="1:3" s="1" customFormat="1" ht="12" customHeight="1" thickBot="1">
      <c r="A45" s="23" t="s">
        <v>247</v>
      </c>
      <c r="B45" s="478" t="s">
        <v>339</v>
      </c>
      <c r="C45" s="276">
        <f>+C46+C47</f>
        <v>0</v>
      </c>
    </row>
    <row r="46" spans="1:3" s="1" customFormat="1" ht="12" customHeight="1">
      <c r="A46" s="18" t="s">
        <v>149</v>
      </c>
      <c r="B46" s="313" t="s">
        <v>340</v>
      </c>
      <c r="C46" s="279"/>
    </row>
    <row r="47" spans="1:3" s="1" customFormat="1" ht="12" customHeight="1" thickBot="1">
      <c r="A47" s="15" t="s">
        <v>150</v>
      </c>
      <c r="B47" s="308" t="s">
        <v>344</v>
      </c>
      <c r="C47" s="278"/>
    </row>
    <row r="48" spans="1:3" s="1" customFormat="1" ht="12" customHeight="1" thickBot="1">
      <c r="A48" s="23" t="s">
        <v>68</v>
      </c>
      <c r="B48" s="478" t="s">
        <v>343</v>
      </c>
      <c r="C48" s="276">
        <f>+C49+C50+C51</f>
        <v>0</v>
      </c>
    </row>
    <row r="49" spans="1:5" s="1" customFormat="1" ht="12" customHeight="1">
      <c r="A49" s="18" t="s">
        <v>250</v>
      </c>
      <c r="B49" s="313" t="s">
        <v>248</v>
      </c>
      <c r="C49" s="291"/>
    </row>
    <row r="50" spans="1:5" s="1" customFormat="1" ht="12" customHeight="1">
      <c r="A50" s="16" t="s">
        <v>251</v>
      </c>
      <c r="B50" s="300" t="s">
        <v>249</v>
      </c>
      <c r="C50" s="331"/>
    </row>
    <row r="51" spans="1:5" s="1" customFormat="1" ht="12" customHeight="1" thickBot="1">
      <c r="A51" s="15" t="s">
        <v>402</v>
      </c>
      <c r="B51" s="308" t="s">
        <v>341</v>
      </c>
      <c r="C51" s="283"/>
    </row>
    <row r="52" spans="1:5" s="1" customFormat="1" ht="17.25" customHeight="1" thickBot="1">
      <c r="A52" s="23" t="s">
        <v>252</v>
      </c>
      <c r="B52" s="479" t="s">
        <v>342</v>
      </c>
      <c r="C52" s="332"/>
      <c r="E52" s="41"/>
    </row>
    <row r="53" spans="1:5" s="1" customFormat="1" ht="12" customHeight="1" thickBot="1">
      <c r="A53" s="23" t="s">
        <v>70</v>
      </c>
      <c r="B53" s="27" t="s">
        <v>253</v>
      </c>
      <c r="C53" s="333">
        <f>+C8+C13+C22+C23+C32+C45+C48+C52</f>
        <v>105916</v>
      </c>
    </row>
    <row r="54" spans="1:5" s="1" customFormat="1" ht="12" customHeight="1" thickBot="1">
      <c r="A54" s="304" t="s">
        <v>71</v>
      </c>
      <c r="B54" s="299" t="s">
        <v>345</v>
      </c>
      <c r="C54" s="334">
        <f>+C55+C61</f>
        <v>0</v>
      </c>
    </row>
    <row r="55" spans="1:5" s="1" customFormat="1" ht="12" customHeight="1">
      <c r="A55" s="480" t="s">
        <v>196</v>
      </c>
      <c r="B55" s="477" t="s">
        <v>346</v>
      </c>
      <c r="C55" s="335">
        <f>+C56+C57+C58+C59+C60</f>
        <v>0</v>
      </c>
    </row>
    <row r="56" spans="1:5" s="1" customFormat="1" ht="12" customHeight="1">
      <c r="A56" s="305" t="s">
        <v>361</v>
      </c>
      <c r="B56" s="300" t="s">
        <v>347</v>
      </c>
      <c r="C56" s="331"/>
    </row>
    <row r="57" spans="1:5" s="1" customFormat="1" ht="12" customHeight="1">
      <c r="A57" s="305" t="s">
        <v>362</v>
      </c>
      <c r="B57" s="300" t="s">
        <v>348</v>
      </c>
      <c r="C57" s="331"/>
    </row>
    <row r="58" spans="1:5" s="1" customFormat="1" ht="12" customHeight="1">
      <c r="A58" s="305" t="s">
        <v>363</v>
      </c>
      <c r="B58" s="300" t="s">
        <v>349</v>
      </c>
      <c r="C58" s="331"/>
    </row>
    <row r="59" spans="1:5" s="1" customFormat="1" ht="12" customHeight="1">
      <c r="A59" s="305" t="s">
        <v>364</v>
      </c>
      <c r="B59" s="300" t="s">
        <v>350</v>
      </c>
      <c r="C59" s="331"/>
    </row>
    <row r="60" spans="1:5" s="1" customFormat="1" ht="12" customHeight="1">
      <c r="A60" s="305" t="s">
        <v>365</v>
      </c>
      <c r="B60" s="300" t="s">
        <v>351</v>
      </c>
      <c r="C60" s="331"/>
    </row>
    <row r="61" spans="1:5" s="1" customFormat="1" ht="12" customHeight="1">
      <c r="A61" s="306" t="s">
        <v>197</v>
      </c>
      <c r="B61" s="301" t="s">
        <v>352</v>
      </c>
      <c r="C61" s="336">
        <f>+C62+C63+C64+C65+C66</f>
        <v>0</v>
      </c>
    </row>
    <row r="62" spans="1:5" s="1" customFormat="1" ht="12" customHeight="1">
      <c r="A62" s="305" t="s">
        <v>366</v>
      </c>
      <c r="B62" s="300" t="s">
        <v>353</v>
      </c>
      <c r="C62" s="331"/>
    </row>
    <row r="63" spans="1:5" s="1" customFormat="1" ht="12" customHeight="1">
      <c r="A63" s="305" t="s">
        <v>367</v>
      </c>
      <c r="B63" s="300" t="s">
        <v>354</v>
      </c>
      <c r="C63" s="331"/>
    </row>
    <row r="64" spans="1:5" s="1" customFormat="1" ht="12" customHeight="1">
      <c r="A64" s="305" t="s">
        <v>368</v>
      </c>
      <c r="B64" s="300" t="s">
        <v>355</v>
      </c>
      <c r="C64" s="331"/>
    </row>
    <row r="65" spans="1:3" s="1" customFormat="1" ht="12" customHeight="1">
      <c r="A65" s="305" t="s">
        <v>369</v>
      </c>
      <c r="B65" s="300" t="s">
        <v>356</v>
      </c>
      <c r="C65" s="331"/>
    </row>
    <row r="66" spans="1:3" s="1" customFormat="1" ht="12" customHeight="1" thickBot="1">
      <c r="A66" s="307" t="s">
        <v>370</v>
      </c>
      <c r="B66" s="308" t="s">
        <v>357</v>
      </c>
      <c r="C66" s="337"/>
    </row>
    <row r="67" spans="1:3" s="1" customFormat="1" ht="12" customHeight="1" thickBot="1">
      <c r="A67" s="309" t="s">
        <v>72</v>
      </c>
      <c r="B67" s="481" t="s">
        <v>358</v>
      </c>
      <c r="C67" s="334">
        <f>+C53+C54</f>
        <v>105916</v>
      </c>
    </row>
    <row r="68" spans="1:3" s="1" customFormat="1" ht="13.5" customHeight="1" thickBot="1">
      <c r="A68" s="310" t="s">
        <v>73</v>
      </c>
      <c r="B68" s="482" t="s">
        <v>359</v>
      </c>
      <c r="C68" s="345"/>
    </row>
    <row r="69" spans="1:3" s="1" customFormat="1" ht="12" customHeight="1" thickBot="1">
      <c r="A69" s="309" t="s">
        <v>74</v>
      </c>
      <c r="B69" s="481" t="s">
        <v>360</v>
      </c>
      <c r="C69" s="346">
        <f>+C67+C68</f>
        <v>105916</v>
      </c>
    </row>
    <row r="70" spans="1:3" s="1" customFormat="1" ht="12.95" customHeight="1">
      <c r="A70" s="6"/>
      <c r="B70" s="7"/>
      <c r="C70" s="338"/>
    </row>
    <row r="71" spans="1:3" ht="16.5" customHeight="1">
      <c r="A71" s="531" t="s">
        <v>90</v>
      </c>
      <c r="B71" s="531"/>
      <c r="C71" s="531"/>
    </row>
    <row r="72" spans="1:3" s="351" customFormat="1" ht="16.5" customHeight="1" thickBot="1">
      <c r="A72" s="529" t="s">
        <v>201</v>
      </c>
      <c r="B72" s="529"/>
      <c r="C72" s="116" t="s">
        <v>393</v>
      </c>
    </row>
    <row r="73" spans="1:3" ht="38.1" customHeight="1" thickBot="1">
      <c r="A73" s="28" t="s">
        <v>59</v>
      </c>
      <c r="B73" s="29" t="s">
        <v>91</v>
      </c>
      <c r="C73" s="39" t="s">
        <v>371</v>
      </c>
    </row>
    <row r="74" spans="1:3" s="40" customFormat="1" ht="12" customHeight="1" thickBot="1">
      <c r="A74" s="34">
        <v>1</v>
      </c>
      <c r="B74" s="35">
        <v>2</v>
      </c>
      <c r="C74" s="321">
        <v>3</v>
      </c>
    </row>
    <row r="75" spans="1:3" ht="12" customHeight="1" thickBot="1">
      <c r="A75" s="25" t="s">
        <v>61</v>
      </c>
      <c r="B75" s="33" t="s">
        <v>254</v>
      </c>
      <c r="C75" s="322">
        <f>+C76+C77+C78+C79+C80</f>
        <v>106721</v>
      </c>
    </row>
    <row r="76" spans="1:3" ht="12" customHeight="1">
      <c r="A76" s="20" t="s">
        <v>155</v>
      </c>
      <c r="B76" s="12" t="s">
        <v>92</v>
      </c>
      <c r="C76" s="324">
        <v>51445</v>
      </c>
    </row>
    <row r="77" spans="1:3" ht="12" customHeight="1">
      <c r="A77" s="16" t="s">
        <v>156</v>
      </c>
      <c r="B77" s="9" t="s">
        <v>255</v>
      </c>
      <c r="C77" s="325">
        <v>13478</v>
      </c>
    </row>
    <row r="78" spans="1:3" ht="12" customHeight="1">
      <c r="A78" s="16" t="s">
        <v>157</v>
      </c>
      <c r="B78" s="9" t="s">
        <v>187</v>
      </c>
      <c r="C78" s="330">
        <v>41798</v>
      </c>
    </row>
    <row r="79" spans="1:3" ht="12" customHeight="1">
      <c r="A79" s="16" t="s">
        <v>158</v>
      </c>
      <c r="B79" s="13" t="s">
        <v>256</v>
      </c>
      <c r="C79" s="330"/>
    </row>
    <row r="80" spans="1:3" ht="12" customHeight="1">
      <c r="A80" s="16" t="s">
        <v>168</v>
      </c>
      <c r="B80" s="22" t="s">
        <v>257</v>
      </c>
      <c r="C80" s="330"/>
    </row>
    <row r="81" spans="1:3" ht="12" customHeight="1">
      <c r="A81" s="16" t="s">
        <v>159</v>
      </c>
      <c r="B81" s="9" t="s">
        <v>279</v>
      </c>
      <c r="C81" s="330"/>
    </row>
    <row r="82" spans="1:3" ht="12" customHeight="1">
      <c r="A82" s="16" t="s">
        <v>160</v>
      </c>
      <c r="B82" s="119" t="s">
        <v>280</v>
      </c>
      <c r="C82" s="330"/>
    </row>
    <row r="83" spans="1:3" ht="12" customHeight="1">
      <c r="A83" s="16" t="s">
        <v>169</v>
      </c>
      <c r="B83" s="119" t="s">
        <v>372</v>
      </c>
      <c r="C83" s="330"/>
    </row>
    <row r="84" spans="1:3" ht="12" customHeight="1">
      <c r="A84" s="16" t="s">
        <v>170</v>
      </c>
      <c r="B84" s="120" t="s">
        <v>281</v>
      </c>
      <c r="C84" s="330"/>
    </row>
    <row r="85" spans="1:3" ht="12" customHeight="1">
      <c r="A85" s="15" t="s">
        <v>171</v>
      </c>
      <c r="B85" s="121" t="s">
        <v>282</v>
      </c>
      <c r="C85" s="330"/>
    </row>
    <row r="86" spans="1:3" ht="12" customHeight="1">
      <c r="A86" s="16" t="s">
        <v>172</v>
      </c>
      <c r="B86" s="121" t="s">
        <v>283</v>
      </c>
      <c r="C86" s="330"/>
    </row>
    <row r="87" spans="1:3" ht="12" customHeight="1" thickBot="1">
      <c r="A87" s="21" t="s">
        <v>174</v>
      </c>
      <c r="B87" s="122" t="s">
        <v>284</v>
      </c>
      <c r="C87" s="339"/>
    </row>
    <row r="88" spans="1:3" ht="12" customHeight="1" thickBot="1">
      <c r="A88" s="23" t="s">
        <v>62</v>
      </c>
      <c r="B88" s="32" t="s">
        <v>403</v>
      </c>
      <c r="C88" s="323">
        <f>+C89+C90+C91</f>
        <v>2130</v>
      </c>
    </row>
    <row r="89" spans="1:3" ht="12" customHeight="1">
      <c r="A89" s="18" t="s">
        <v>161</v>
      </c>
      <c r="B89" s="9" t="s">
        <v>373</v>
      </c>
      <c r="C89" s="329">
        <v>2130</v>
      </c>
    </row>
    <row r="90" spans="1:3" ht="12" customHeight="1">
      <c r="A90" s="18" t="s">
        <v>162</v>
      </c>
      <c r="B90" s="14" t="s">
        <v>259</v>
      </c>
      <c r="C90" s="325"/>
    </row>
    <row r="91" spans="1:3" ht="12" customHeight="1">
      <c r="A91" s="18" t="s">
        <v>163</v>
      </c>
      <c r="B91" s="300" t="s">
        <v>404</v>
      </c>
      <c r="C91" s="277"/>
    </row>
    <row r="92" spans="1:3" ht="12" customHeight="1">
      <c r="A92" s="18" t="s">
        <v>164</v>
      </c>
      <c r="B92" s="300" t="s">
        <v>476</v>
      </c>
      <c r="C92" s="277"/>
    </row>
    <row r="93" spans="1:3" ht="12" customHeight="1">
      <c r="A93" s="18" t="s">
        <v>165</v>
      </c>
      <c r="B93" s="300" t="s">
        <v>405</v>
      </c>
      <c r="C93" s="277"/>
    </row>
    <row r="94" spans="1:3">
      <c r="A94" s="18" t="s">
        <v>173</v>
      </c>
      <c r="B94" s="300" t="s">
        <v>406</v>
      </c>
      <c r="C94" s="277"/>
    </row>
    <row r="95" spans="1:3" ht="12" customHeight="1">
      <c r="A95" s="18" t="s">
        <v>175</v>
      </c>
      <c r="B95" s="483" t="s">
        <v>377</v>
      </c>
      <c r="C95" s="277"/>
    </row>
    <row r="96" spans="1:3" ht="12" customHeight="1">
      <c r="A96" s="18" t="s">
        <v>260</v>
      </c>
      <c r="B96" s="483" t="s">
        <v>378</v>
      </c>
      <c r="C96" s="277"/>
    </row>
    <row r="97" spans="1:3" ht="12" customHeight="1">
      <c r="A97" s="18" t="s">
        <v>261</v>
      </c>
      <c r="B97" s="483" t="s">
        <v>376</v>
      </c>
      <c r="C97" s="277"/>
    </row>
    <row r="98" spans="1:3" ht="24" customHeight="1" thickBot="1">
      <c r="A98" s="15" t="s">
        <v>262</v>
      </c>
      <c r="B98" s="484" t="s">
        <v>375</v>
      </c>
      <c r="C98" s="280"/>
    </row>
    <row r="99" spans="1:3" ht="12" customHeight="1" thickBot="1">
      <c r="A99" s="23" t="s">
        <v>63</v>
      </c>
      <c r="B99" s="111" t="s">
        <v>407</v>
      </c>
      <c r="C99" s="323">
        <f>+C100+C101</f>
        <v>0</v>
      </c>
    </row>
    <row r="100" spans="1:3" ht="12" customHeight="1">
      <c r="A100" s="18" t="s">
        <v>135</v>
      </c>
      <c r="B100" s="11" t="s">
        <v>108</v>
      </c>
      <c r="C100" s="329"/>
    </row>
    <row r="101" spans="1:3" ht="12" customHeight="1" thickBot="1">
      <c r="A101" s="19" t="s">
        <v>136</v>
      </c>
      <c r="B101" s="14" t="s">
        <v>109</v>
      </c>
      <c r="C101" s="330"/>
    </row>
    <row r="102" spans="1:3" s="298" customFormat="1" ht="12" customHeight="1" thickBot="1">
      <c r="A102" s="304" t="s">
        <v>64</v>
      </c>
      <c r="B102" s="299" t="s">
        <v>379</v>
      </c>
      <c r="C102" s="495"/>
    </row>
    <row r="103" spans="1:3" ht="12" customHeight="1" thickBot="1">
      <c r="A103" s="296" t="s">
        <v>65</v>
      </c>
      <c r="B103" s="297" t="s">
        <v>205</v>
      </c>
      <c r="C103" s="322">
        <f>+C75+C88+C99+C102</f>
        <v>108851</v>
      </c>
    </row>
    <row r="104" spans="1:3" ht="12" customHeight="1" thickBot="1">
      <c r="A104" s="304" t="s">
        <v>66</v>
      </c>
      <c r="B104" s="299" t="s">
        <v>477</v>
      </c>
      <c r="C104" s="323">
        <f>+C105+C113</f>
        <v>0</v>
      </c>
    </row>
    <row r="105" spans="1:3" ht="12" customHeight="1" thickBot="1">
      <c r="A105" s="311" t="s">
        <v>142</v>
      </c>
      <c r="B105" s="485" t="s">
        <v>484</v>
      </c>
      <c r="C105" s="323">
        <f>+C106+C107+C108+C109+C110+C111+C112</f>
        <v>0</v>
      </c>
    </row>
    <row r="106" spans="1:3" ht="12" customHeight="1">
      <c r="A106" s="312" t="s">
        <v>145</v>
      </c>
      <c r="B106" s="313" t="s">
        <v>380</v>
      </c>
      <c r="C106" s="347"/>
    </row>
    <row r="107" spans="1:3" ht="12" customHeight="1">
      <c r="A107" s="305" t="s">
        <v>146</v>
      </c>
      <c r="B107" s="300" t="s">
        <v>381</v>
      </c>
      <c r="C107" s="348"/>
    </row>
    <row r="108" spans="1:3" ht="12" customHeight="1">
      <c r="A108" s="305" t="s">
        <v>147</v>
      </c>
      <c r="B108" s="300" t="s">
        <v>382</v>
      </c>
      <c r="C108" s="348"/>
    </row>
    <row r="109" spans="1:3" ht="12" customHeight="1">
      <c r="A109" s="305" t="s">
        <v>148</v>
      </c>
      <c r="B109" s="300" t="s">
        <v>383</v>
      </c>
      <c r="C109" s="348"/>
    </row>
    <row r="110" spans="1:3" ht="12" customHeight="1">
      <c r="A110" s="305" t="s">
        <v>245</v>
      </c>
      <c r="B110" s="300" t="s">
        <v>384</v>
      </c>
      <c r="C110" s="348"/>
    </row>
    <row r="111" spans="1:3" ht="12" customHeight="1">
      <c r="A111" s="305" t="s">
        <v>263</v>
      </c>
      <c r="B111" s="300" t="s">
        <v>385</v>
      </c>
      <c r="C111" s="348"/>
    </row>
    <row r="112" spans="1:3" ht="12" customHeight="1" thickBot="1">
      <c r="A112" s="314" t="s">
        <v>264</v>
      </c>
      <c r="B112" s="315" t="s">
        <v>386</v>
      </c>
      <c r="C112" s="349"/>
    </row>
    <row r="113" spans="1:9" ht="12" customHeight="1" thickBot="1">
      <c r="A113" s="311" t="s">
        <v>143</v>
      </c>
      <c r="B113" s="485" t="s">
        <v>485</v>
      </c>
      <c r="C113" s="323">
        <f>+C114+C115+C116+C117+C118+C119+C120+C121</f>
        <v>0</v>
      </c>
    </row>
    <row r="114" spans="1:9" ht="12" customHeight="1">
      <c r="A114" s="312" t="s">
        <v>151</v>
      </c>
      <c r="B114" s="313" t="s">
        <v>380</v>
      </c>
      <c r="C114" s="347"/>
    </row>
    <row r="115" spans="1:9" ht="12" customHeight="1">
      <c r="A115" s="305" t="s">
        <v>152</v>
      </c>
      <c r="B115" s="300" t="s">
        <v>387</v>
      </c>
      <c r="C115" s="348"/>
    </row>
    <row r="116" spans="1:9" ht="12" customHeight="1">
      <c r="A116" s="305" t="s">
        <v>153</v>
      </c>
      <c r="B116" s="300" t="s">
        <v>382</v>
      </c>
      <c r="C116" s="348"/>
    </row>
    <row r="117" spans="1:9" ht="12" customHeight="1">
      <c r="A117" s="305" t="s">
        <v>154</v>
      </c>
      <c r="B117" s="300" t="s">
        <v>383</v>
      </c>
      <c r="C117" s="348"/>
    </row>
    <row r="118" spans="1:9" ht="12" customHeight="1">
      <c r="A118" s="305" t="s">
        <v>246</v>
      </c>
      <c r="B118" s="300" t="s">
        <v>384</v>
      </c>
      <c r="C118" s="348"/>
    </row>
    <row r="119" spans="1:9" ht="12" customHeight="1">
      <c r="A119" s="305" t="s">
        <v>265</v>
      </c>
      <c r="B119" s="300" t="s">
        <v>388</v>
      </c>
      <c r="C119" s="348"/>
    </row>
    <row r="120" spans="1:9" ht="12" customHeight="1">
      <c r="A120" s="305" t="s">
        <v>266</v>
      </c>
      <c r="B120" s="300" t="s">
        <v>386</v>
      </c>
      <c r="C120" s="348"/>
    </row>
    <row r="121" spans="1:9" ht="12" customHeight="1" thickBot="1">
      <c r="A121" s="314" t="s">
        <v>267</v>
      </c>
      <c r="B121" s="315" t="s">
        <v>480</v>
      </c>
      <c r="C121" s="349"/>
    </row>
    <row r="122" spans="1:9" ht="12" customHeight="1" thickBot="1">
      <c r="A122" s="304" t="s">
        <v>67</v>
      </c>
      <c r="B122" s="481" t="s">
        <v>389</v>
      </c>
      <c r="C122" s="340">
        <f>+C103+C104</f>
        <v>108851</v>
      </c>
    </row>
    <row r="123" spans="1:9" ht="15" customHeight="1" thickBot="1">
      <c r="A123" s="304" t="s">
        <v>68</v>
      </c>
      <c r="B123" s="481" t="s">
        <v>390</v>
      </c>
      <c r="C123" s="341"/>
      <c r="F123" s="41"/>
      <c r="G123" s="112"/>
      <c r="H123" s="112"/>
      <c r="I123" s="112"/>
    </row>
    <row r="124" spans="1:9" s="1" customFormat="1" ht="12.95" customHeight="1" thickBot="1">
      <c r="A124" s="316" t="s">
        <v>69</v>
      </c>
      <c r="B124" s="482" t="s">
        <v>391</v>
      </c>
      <c r="C124" s="334">
        <f>+C122+C123</f>
        <v>108851</v>
      </c>
    </row>
    <row r="125" spans="1:9" ht="7.5" customHeight="1">
      <c r="A125" s="486"/>
      <c r="B125" s="486"/>
      <c r="C125" s="487"/>
    </row>
    <row r="126" spans="1:9">
      <c r="A126" s="530" t="s">
        <v>208</v>
      </c>
      <c r="B126" s="530"/>
      <c r="C126" s="530"/>
    </row>
    <row r="127" spans="1:9" ht="15" customHeight="1" thickBot="1">
      <c r="A127" s="528" t="s">
        <v>202</v>
      </c>
      <c r="B127" s="528"/>
      <c r="C127" s="344" t="s">
        <v>393</v>
      </c>
    </row>
    <row r="128" spans="1:9" ht="13.5" customHeight="1" thickBot="1">
      <c r="A128" s="23">
        <v>1</v>
      </c>
      <c r="B128" s="32" t="s">
        <v>274</v>
      </c>
      <c r="C128" s="342">
        <f>+C53-C103</f>
        <v>-2935</v>
      </c>
      <c r="D128" s="114"/>
    </row>
    <row r="129" spans="1:3" ht="7.5" customHeight="1">
      <c r="A129" s="486"/>
      <c r="B129" s="486"/>
      <c r="C129" s="487"/>
    </row>
  </sheetData>
  <mergeCells count="7">
    <mergeCell ref="A1:C1"/>
    <mergeCell ref="A127:B127"/>
    <mergeCell ref="A71:C71"/>
    <mergeCell ref="A3:C3"/>
    <mergeCell ref="A4:B4"/>
    <mergeCell ref="A72:B72"/>
    <mergeCell ref="A126:C12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Width="3" fitToHeight="2" orientation="portrait" r:id="rId1"/>
  <headerFooter alignWithMargins="0">
    <oddHeader xml:space="preserve">&amp;C&amp;"Times New Roman CE,Félkövér"&amp;12 4. melléklet az 1/2013. (II.7.) önkormányzati rendelethez
&amp;R&amp;"Times New Roman CE,Félkövér dőlt"&amp;11 </oddHeader>
  </headerFooter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Layout" topLeftCell="A7" zoomScaleNormal="100" zoomScaleSheetLayoutView="100" workbookViewId="0">
      <selection activeCell="D12" sqref="D12"/>
    </sheetView>
  </sheetViews>
  <sheetFormatPr defaultRowHeight="12.75"/>
  <cols>
    <col min="1" max="1" width="6.83203125" style="53" customWidth="1"/>
    <col min="2" max="2" width="55.1640625" style="180" customWidth="1"/>
    <col min="3" max="3" width="16.33203125" style="53" customWidth="1"/>
    <col min="4" max="4" width="55.1640625" style="53" customWidth="1"/>
    <col min="5" max="5" width="16.33203125" style="53" customWidth="1"/>
    <col min="6" max="6" width="4.83203125" style="53" customWidth="1"/>
    <col min="7" max="16384" width="9.33203125" style="53"/>
  </cols>
  <sheetData>
    <row r="1" spans="1:6" ht="39.75" customHeight="1">
      <c r="B1" s="363" t="s">
        <v>209</v>
      </c>
      <c r="C1" s="364"/>
      <c r="D1" s="364"/>
      <c r="E1" s="364"/>
      <c r="F1" s="540" t="s">
        <v>556</v>
      </c>
    </row>
    <row r="2" spans="1:6" ht="14.25" thickBot="1">
      <c r="E2" s="365" t="s">
        <v>112</v>
      </c>
      <c r="F2" s="540"/>
    </row>
    <row r="3" spans="1:6" ht="18" customHeight="1" thickBot="1">
      <c r="A3" s="538" t="s">
        <v>120</v>
      </c>
      <c r="B3" s="366" t="s">
        <v>102</v>
      </c>
      <c r="C3" s="367"/>
      <c r="D3" s="366" t="s">
        <v>106</v>
      </c>
      <c r="E3" s="368"/>
      <c r="F3" s="540"/>
    </row>
    <row r="4" spans="1:6" s="369" customFormat="1" ht="35.25" customHeight="1" thickBot="1">
      <c r="A4" s="539"/>
      <c r="B4" s="181" t="s">
        <v>113</v>
      </c>
      <c r="C4" s="182" t="s">
        <v>371</v>
      </c>
      <c r="D4" s="181" t="s">
        <v>113</v>
      </c>
      <c r="E4" s="49" t="s">
        <v>371</v>
      </c>
      <c r="F4" s="540"/>
    </row>
    <row r="5" spans="1:6" s="374" customFormat="1" ht="12" customHeight="1" thickBot="1">
      <c r="A5" s="370">
        <v>1</v>
      </c>
      <c r="B5" s="371">
        <v>2</v>
      </c>
      <c r="C5" s="372" t="s">
        <v>63</v>
      </c>
      <c r="D5" s="371" t="s">
        <v>64</v>
      </c>
      <c r="E5" s="373" t="s">
        <v>65</v>
      </c>
      <c r="F5" s="540"/>
    </row>
    <row r="6" spans="1:6" ht="12.95" customHeight="1">
      <c r="A6" s="375" t="s">
        <v>61</v>
      </c>
      <c r="B6" s="376" t="s">
        <v>231</v>
      </c>
      <c r="C6" s="352">
        <v>52750</v>
      </c>
      <c r="D6" s="376" t="s">
        <v>114</v>
      </c>
      <c r="E6" s="358">
        <v>198821</v>
      </c>
      <c r="F6" s="540"/>
    </row>
    <row r="7" spans="1:6" ht="12.95" customHeight="1">
      <c r="A7" s="377" t="s">
        <v>62</v>
      </c>
      <c r="B7" s="378" t="s">
        <v>103</v>
      </c>
      <c r="C7" s="353">
        <v>8970</v>
      </c>
      <c r="D7" s="378" t="s">
        <v>255</v>
      </c>
      <c r="E7" s="359">
        <v>28064</v>
      </c>
      <c r="F7" s="540"/>
    </row>
    <row r="8" spans="1:6" ht="12.95" customHeight="1">
      <c r="A8" s="377" t="s">
        <v>63</v>
      </c>
      <c r="B8" s="378" t="s">
        <v>105</v>
      </c>
      <c r="C8" s="353">
        <v>10050</v>
      </c>
      <c r="D8" s="378" t="s">
        <v>422</v>
      </c>
      <c r="E8" s="359">
        <v>219299</v>
      </c>
      <c r="F8" s="540"/>
    </row>
    <row r="9" spans="1:6" ht="12.95" customHeight="1">
      <c r="A9" s="377" t="s">
        <v>64</v>
      </c>
      <c r="B9" s="379" t="s">
        <v>409</v>
      </c>
      <c r="C9" s="353">
        <v>584390</v>
      </c>
      <c r="D9" s="378" t="s">
        <v>256</v>
      </c>
      <c r="E9" s="359">
        <v>287200</v>
      </c>
      <c r="F9" s="540"/>
    </row>
    <row r="10" spans="1:6" ht="12.95" customHeight="1">
      <c r="A10" s="377" t="s">
        <v>65</v>
      </c>
      <c r="B10" s="378" t="s">
        <v>410</v>
      </c>
      <c r="C10" s="353">
        <v>171131</v>
      </c>
      <c r="D10" s="378" t="s">
        <v>257</v>
      </c>
      <c r="E10" s="359"/>
      <c r="F10" s="540"/>
    </row>
    <row r="11" spans="1:6" ht="12.95" customHeight="1">
      <c r="A11" s="377" t="s">
        <v>66</v>
      </c>
      <c r="B11" s="378" t="s">
        <v>443</v>
      </c>
      <c r="C11" s="354">
        <v>16417</v>
      </c>
      <c r="D11" s="378" t="s">
        <v>93</v>
      </c>
      <c r="E11" s="359"/>
      <c r="F11" s="540"/>
    </row>
    <row r="12" spans="1:6" ht="12.95" customHeight="1">
      <c r="A12" s="377" t="s">
        <v>67</v>
      </c>
      <c r="B12" s="378" t="s">
        <v>411</v>
      </c>
      <c r="C12" s="353"/>
      <c r="D12" s="378" t="s">
        <v>57</v>
      </c>
      <c r="E12" s="359"/>
      <c r="F12" s="540"/>
    </row>
    <row r="13" spans="1:6" ht="12.95" customHeight="1">
      <c r="A13" s="377" t="s">
        <v>68</v>
      </c>
      <c r="B13" s="378" t="s">
        <v>412</v>
      </c>
      <c r="C13" s="353"/>
      <c r="D13" s="45"/>
      <c r="E13" s="359"/>
      <c r="F13" s="540"/>
    </row>
    <row r="14" spans="1:6" ht="12.95" customHeight="1">
      <c r="A14" s="377" t="s">
        <v>69</v>
      </c>
      <c r="B14" s="380" t="s">
        <v>413</v>
      </c>
      <c r="C14" s="354"/>
      <c r="D14" s="45"/>
      <c r="E14" s="359"/>
      <c r="F14" s="540"/>
    </row>
    <row r="15" spans="1:6" ht="12.95" customHeight="1">
      <c r="A15" s="377" t="s">
        <v>70</v>
      </c>
      <c r="B15" s="45"/>
      <c r="C15" s="353"/>
      <c r="D15" s="45"/>
      <c r="E15" s="359"/>
      <c r="F15" s="540"/>
    </row>
    <row r="16" spans="1:6" ht="12.95" customHeight="1">
      <c r="A16" s="377" t="s">
        <v>71</v>
      </c>
      <c r="B16" s="45"/>
      <c r="C16" s="353"/>
      <c r="D16" s="45"/>
      <c r="E16" s="359"/>
      <c r="F16" s="540"/>
    </row>
    <row r="17" spans="1:6" ht="12.95" customHeight="1" thickBot="1">
      <c r="A17" s="377" t="s">
        <v>72</v>
      </c>
      <c r="B17" s="57"/>
      <c r="C17" s="355"/>
      <c r="D17" s="45"/>
      <c r="E17" s="360"/>
      <c r="F17" s="540"/>
    </row>
    <row r="18" spans="1:6" ht="15.95" customHeight="1" thickBot="1">
      <c r="A18" s="381" t="s">
        <v>73</v>
      </c>
      <c r="B18" s="113" t="s">
        <v>436</v>
      </c>
      <c r="C18" s="356">
        <f>+C6+C7+C8+C9+C10+C12+C13+C14+C15+C16+C17</f>
        <v>827291</v>
      </c>
      <c r="D18" s="113" t="s">
        <v>435</v>
      </c>
      <c r="E18" s="361">
        <f>SUM(E6:E17)</f>
        <v>733384</v>
      </c>
      <c r="F18" s="540"/>
    </row>
    <row r="19" spans="1:6" ht="12.95" customHeight="1">
      <c r="A19" s="382" t="s">
        <v>74</v>
      </c>
      <c r="B19" s="383" t="s">
        <v>414</v>
      </c>
      <c r="C19" s="384">
        <v>2236</v>
      </c>
      <c r="D19" s="385" t="s">
        <v>268</v>
      </c>
      <c r="E19" s="362"/>
      <c r="F19" s="540"/>
    </row>
    <row r="20" spans="1:6" ht="12.95" customHeight="1">
      <c r="A20" s="386" t="s">
        <v>75</v>
      </c>
      <c r="B20" s="385" t="s">
        <v>347</v>
      </c>
      <c r="C20" s="74">
        <v>2236</v>
      </c>
      <c r="D20" s="385" t="s">
        <v>269</v>
      </c>
      <c r="E20" s="75">
        <v>70594</v>
      </c>
      <c r="F20" s="540"/>
    </row>
    <row r="21" spans="1:6" ht="12.95" customHeight="1">
      <c r="A21" s="386" t="s">
        <v>76</v>
      </c>
      <c r="B21" s="385" t="s">
        <v>348</v>
      </c>
      <c r="C21" s="74"/>
      <c r="D21" s="385" t="s">
        <v>206</v>
      </c>
      <c r="E21" s="75"/>
      <c r="F21" s="540"/>
    </row>
    <row r="22" spans="1:6" ht="12.95" customHeight="1">
      <c r="A22" s="386" t="s">
        <v>77</v>
      </c>
      <c r="B22" s="385" t="s">
        <v>415</v>
      </c>
      <c r="C22" s="74"/>
      <c r="D22" s="385" t="s">
        <v>207</v>
      </c>
      <c r="E22" s="75"/>
      <c r="F22" s="540"/>
    </row>
    <row r="23" spans="1:6" ht="12.95" customHeight="1">
      <c r="A23" s="386" t="s">
        <v>78</v>
      </c>
      <c r="B23" s="385" t="s">
        <v>416</v>
      </c>
      <c r="C23" s="74"/>
      <c r="D23" s="383" t="s">
        <v>423</v>
      </c>
      <c r="E23" s="75"/>
      <c r="F23" s="540"/>
    </row>
    <row r="24" spans="1:6" ht="12.95" customHeight="1">
      <c r="A24" s="386" t="s">
        <v>79</v>
      </c>
      <c r="B24" s="385" t="s">
        <v>417</v>
      </c>
      <c r="C24" s="387">
        <f>+C25+C26</f>
        <v>0</v>
      </c>
      <c r="D24" s="385" t="s">
        <v>270</v>
      </c>
      <c r="E24" s="75"/>
      <c r="F24" s="540"/>
    </row>
    <row r="25" spans="1:6" ht="12.95" customHeight="1">
      <c r="A25" s="382" t="s">
        <v>80</v>
      </c>
      <c r="B25" s="383" t="s">
        <v>418</v>
      </c>
      <c r="C25" s="357"/>
      <c r="D25" s="376" t="s">
        <v>271</v>
      </c>
      <c r="E25" s="362"/>
      <c r="F25" s="540"/>
    </row>
    <row r="26" spans="1:6" ht="12.95" customHeight="1" thickBot="1">
      <c r="A26" s="386" t="s">
        <v>81</v>
      </c>
      <c r="B26" s="385" t="s">
        <v>357</v>
      </c>
      <c r="C26" s="74"/>
      <c r="D26" s="45"/>
      <c r="E26" s="75"/>
      <c r="F26" s="540"/>
    </row>
    <row r="27" spans="1:6" ht="15.95" customHeight="1" thickBot="1">
      <c r="A27" s="381" t="s">
        <v>82</v>
      </c>
      <c r="B27" s="113" t="s">
        <v>433</v>
      </c>
      <c r="C27" s="356">
        <f>+C19+C24</f>
        <v>2236</v>
      </c>
      <c r="D27" s="113" t="s">
        <v>434</v>
      </c>
      <c r="E27" s="361">
        <f>SUM(E19:E26)</f>
        <v>70594</v>
      </c>
      <c r="F27" s="540"/>
    </row>
    <row r="28" spans="1:6" ht="18" customHeight="1" thickBot="1">
      <c r="A28" s="381" t="s">
        <v>83</v>
      </c>
      <c r="B28" s="388" t="s">
        <v>421</v>
      </c>
      <c r="C28" s="356">
        <f>+C18+C27</f>
        <v>829527</v>
      </c>
      <c r="D28" s="388" t="s">
        <v>424</v>
      </c>
      <c r="E28" s="361">
        <f>+E18+E27</f>
        <v>803978</v>
      </c>
      <c r="F28" s="540"/>
    </row>
    <row r="29" spans="1:6" ht="18" customHeight="1" thickBot="1">
      <c r="A29" s="381" t="s">
        <v>84</v>
      </c>
      <c r="B29" s="113" t="s">
        <v>419</v>
      </c>
      <c r="C29" s="392"/>
      <c r="D29" s="113" t="s">
        <v>425</v>
      </c>
      <c r="E29" s="391"/>
      <c r="F29" s="540"/>
    </row>
    <row r="30" spans="1:6" ht="13.5" thickBot="1">
      <c r="A30" s="381" t="s">
        <v>85</v>
      </c>
      <c r="B30" s="389" t="s">
        <v>420</v>
      </c>
      <c r="C30" s="390">
        <f>+C28+C29</f>
        <v>829527</v>
      </c>
      <c r="D30" s="389" t="s">
        <v>426</v>
      </c>
      <c r="E30" s="390">
        <f>+E28+E29</f>
        <v>803978</v>
      </c>
      <c r="F30" s="540"/>
    </row>
    <row r="31" spans="1:6" ht="13.5" thickBot="1">
      <c r="A31" s="381" t="s">
        <v>86</v>
      </c>
      <c r="B31" s="389" t="s">
        <v>211</v>
      </c>
      <c r="C31" s="390" t="str">
        <f>IF(C18-E18&lt;0,E18-C18,"-")</f>
        <v>-</v>
      </c>
      <c r="D31" s="389" t="s">
        <v>212</v>
      </c>
      <c r="E31" s="390">
        <f>IF(C18-E18&gt;0,C18-E18,"-")</f>
        <v>93907</v>
      </c>
      <c r="F31" s="540"/>
    </row>
    <row r="32" spans="1:6" ht="13.5" thickBot="1">
      <c r="A32" s="381" t="s">
        <v>87</v>
      </c>
      <c r="B32" s="389" t="s">
        <v>427</v>
      </c>
      <c r="C32" s="390" t="str">
        <f>IF(C18+C19-E28&lt;0,E28-(C18+C19),"-")</f>
        <v>-</v>
      </c>
      <c r="D32" s="389" t="s">
        <v>428</v>
      </c>
      <c r="E32" s="390">
        <f>IF(C18+C19-E28&gt;0,C18+C19-E28,"-")</f>
        <v>25549</v>
      </c>
      <c r="F32" s="540"/>
    </row>
  </sheetData>
  <mergeCells count="2">
    <mergeCell ref="A3:A4"/>
    <mergeCell ref="F1:F3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36"/>
  <sheetViews>
    <sheetView topLeftCell="A7" zoomScaleNormal="100" zoomScaleSheetLayoutView="115" workbookViewId="0">
      <selection activeCell="H14" sqref="H14"/>
    </sheetView>
  </sheetViews>
  <sheetFormatPr defaultRowHeight="12.75"/>
  <cols>
    <col min="1" max="1" width="6.83203125" style="53" customWidth="1"/>
    <col min="2" max="2" width="55.1640625" style="180" customWidth="1"/>
    <col min="3" max="3" width="16.33203125" style="53" customWidth="1"/>
    <col min="4" max="4" width="55.1640625" style="53" customWidth="1"/>
    <col min="5" max="5" width="16.33203125" style="53" customWidth="1"/>
    <col min="6" max="6" width="4.83203125" style="53" customWidth="1"/>
    <col min="7" max="16384" width="9.33203125" style="53"/>
  </cols>
  <sheetData>
    <row r="1" spans="1:6" ht="31.5">
      <c r="B1" s="363" t="s">
        <v>210</v>
      </c>
      <c r="C1" s="364"/>
      <c r="D1" s="364"/>
      <c r="E1" s="364"/>
      <c r="F1" s="540" t="s">
        <v>555</v>
      </c>
    </row>
    <row r="2" spans="1:6" ht="14.25" thickBot="1">
      <c r="E2" s="365" t="s">
        <v>112</v>
      </c>
      <c r="F2" s="540"/>
    </row>
    <row r="3" spans="1:6" ht="13.5" thickBot="1">
      <c r="A3" s="541" t="s">
        <v>120</v>
      </c>
      <c r="B3" s="366" t="s">
        <v>102</v>
      </c>
      <c r="C3" s="367"/>
      <c r="D3" s="366" t="s">
        <v>106</v>
      </c>
      <c r="E3" s="368"/>
      <c r="F3" s="540"/>
    </row>
    <row r="4" spans="1:6" s="369" customFormat="1" ht="24.75" thickBot="1">
      <c r="A4" s="542"/>
      <c r="B4" s="181" t="s">
        <v>113</v>
      </c>
      <c r="C4" s="182" t="s">
        <v>371</v>
      </c>
      <c r="D4" s="181" t="s">
        <v>113</v>
      </c>
      <c r="E4" s="49" t="s">
        <v>371</v>
      </c>
      <c r="F4" s="540"/>
    </row>
    <row r="5" spans="1:6" s="369" customFormat="1" ht="13.5" thickBot="1">
      <c r="A5" s="370">
        <v>1</v>
      </c>
      <c r="B5" s="371">
        <v>2</v>
      </c>
      <c r="C5" s="372">
        <v>3</v>
      </c>
      <c r="D5" s="371">
        <v>4</v>
      </c>
      <c r="E5" s="373">
        <v>5</v>
      </c>
      <c r="F5" s="540"/>
    </row>
    <row r="6" spans="1:6" ht="12.95" customHeight="1">
      <c r="A6" s="375" t="s">
        <v>61</v>
      </c>
      <c r="B6" s="376" t="s">
        <v>463</v>
      </c>
      <c r="C6" s="352">
        <v>5000</v>
      </c>
      <c r="D6" s="376" t="s">
        <v>373</v>
      </c>
      <c r="E6" s="358">
        <v>82752</v>
      </c>
      <c r="F6" s="540"/>
    </row>
    <row r="7" spans="1:6" ht="22.5" customHeight="1">
      <c r="A7" s="377" t="s">
        <v>62</v>
      </c>
      <c r="B7" s="378" t="s">
        <v>437</v>
      </c>
      <c r="C7" s="353">
        <v>1940</v>
      </c>
      <c r="D7" s="378" t="s">
        <v>259</v>
      </c>
      <c r="E7" s="359">
        <v>8229</v>
      </c>
      <c r="F7" s="540"/>
    </row>
    <row r="8" spans="1:6" ht="12.95" customHeight="1">
      <c r="A8" s="377" t="s">
        <v>63</v>
      </c>
      <c r="B8" s="378" t="s">
        <v>204</v>
      </c>
      <c r="C8" s="353"/>
      <c r="D8" s="378" t="s">
        <v>404</v>
      </c>
      <c r="E8" s="359">
        <v>37437</v>
      </c>
      <c r="F8" s="540"/>
    </row>
    <row r="9" spans="1:6" ht="12.95" customHeight="1">
      <c r="A9" s="377" t="s">
        <v>64</v>
      </c>
      <c r="B9" s="378" t="s">
        <v>547</v>
      </c>
      <c r="C9" s="353">
        <v>44991</v>
      </c>
      <c r="D9" s="378" t="s">
        <v>444</v>
      </c>
      <c r="E9" s="359">
        <v>7716</v>
      </c>
      <c r="F9" s="540"/>
    </row>
    <row r="10" spans="1:6" ht="12.75" customHeight="1">
      <c r="A10" s="377" t="s">
        <v>65</v>
      </c>
      <c r="B10" s="378" t="s">
        <v>334</v>
      </c>
      <c r="C10" s="353">
        <v>443</v>
      </c>
      <c r="D10" s="378" t="s">
        <v>445</v>
      </c>
      <c r="E10" s="359">
        <v>25629</v>
      </c>
      <c r="F10" s="540"/>
    </row>
    <row r="11" spans="1:6" ht="12.95" customHeight="1">
      <c r="A11" s="377" t="s">
        <v>66</v>
      </c>
      <c r="B11" s="378" t="s">
        <v>438</v>
      </c>
      <c r="C11" s="354">
        <v>42576</v>
      </c>
      <c r="D11" s="394" t="s">
        <v>446</v>
      </c>
      <c r="E11" s="359">
        <v>4092</v>
      </c>
      <c r="F11" s="540"/>
    </row>
    <row r="12" spans="1:6" ht="12.95" customHeight="1">
      <c r="A12" s="377" t="s">
        <v>67</v>
      </c>
      <c r="B12" s="378" t="s">
        <v>439</v>
      </c>
      <c r="C12" s="353">
        <v>3508</v>
      </c>
      <c r="D12" s="394" t="s">
        <v>377</v>
      </c>
      <c r="E12" s="359"/>
      <c r="F12" s="540"/>
    </row>
    <row r="13" spans="1:6" ht="12.95" customHeight="1">
      <c r="A13" s="377" t="s">
        <v>68</v>
      </c>
      <c r="B13" s="378" t="s">
        <v>442</v>
      </c>
      <c r="C13" s="353">
        <v>2749</v>
      </c>
      <c r="D13" s="395" t="s">
        <v>378</v>
      </c>
      <c r="E13" s="359"/>
      <c r="F13" s="540"/>
    </row>
    <row r="14" spans="1:6" ht="12.95" customHeight="1">
      <c r="A14" s="377" t="s">
        <v>69</v>
      </c>
      <c r="B14" s="396" t="s">
        <v>461</v>
      </c>
      <c r="C14" s="354">
        <v>2749</v>
      </c>
      <c r="D14" s="394" t="s">
        <v>447</v>
      </c>
      <c r="E14" s="359"/>
      <c r="F14" s="540"/>
    </row>
    <row r="15" spans="1:6" ht="22.5" customHeight="1">
      <c r="A15" s="377" t="s">
        <v>70</v>
      </c>
      <c r="B15" s="378" t="s">
        <v>440</v>
      </c>
      <c r="C15" s="354">
        <v>43697</v>
      </c>
      <c r="D15" s="394" t="s">
        <v>448</v>
      </c>
      <c r="E15" s="359"/>
      <c r="F15" s="540"/>
    </row>
    <row r="16" spans="1:6" ht="12.95" customHeight="1">
      <c r="A16" s="377" t="s">
        <v>71</v>
      </c>
      <c r="B16" s="378" t="s">
        <v>441</v>
      </c>
      <c r="C16" s="359"/>
      <c r="D16" s="378" t="s">
        <v>93</v>
      </c>
      <c r="E16" s="359"/>
      <c r="F16" s="540"/>
    </row>
    <row r="17" spans="1:6" ht="12.95" customHeight="1" thickBot="1">
      <c r="A17" s="516" t="s">
        <v>72</v>
      </c>
      <c r="B17" s="517"/>
      <c r="C17" s="518"/>
      <c r="D17" s="517" t="s">
        <v>57</v>
      </c>
      <c r="E17" s="439"/>
      <c r="F17" s="540"/>
    </row>
    <row r="18" spans="1:6" ht="15.95" customHeight="1" thickBot="1">
      <c r="A18" s="381" t="s">
        <v>73</v>
      </c>
      <c r="B18" s="113" t="s">
        <v>198</v>
      </c>
      <c r="C18" s="356">
        <f>+C6+C7+C8+C9+C10+C11+C12+C13+C15+C16+C17</f>
        <v>144904</v>
      </c>
      <c r="D18" s="113" t="s">
        <v>199</v>
      </c>
      <c r="E18" s="361">
        <f>+E6+E7+E8+E16+E17</f>
        <v>128418</v>
      </c>
      <c r="F18" s="540"/>
    </row>
    <row r="19" spans="1:6" ht="12.95" customHeight="1">
      <c r="A19" s="397" t="s">
        <v>74</v>
      </c>
      <c r="B19" s="398" t="s">
        <v>460</v>
      </c>
      <c r="C19" s="405">
        <f>+C20+C21+C22+C23+C24</f>
        <v>0</v>
      </c>
      <c r="D19" s="385" t="s">
        <v>268</v>
      </c>
      <c r="E19" s="73"/>
      <c r="F19" s="540"/>
    </row>
    <row r="20" spans="1:6" ht="12.95" customHeight="1">
      <c r="A20" s="377" t="s">
        <v>75</v>
      </c>
      <c r="B20" s="399" t="s">
        <v>449</v>
      </c>
      <c r="C20" s="74"/>
      <c r="D20" s="385" t="s">
        <v>272</v>
      </c>
      <c r="E20" s="75"/>
      <c r="F20" s="540"/>
    </row>
    <row r="21" spans="1:6" ht="12.95" customHeight="1">
      <c r="A21" s="397" t="s">
        <v>76</v>
      </c>
      <c r="B21" s="399" t="s">
        <v>450</v>
      </c>
      <c r="C21" s="74"/>
      <c r="D21" s="385" t="s">
        <v>206</v>
      </c>
      <c r="E21" s="75"/>
      <c r="F21" s="540"/>
    </row>
    <row r="22" spans="1:6" ht="12.95" customHeight="1">
      <c r="A22" s="377" t="s">
        <v>77</v>
      </c>
      <c r="B22" s="399" t="s">
        <v>451</v>
      </c>
      <c r="C22" s="74"/>
      <c r="D22" s="385" t="s">
        <v>207</v>
      </c>
      <c r="E22" s="75">
        <v>53919</v>
      </c>
      <c r="F22" s="540"/>
    </row>
    <row r="23" spans="1:6" ht="12.95" customHeight="1">
      <c r="A23" s="397" t="s">
        <v>78</v>
      </c>
      <c r="B23" s="399" t="s">
        <v>452</v>
      </c>
      <c r="C23" s="74"/>
      <c r="D23" s="383" t="s">
        <v>423</v>
      </c>
      <c r="E23" s="75"/>
      <c r="F23" s="540"/>
    </row>
    <row r="24" spans="1:6" ht="12.95" customHeight="1">
      <c r="A24" s="377" t="s">
        <v>79</v>
      </c>
      <c r="B24" s="400" t="s">
        <v>453</v>
      </c>
      <c r="C24" s="74"/>
      <c r="D24" s="385" t="s">
        <v>273</v>
      </c>
      <c r="E24" s="75"/>
      <c r="F24" s="540"/>
    </row>
    <row r="25" spans="1:6" ht="12.95" customHeight="1">
      <c r="A25" s="397" t="s">
        <v>80</v>
      </c>
      <c r="B25" s="401" t="s">
        <v>454</v>
      </c>
      <c r="C25" s="387">
        <f>+C26+C27+C28+C29+C30</f>
        <v>11884</v>
      </c>
      <c r="D25" s="402" t="s">
        <v>271</v>
      </c>
      <c r="E25" s="75"/>
      <c r="F25" s="540"/>
    </row>
    <row r="26" spans="1:6" ht="12.95" customHeight="1">
      <c r="A26" s="377" t="s">
        <v>81</v>
      </c>
      <c r="B26" s="400" t="s">
        <v>455</v>
      </c>
      <c r="C26" s="74">
        <v>11884</v>
      </c>
      <c r="D26" s="402" t="s">
        <v>462</v>
      </c>
      <c r="E26" s="75"/>
      <c r="F26" s="540"/>
    </row>
    <row r="27" spans="1:6" ht="12.95" customHeight="1">
      <c r="A27" s="397" t="s">
        <v>82</v>
      </c>
      <c r="B27" s="400" t="s">
        <v>456</v>
      </c>
      <c r="C27" s="74"/>
      <c r="D27" s="393"/>
      <c r="E27" s="75"/>
      <c r="F27" s="540"/>
    </row>
    <row r="28" spans="1:6" ht="12.95" customHeight="1">
      <c r="A28" s="377" t="s">
        <v>83</v>
      </c>
      <c r="B28" s="399" t="s">
        <v>457</v>
      </c>
      <c r="C28" s="74"/>
      <c r="D28" s="110"/>
      <c r="E28" s="75"/>
      <c r="F28" s="540"/>
    </row>
    <row r="29" spans="1:6" ht="12.95" customHeight="1">
      <c r="A29" s="397" t="s">
        <v>84</v>
      </c>
      <c r="B29" s="403" t="s">
        <v>458</v>
      </c>
      <c r="C29" s="74"/>
      <c r="D29" s="45"/>
      <c r="E29" s="75"/>
      <c r="F29" s="540"/>
    </row>
    <row r="30" spans="1:6" ht="12.95" customHeight="1" thickBot="1">
      <c r="A30" s="377" t="s">
        <v>85</v>
      </c>
      <c r="B30" s="404" t="s">
        <v>459</v>
      </c>
      <c r="C30" s="74"/>
      <c r="D30" s="110"/>
      <c r="E30" s="75"/>
      <c r="F30" s="540"/>
    </row>
    <row r="31" spans="1:6" ht="21.75" customHeight="1" thickBot="1">
      <c r="A31" s="381" t="s">
        <v>86</v>
      </c>
      <c r="B31" s="113" t="s">
        <v>494</v>
      </c>
      <c r="C31" s="356">
        <f>+C19+C25</f>
        <v>11884</v>
      </c>
      <c r="D31" s="113" t="s">
        <v>495</v>
      </c>
      <c r="E31" s="361">
        <f>SUM(E19:E30)</f>
        <v>53919</v>
      </c>
      <c r="F31" s="540"/>
    </row>
    <row r="32" spans="1:6" ht="18" customHeight="1" thickBot="1">
      <c r="A32" s="381" t="s">
        <v>87</v>
      </c>
      <c r="B32" s="388" t="s">
        <v>492</v>
      </c>
      <c r="C32" s="356">
        <f>+C18+C31</f>
        <v>156788</v>
      </c>
      <c r="D32" s="388" t="s">
        <v>496</v>
      </c>
      <c r="E32" s="361">
        <f>+E18+E31</f>
        <v>182337</v>
      </c>
      <c r="F32" s="540"/>
    </row>
    <row r="33" spans="1:6" ht="18" customHeight="1" thickBot="1">
      <c r="A33" s="381" t="s">
        <v>88</v>
      </c>
      <c r="B33" s="113" t="s">
        <v>419</v>
      </c>
      <c r="C33" s="392"/>
      <c r="D33" s="113" t="s">
        <v>425</v>
      </c>
      <c r="E33" s="391"/>
      <c r="F33" s="540"/>
    </row>
    <row r="34" spans="1:6" ht="13.5" thickBot="1">
      <c r="A34" s="381" t="s">
        <v>89</v>
      </c>
      <c r="B34" s="389" t="s">
        <v>493</v>
      </c>
      <c r="C34" s="390">
        <f>+C32+C33</f>
        <v>156788</v>
      </c>
      <c r="D34" s="389" t="s">
        <v>497</v>
      </c>
      <c r="E34" s="390">
        <f>+E32+E33</f>
        <v>182337</v>
      </c>
      <c r="F34" s="540"/>
    </row>
    <row r="35" spans="1:6" ht="13.5" thickBot="1">
      <c r="A35" s="381" t="s">
        <v>176</v>
      </c>
      <c r="B35" s="389" t="s">
        <v>211</v>
      </c>
      <c r="C35" s="390" t="str">
        <f>IF(C18-E18&lt;0,E18-C18,"-")</f>
        <v>-</v>
      </c>
      <c r="D35" s="389" t="s">
        <v>212</v>
      </c>
      <c r="E35" s="390">
        <f>IF(C18-E18&gt;0,C18-E18,"-")</f>
        <v>16486</v>
      </c>
      <c r="F35" s="540"/>
    </row>
    <row r="36" spans="1:6" ht="13.5" thickBot="1">
      <c r="A36" s="381" t="s">
        <v>177</v>
      </c>
      <c r="B36" s="389" t="s">
        <v>427</v>
      </c>
      <c r="C36" s="390">
        <f>IF(C18+C19-E32&lt;0,E32-(C18+C19),"-")</f>
        <v>37433</v>
      </c>
      <c r="D36" s="389" t="s">
        <v>428</v>
      </c>
      <c r="E36" s="390" t="str">
        <f>IF(C18+C19-E32&gt;0,C18+C19-E32,"-")</f>
        <v>-</v>
      </c>
      <c r="F36" s="540"/>
    </row>
  </sheetData>
  <mergeCells count="2">
    <mergeCell ref="A3:A4"/>
    <mergeCell ref="F1:F36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11"/>
  <sheetViews>
    <sheetView view="pageLayout" zoomScaleNormal="120" workbookViewId="0">
      <selection activeCell="B24" sqref="B24"/>
    </sheetView>
  </sheetViews>
  <sheetFormatPr defaultRowHeight="15"/>
  <cols>
    <col min="1" max="1" width="5.6640625" style="124" customWidth="1"/>
    <col min="2" max="2" width="38.6640625" style="124" customWidth="1"/>
    <col min="3" max="6" width="14" style="124" customWidth="1"/>
    <col min="7" max="16384" width="9.33203125" style="124"/>
  </cols>
  <sheetData>
    <row r="1" spans="1:7" ht="33" customHeight="1">
      <c r="A1" s="543" t="s">
        <v>498</v>
      </c>
      <c r="B1" s="543"/>
      <c r="C1" s="543"/>
      <c r="D1" s="543"/>
      <c r="E1" s="543"/>
      <c r="F1" s="543"/>
    </row>
    <row r="2" spans="1:7" ht="15.95" customHeight="1" thickBot="1">
      <c r="A2" s="125"/>
      <c r="B2" s="125"/>
      <c r="C2" s="544"/>
      <c r="D2" s="544"/>
      <c r="E2" s="551" t="s">
        <v>99</v>
      </c>
      <c r="F2" s="551"/>
      <c r="G2" s="132"/>
    </row>
    <row r="3" spans="1:7" ht="63" customHeight="1">
      <c r="A3" s="547" t="s">
        <v>59</v>
      </c>
      <c r="B3" s="549" t="s">
        <v>288</v>
      </c>
      <c r="C3" s="549" t="s">
        <v>490</v>
      </c>
      <c r="D3" s="549"/>
      <c r="E3" s="549"/>
      <c r="F3" s="545" t="s">
        <v>466</v>
      </c>
    </row>
    <row r="4" spans="1:7" ht="15.75" thickBot="1">
      <c r="A4" s="548"/>
      <c r="B4" s="550"/>
      <c r="C4" s="127" t="s">
        <v>289</v>
      </c>
      <c r="D4" s="127" t="s">
        <v>464</v>
      </c>
      <c r="E4" s="127" t="s">
        <v>465</v>
      </c>
      <c r="F4" s="546"/>
    </row>
    <row r="5" spans="1:7" ht="15.75" thickBot="1">
      <c r="A5" s="129">
        <v>1</v>
      </c>
      <c r="B5" s="130">
        <v>2</v>
      </c>
      <c r="C5" s="130">
        <v>3</v>
      </c>
      <c r="D5" s="130">
        <v>4</v>
      </c>
      <c r="E5" s="130">
        <v>5</v>
      </c>
      <c r="F5" s="131">
        <v>6</v>
      </c>
    </row>
    <row r="6" spans="1:7">
      <c r="A6" s="128" t="s">
        <v>61</v>
      </c>
      <c r="B6" s="157" t="s">
        <v>499</v>
      </c>
      <c r="C6" s="158">
        <v>8704</v>
      </c>
      <c r="D6" s="158">
        <v>8704</v>
      </c>
      <c r="E6" s="158">
        <v>8704</v>
      </c>
      <c r="F6" s="135">
        <f>SUM(C6:E6)</f>
        <v>26112</v>
      </c>
    </row>
    <row r="7" spans="1:7">
      <c r="A7" s="126" t="s">
        <v>62</v>
      </c>
      <c r="B7" s="159" t="s">
        <v>500</v>
      </c>
      <c r="C7" s="160"/>
      <c r="D7" s="160"/>
      <c r="E7" s="160"/>
      <c r="F7" s="136">
        <f>SUM(C7:E7)</f>
        <v>0</v>
      </c>
    </row>
    <row r="8" spans="1:7">
      <c r="A8" s="126" t="s">
        <v>63</v>
      </c>
      <c r="B8" s="159"/>
      <c r="C8" s="160"/>
      <c r="D8" s="160"/>
      <c r="E8" s="160"/>
      <c r="F8" s="136">
        <f>SUM(C8:E8)</f>
        <v>0</v>
      </c>
    </row>
    <row r="9" spans="1:7">
      <c r="A9" s="126" t="s">
        <v>64</v>
      </c>
      <c r="B9" s="159"/>
      <c r="C9" s="160"/>
      <c r="D9" s="160"/>
      <c r="E9" s="160"/>
      <c r="F9" s="136">
        <f>SUM(C9:E9)</f>
        <v>0</v>
      </c>
    </row>
    <row r="10" spans="1:7" ht="15.75" thickBot="1">
      <c r="A10" s="133" t="s">
        <v>65</v>
      </c>
      <c r="B10" s="161"/>
      <c r="C10" s="162"/>
      <c r="D10" s="162"/>
      <c r="E10" s="162"/>
      <c r="F10" s="136">
        <f>SUM(C10:E10)</f>
        <v>0</v>
      </c>
    </row>
    <row r="11" spans="1:7" ht="15.75" thickBot="1">
      <c r="A11" s="129" t="s">
        <v>66</v>
      </c>
      <c r="B11" s="134" t="s">
        <v>290</v>
      </c>
      <c r="C11" s="137">
        <f>SUM(C6:C10)</f>
        <v>8704</v>
      </c>
      <c r="D11" s="137">
        <f>SUM(D6:D10)</f>
        <v>8704</v>
      </c>
      <c r="E11" s="137">
        <f>SUM(E6:E10)</f>
        <v>8704</v>
      </c>
      <c r="F11" s="138">
        <f>SUM(F6:F10)</f>
        <v>26112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&amp;C&amp;11 7. melléklet az 1 /2013. (II.7.) önkrmányzati rendelethez&amp;R&amp;"Times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12"/>
  <sheetViews>
    <sheetView view="pageLayout" zoomScaleNormal="120" workbookViewId="0">
      <selection activeCell="C10" sqref="C10"/>
    </sheetView>
  </sheetViews>
  <sheetFormatPr defaultRowHeight="15"/>
  <cols>
    <col min="1" max="1" width="5.6640625" style="124" customWidth="1"/>
    <col min="2" max="2" width="68.6640625" style="124" customWidth="1"/>
    <col min="3" max="3" width="19.5" style="124" customWidth="1"/>
    <col min="4" max="16384" width="9.33203125" style="124"/>
  </cols>
  <sheetData>
    <row r="1" spans="1:4" ht="33" customHeight="1">
      <c r="A1" s="543" t="s">
        <v>501</v>
      </c>
      <c r="B1" s="543"/>
      <c r="C1" s="543"/>
    </row>
    <row r="2" spans="1:4" ht="15.95" customHeight="1" thickBot="1">
      <c r="A2" s="125"/>
      <c r="B2" s="125"/>
      <c r="C2" s="139" t="s">
        <v>99</v>
      </c>
      <c r="D2" s="132"/>
    </row>
    <row r="3" spans="1:4" ht="26.25" customHeight="1" thickBot="1">
      <c r="A3" s="163" t="s">
        <v>59</v>
      </c>
      <c r="B3" s="164" t="s">
        <v>285</v>
      </c>
      <c r="C3" s="165" t="s">
        <v>371</v>
      </c>
    </row>
    <row r="4" spans="1:4" ht="15.75" thickBot="1">
      <c r="A4" s="166">
        <v>1</v>
      </c>
      <c r="B4" s="167">
        <v>2</v>
      </c>
      <c r="C4" s="168">
        <v>3</v>
      </c>
    </row>
    <row r="5" spans="1:4">
      <c r="A5" s="169" t="s">
        <v>61</v>
      </c>
      <c r="B5" s="409" t="s">
        <v>104</v>
      </c>
      <c r="C5" s="406">
        <v>42000</v>
      </c>
    </row>
    <row r="6" spans="1:4" ht="24.75">
      <c r="A6" s="170" t="s">
        <v>62</v>
      </c>
      <c r="B6" s="496" t="s">
        <v>467</v>
      </c>
      <c r="C6" s="407">
        <v>1940</v>
      </c>
    </row>
    <row r="7" spans="1:4">
      <c r="A7" s="170" t="s">
        <v>63</v>
      </c>
      <c r="B7" s="497" t="s">
        <v>291</v>
      </c>
      <c r="C7" s="407"/>
    </row>
    <row r="8" spans="1:4" ht="24.75">
      <c r="A8" s="170" t="s">
        <v>64</v>
      </c>
      <c r="B8" s="497" t="s">
        <v>469</v>
      </c>
      <c r="C8" s="407">
        <v>5000</v>
      </c>
    </row>
    <row r="9" spans="1:4">
      <c r="A9" s="171" t="s">
        <v>65</v>
      </c>
      <c r="B9" s="497" t="s">
        <v>468</v>
      </c>
      <c r="C9" s="408">
        <v>1750</v>
      </c>
    </row>
    <row r="10" spans="1:4" ht="15.75" thickBot="1">
      <c r="A10" s="170" t="s">
        <v>66</v>
      </c>
      <c r="B10" s="498" t="s">
        <v>286</v>
      </c>
      <c r="C10" s="407"/>
    </row>
    <row r="11" spans="1:4" ht="15.75" thickBot="1">
      <c r="A11" s="552" t="s">
        <v>292</v>
      </c>
      <c r="B11" s="553"/>
      <c r="C11" s="172">
        <f>SUM(C5:C10)</f>
        <v>50690</v>
      </c>
    </row>
    <row r="12" spans="1:4" ht="23.25" customHeight="1">
      <c r="A12" s="554" t="s">
        <v>331</v>
      </c>
      <c r="B12" s="554"/>
      <c r="C12" s="554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 dőlt"&amp;11 8. melléklet az 1/2013. (II. 7.) önkormányzati rendelethez&amp;R&amp;"Times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8"/>
  <sheetViews>
    <sheetView view="pageLayout" zoomScaleNormal="120" workbookViewId="0">
      <selection activeCell="C7" sqref="C7"/>
    </sheetView>
  </sheetViews>
  <sheetFormatPr defaultRowHeight="15"/>
  <cols>
    <col min="1" max="1" width="5.6640625" style="124" customWidth="1"/>
    <col min="2" max="2" width="66.83203125" style="124" customWidth="1"/>
    <col min="3" max="3" width="27" style="124" customWidth="1"/>
    <col min="4" max="16384" width="9.33203125" style="124"/>
  </cols>
  <sheetData>
    <row r="1" spans="1:4" ht="33" customHeight="1">
      <c r="A1" s="543" t="s">
        <v>502</v>
      </c>
      <c r="B1" s="543"/>
      <c r="C1" s="543"/>
    </row>
    <row r="2" spans="1:4" ht="15.95" customHeight="1" thickBot="1">
      <c r="A2" s="125"/>
      <c r="B2" s="125"/>
      <c r="C2" s="139" t="s">
        <v>99</v>
      </c>
      <c r="D2" s="132"/>
    </row>
    <row r="3" spans="1:4" ht="26.25" customHeight="1" thickBot="1">
      <c r="A3" s="163" t="s">
        <v>59</v>
      </c>
      <c r="B3" s="164" t="s">
        <v>293</v>
      </c>
      <c r="C3" s="165" t="s">
        <v>323</v>
      </c>
    </row>
    <row r="4" spans="1:4" ht="15.75" thickBot="1">
      <c r="A4" s="166">
        <v>1</v>
      </c>
      <c r="B4" s="167">
        <v>2</v>
      </c>
      <c r="C4" s="168">
        <v>3</v>
      </c>
    </row>
    <row r="5" spans="1:4">
      <c r="A5" s="169" t="s">
        <v>61</v>
      </c>
      <c r="B5" s="177" t="s">
        <v>504</v>
      </c>
      <c r="C5" s="173">
        <v>5580</v>
      </c>
    </row>
    <row r="6" spans="1:4">
      <c r="A6" s="170" t="s">
        <v>62</v>
      </c>
      <c r="B6" s="178" t="s">
        <v>503</v>
      </c>
      <c r="C6" s="174">
        <v>6304</v>
      </c>
    </row>
    <row r="7" spans="1:4" ht="15.75" thickBot="1">
      <c r="A7" s="171" t="s">
        <v>63</v>
      </c>
      <c r="B7" s="179"/>
      <c r="C7" s="175"/>
    </row>
    <row r="8" spans="1:4" ht="17.25" customHeight="1" thickBot="1">
      <c r="A8" s="166" t="s">
        <v>64</v>
      </c>
      <c r="B8" s="115" t="s">
        <v>294</v>
      </c>
      <c r="C8" s="176">
        <f>SUM(C5:C7)</f>
        <v>11884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 dőlt"&amp;11 9. melléklet az 1/2013. ( II.7.) önkormányzati rendelethez&amp;R&amp;"Times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8</vt:i4>
      </vt:variant>
    </vt:vector>
  </HeadingPairs>
  <TitlesOfParts>
    <vt:vector size="26" baseType="lpstr">
      <vt:lpstr>1.mell.</vt:lpstr>
      <vt:lpstr>2.mell. </vt:lpstr>
      <vt:lpstr>3.mell.</vt:lpstr>
      <vt:lpstr>4.mell.</vt:lpstr>
      <vt:lpstr>5.mell  </vt:lpstr>
      <vt:lpstr>6.mell.  </vt:lpstr>
      <vt:lpstr>7.mell.  </vt:lpstr>
      <vt:lpstr>8.mell.</vt:lpstr>
      <vt:lpstr>9.mell.</vt:lpstr>
      <vt:lpstr>10.mell.</vt:lpstr>
      <vt:lpstr>11.mell.</vt:lpstr>
      <vt:lpstr>12. mell. </vt:lpstr>
      <vt:lpstr>13. mell</vt:lpstr>
      <vt:lpstr>14. mell</vt:lpstr>
      <vt:lpstr>15. mell.</vt:lpstr>
      <vt:lpstr>16 mell.</vt:lpstr>
      <vt:lpstr>17.mell</vt:lpstr>
      <vt:lpstr>18. mell.</vt:lpstr>
      <vt:lpstr>'13. mell'!Nyomtatási_cím</vt:lpstr>
      <vt:lpstr>'14. mell'!Nyomtatási_cím</vt:lpstr>
      <vt:lpstr>'15. mell.'!Nyomtatási_cím</vt:lpstr>
      <vt:lpstr>'16 mell.'!Nyomtatási_cím</vt:lpstr>
      <vt:lpstr>'1.mell.'!Nyomtatási_terület</vt:lpstr>
      <vt:lpstr>'2.mell. '!Nyomtatási_terület</vt:lpstr>
      <vt:lpstr>'3.mell.'!Nyomtatási_terület</vt:lpstr>
      <vt:lpstr>'4.mell.'!Nyomtatási_terület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2013-11-28T12:22:42Z</cp:lastPrinted>
  <dcterms:created xsi:type="dcterms:W3CDTF">1999-10-30T10:30:45Z</dcterms:created>
  <dcterms:modified xsi:type="dcterms:W3CDTF">2013-11-28T12:24:32Z</dcterms:modified>
</cp:coreProperties>
</file>