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7.08.22\egységes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41" i="1" l="1"/>
  <c r="D277" i="1"/>
  <c r="D11" i="1" l="1"/>
  <c r="D10" i="1"/>
  <c r="E262" i="1" l="1"/>
  <c r="E263" i="1"/>
  <c r="E265" i="1"/>
  <c r="E266" i="1"/>
  <c r="E267" i="1"/>
  <c r="E268" i="1"/>
  <c r="E269" i="1"/>
  <c r="E270" i="1"/>
  <c r="E271" i="1"/>
  <c r="E272" i="1"/>
  <c r="E273" i="1"/>
  <c r="E275" i="1"/>
  <c r="E276" i="1"/>
  <c r="E277" i="1"/>
  <c r="E278" i="1"/>
  <c r="E279" i="1"/>
  <c r="E280" i="1"/>
  <c r="E281" i="1"/>
  <c r="E282" i="1"/>
  <c r="E283" i="1"/>
  <c r="E284" i="1"/>
  <c r="E285" i="1"/>
  <c r="E261" i="1"/>
  <c r="E236" i="1"/>
  <c r="E237" i="1"/>
  <c r="E239" i="1"/>
  <c r="E240" i="1"/>
  <c r="E241" i="1"/>
  <c r="E242" i="1"/>
  <c r="E243" i="1"/>
  <c r="E244" i="1"/>
  <c r="E245" i="1"/>
  <c r="E246" i="1"/>
  <c r="E247" i="1"/>
  <c r="E248" i="1"/>
  <c r="E235" i="1"/>
  <c r="E227" i="1"/>
  <c r="E228" i="1"/>
  <c r="E229" i="1"/>
  <c r="E230" i="1"/>
  <c r="E232" i="1"/>
  <c r="E233" i="1"/>
  <c r="E197" i="1"/>
  <c r="E198" i="1"/>
  <c r="E199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7" i="1"/>
  <c r="E218" i="1"/>
  <c r="E219" i="1"/>
  <c r="E220" i="1"/>
  <c r="E221" i="1"/>
  <c r="E222" i="1"/>
  <c r="E196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6" i="1"/>
  <c r="E157" i="1"/>
  <c r="E158" i="1"/>
  <c r="E159" i="1"/>
  <c r="E161" i="1"/>
  <c r="E162" i="1"/>
  <c r="E163" i="1"/>
  <c r="E164" i="1"/>
  <c r="E165" i="1"/>
  <c r="E166" i="1"/>
  <c r="E167" i="1"/>
  <c r="E168" i="1"/>
  <c r="E16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51" i="1"/>
  <c r="D84" i="1" s="1"/>
  <c r="E51" i="1"/>
  <c r="D62" i="1"/>
  <c r="E62" i="1"/>
  <c r="D73" i="1"/>
  <c r="E73" i="1"/>
  <c r="E84" i="1"/>
  <c r="D85" i="1"/>
  <c r="E85" i="1"/>
  <c r="D89" i="1"/>
  <c r="E89" i="1"/>
  <c r="E98" i="1" s="1"/>
  <c r="D98" i="1"/>
  <c r="D99" i="1"/>
  <c r="E99" i="1"/>
  <c r="D109" i="1"/>
  <c r="E109" i="1"/>
  <c r="D114" i="1"/>
  <c r="D122" i="1"/>
  <c r="D145" i="1"/>
  <c r="D178" i="1" s="1"/>
  <c r="D155" i="1"/>
  <c r="D160" i="1"/>
  <c r="D179" i="1"/>
  <c r="D200" i="1"/>
  <c r="D216" i="1"/>
  <c r="D226" i="1"/>
  <c r="D231" i="1"/>
  <c r="D238" i="1"/>
  <c r="D264" i="1"/>
  <c r="D274" i="1"/>
  <c r="D286" i="1" s="1"/>
  <c r="D195" i="1" l="1"/>
  <c r="D234" i="1"/>
  <c r="D225" i="1"/>
  <c r="D48" i="1"/>
  <c r="D260" i="1"/>
  <c r="C114" i="1"/>
  <c r="E114" i="1" s="1"/>
  <c r="D287" i="1" l="1"/>
  <c r="C179" i="1"/>
  <c r="E179" i="1" s="1"/>
  <c r="C274" i="1" l="1"/>
  <c r="E274" i="1" s="1"/>
  <c r="C264" i="1"/>
  <c r="E264" i="1" s="1"/>
  <c r="C238" i="1"/>
  <c r="E238" i="1" s="1"/>
  <c r="E260" i="1" s="1"/>
  <c r="C231" i="1"/>
  <c r="E231" i="1" s="1"/>
  <c r="C226" i="1"/>
  <c r="E226" i="1" s="1"/>
  <c r="C216" i="1"/>
  <c r="E216" i="1" s="1"/>
  <c r="C200" i="1"/>
  <c r="E200" i="1" s="1"/>
  <c r="E225" i="1" s="1"/>
  <c r="C160" i="1"/>
  <c r="E160" i="1" s="1"/>
  <c r="C155" i="1"/>
  <c r="E155" i="1" s="1"/>
  <c r="C145" i="1"/>
  <c r="E145" i="1" s="1"/>
  <c r="C122" i="1"/>
  <c r="E122" i="1" s="1"/>
  <c r="C109" i="1"/>
  <c r="C99" i="1"/>
  <c r="C89" i="1"/>
  <c r="C85" i="1"/>
  <c r="C73" i="1"/>
  <c r="C62" i="1"/>
  <c r="C51" i="1"/>
  <c r="C37" i="1"/>
  <c r="E37" i="1" s="1"/>
  <c r="C26" i="1"/>
  <c r="E26" i="1" s="1"/>
  <c r="C15" i="1"/>
  <c r="E15" i="1" s="1"/>
  <c r="C12" i="1"/>
  <c r="E178" i="1" l="1"/>
  <c r="E195" i="1" s="1"/>
  <c r="E286" i="1"/>
  <c r="E48" i="1"/>
  <c r="E234" i="1"/>
  <c r="C48" i="1"/>
  <c r="C225" i="1"/>
  <c r="C84" i="1"/>
  <c r="C98" i="1"/>
  <c r="C178" i="1"/>
  <c r="C234" i="1"/>
  <c r="C260" i="1"/>
  <c r="C286" i="1"/>
  <c r="E287" i="1" l="1"/>
  <c r="C195" i="1"/>
  <c r="C287" i="1" s="1"/>
</calcChain>
</file>

<file path=xl/sharedStrings.xml><?xml version="1.0" encoding="utf-8"?>
<sst xmlns="http://schemas.openxmlformats.org/spreadsheetml/2006/main" count="567" uniqueCount="567">
  <si>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</si>
  <si>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</si>
  <si>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</si>
  <si>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</si>
  <si>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</si>
  <si>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</si>
  <si>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</si>
  <si>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</si>
  <si>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</si>
  <si>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</si>
  <si>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</si>
  <si>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</si>
  <si>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</si>
  <si>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</si>
  <si>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</si>
  <si>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</si>
  <si>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</si>
  <si>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</si>
  <si>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</si>
  <si>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</si>
  <si>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</si>
  <si>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</si>
  <si>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</si>
  <si>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</si>
  <si>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</si>
  <si>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</si>
  <si>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</si>
  <si>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</si>
  <si>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</si>
  <si>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</si>
  <si>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</si>
  <si>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</si>
  <si>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</si>
  <si>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</si>
  <si>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</si>
  <si>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</si>
  <si>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</si>
  <si>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</si>
  <si>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</si>
  <si>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</si>
  <si>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</si>
  <si>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</si>
  <si>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</si>
  <si>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</si>
  <si>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</si>
  <si>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</si>
  <si>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</si>
  <si>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</si>
  <si>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</si>
  <si>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</si>
  <si>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</si>
  <si>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</si>
  <si>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</si>
  <si>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</si>
  <si>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</si>
  <si>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</si>
  <si>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</si>
  <si>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</si>
  <si>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</si>
  <si>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</si>
  <si>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</si>
  <si>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</si>
  <si>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</si>
  <si>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</si>
  <si>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</si>
  <si>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</si>
  <si>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</si>
  <si>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</si>
  <si>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</si>
  <si>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</si>
  <si>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</si>
  <si>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</si>
  <si>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</si>
  <si>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</si>
  <si>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</si>
  <si>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</si>
  <si>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</si>
  <si>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</si>
  <si>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</si>
  <si>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</si>
  <si>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</si>
  <si>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</si>
  <si>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</si>
  <si>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</si>
  <si>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</si>
  <si>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</si>
  <si>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</si>
  <si>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</si>
  <si>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</si>
  <si>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</si>
  <si>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</si>
  <si>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</si>
  <si>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</si>
  <si>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</si>
  <si>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</si>
  <si>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</si>
  <si>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</si>
  <si>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</si>
  <si>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</si>
  <si>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</si>
  <si>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</si>
  <si>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</si>
  <si>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</si>
  <si>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</si>
  <si>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</si>
  <si>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</si>
  <si>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</si>
  <si>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</si>
  <si>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</si>
  <si>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</si>
  <si>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</si>
  <si>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</si>
  <si>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</si>
  <si>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</si>
  <si>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</si>
  <si>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</si>
  <si>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</si>
  <si>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</si>
  <si>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</si>
  <si>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</si>
  <si>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</si>
  <si>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</si>
  <si>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</si>
  <si>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</si>
  <si>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</si>
  <si>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</si>
  <si>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</si>
  <si>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</si>
  <si>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</si>
  <si>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</si>
  <si>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</si>
  <si>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</si>
  <si>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</si>
  <si>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</si>
  <si>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</si>
  <si>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</si>
  <si>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</si>
  <si>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</si>
  <si>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</si>
  <si>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</si>
  <si>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</si>
  <si>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</si>
  <si>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</si>
  <si>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</si>
  <si>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</si>
  <si>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</si>
  <si>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</si>
  <si>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</si>
  <si>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</si>
  <si>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</si>
  <si>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</si>
  <si>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</si>
  <si>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</si>
  <si>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</si>
  <si>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</si>
  <si>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</si>
  <si>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</si>
  <si>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</si>
  <si>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</si>
  <si>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</si>
  <si>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</si>
  <si>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</si>
  <si>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</si>
  <si>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</si>
  <si>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</si>
  <si>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</si>
  <si>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</si>
  <si>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</si>
  <si>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</si>
  <si>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</si>
  <si>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</si>
  <si>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</si>
  <si>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</si>
  <si>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</si>
  <si>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</si>
  <si>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</si>
  <si>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</si>
  <si>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</si>
  <si>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</si>
  <si>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</si>
  <si>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</si>
  <si>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</si>
  <si>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</si>
  <si>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</si>
  <si>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</si>
  <si>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</si>
  <si>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</si>
  <si>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</si>
  <si>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</si>
  <si>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</si>
  <si>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</si>
  <si>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</si>
  <si>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</si>
  <si>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</si>
  <si>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</si>
  <si>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</si>
  <si>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</si>
  <si>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</si>
  <si>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</si>
  <si>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</si>
  <si>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</si>
  <si>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</si>
  <si>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</si>
  <si>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</si>
  <si>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</si>
  <si>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</si>
  <si>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</si>
  <si>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</si>
  <si>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</si>
  <si>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</si>
  <si>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</si>
  <si>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</si>
  <si>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</si>
  <si>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</si>
  <si>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</si>
  <si>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</si>
  <si>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</si>
  <si>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</si>
  <si>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</si>
  <si>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</si>
  <si>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</si>
  <si>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</si>
  <si>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</si>
  <si>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</si>
  <si>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</si>
  <si>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</si>
  <si>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</si>
  <si>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</si>
  <si>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</si>
  <si>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</si>
  <si>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</si>
  <si>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</si>
  <si>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</si>
  <si>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</si>
  <si>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</si>
  <si>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</si>
  <si>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</si>
  <si>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</si>
  <si>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</si>
  <si>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</si>
  <si>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</si>
  <si>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</si>
  <si>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</si>
  <si>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</si>
  <si>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</si>
  <si>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</si>
  <si>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</si>
  <si>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</si>
  <si>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</si>
  <si>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</si>
  <si>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</si>
  <si>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</si>
  <si>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</si>
  <si>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</si>
  <si>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</si>
  <si>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</si>
  <si>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</si>
  <si>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</si>
  <si>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</si>
  <si>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</si>
  <si>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</si>
  <si>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</si>
  <si>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</si>
  <si>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</si>
  <si>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</si>
  <si>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</si>
  <si>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</si>
  <si>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</si>
  <si>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</si>
  <si>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</si>
  <si>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</si>
  <si>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</si>
  <si>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</si>
  <si>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</si>
  <si>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</si>
  <si>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</si>
  <si>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</si>
  <si>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</si>
  <si>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</si>
  <si>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</si>
  <si>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</si>
  <si>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</si>
  <si>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</si>
  <si>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</si>
  <si>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</si>
  <si>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</si>
  <si>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</si>
  <si>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</si>
  <si>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</si>
  <si>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</si>
  <si>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</si>
  <si>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</si>
  <si>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</si>
  <si>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</si>
  <si>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</si>
  <si>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</si>
  <si>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</si>
  <si>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</si>
  <si>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</si>
  <si>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</si>
  <si>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</si>
  <si>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</si>
  <si>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</si>
  <si>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</si>
  <si>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</si>
  <si>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</si>
  <si>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</si>
  <si>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</si>
  <si>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</si>
  <si>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</si>
  <si>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</si>
  <si>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</si>
  <si>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</si>
  <si>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</si>
  <si>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</si>
  <si>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</si>
  <si>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</si>
  <si>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</si>
  <si>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</si>
  <si>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</si>
  <si>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</si>
  <si>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</si>
  <si>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</si>
  <si>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</si>
  <si>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</si>
  <si>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</si>
  <si>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</si>
  <si>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</si>
  <si>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</si>
  <si>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</si>
  <si>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</si>
  <si>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</si>
  <si>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</si>
  <si>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</si>
  <si>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</si>
  <si>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</si>
  <si>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</si>
  <si>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</si>
  <si>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</si>
  <si>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</si>
  <si>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</si>
  <si>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</si>
  <si>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</si>
  <si>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</si>
  <si>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</si>
  <si>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</si>
  <si>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</si>
  <si>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</si>
  <si>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</si>
  <si>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</si>
  <si>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</si>
  <si>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</si>
  <si>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</si>
  <si>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</si>
  <si>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</si>
  <si>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</si>
  <si>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</si>
  <si>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</si>
  <si>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</si>
  <si>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</si>
  <si>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</si>
  <si>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</si>
  <si>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</si>
  <si>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</si>
  <si>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</si>
  <si>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</si>
  <si>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</si>
  <si>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</si>
  <si>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</si>
  <si>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</si>
  <si>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</si>
  <si>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</si>
  <si>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</si>
  <si>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</si>
  <si>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</si>
  <si>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</si>
  <si>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</si>
  <si>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</si>
  <si>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</si>
  <si>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</si>
  <si>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</si>
  <si>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</si>
  <si>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</si>
  <si>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</si>
  <si>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</si>
  <si>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</si>
  <si>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</si>
  <si>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</si>
  <si>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</si>
  <si>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</si>
  <si>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</si>
  <si>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</si>
  <si>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</si>
  <si>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</si>
  <si>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</si>
  <si>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</si>
  <si>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</si>
  <si>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</si>
  <si>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</si>
  <si>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</si>
  <si>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</si>
  <si>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</si>
  <si>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</si>
  <si>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</si>
  <si>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</si>
  <si>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</si>
  <si>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</si>
  <si>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</si>
  <si>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</si>
  <si>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</si>
  <si>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</si>
  <si>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</si>
  <si>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</si>
  <si>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</si>
  <si>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</si>
  <si>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</si>
  <si>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</si>
  <si>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</si>
  <si>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</si>
  <si>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</si>
  <si>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</si>
  <si>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</si>
  <si>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</si>
  <si>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</si>
  <si>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</si>
  <si>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</si>
  <si>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</si>
  <si>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</si>
  <si>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</si>
  <si>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</si>
  <si>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</si>
  <si>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</si>
  <si>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</si>
  <si>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</si>
  <si>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</si>
  <si>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</si>
  <si>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</si>
  <si>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</si>
  <si>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</si>
  <si>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</si>
  <si>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</si>
  <si>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</si>
  <si>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</si>
  <si>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</si>
  <si>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</si>
  <si>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</si>
  <si>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</si>
  <si>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</si>
  <si>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</si>
  <si>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</si>
  <si>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</si>
  <si>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</si>
  <si>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</si>
  <si>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</si>
  <si>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</si>
  <si>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</si>
  <si>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</si>
  <si>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</si>
  <si>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</si>
  <si>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</si>
  <si>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</si>
  <si>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</si>
  <si>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</si>
  <si>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</si>
  <si>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</si>
  <si>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</si>
  <si>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</si>
  <si>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</si>
  <si>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</si>
  <si>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</si>
  <si>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</si>
  <si>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</si>
  <si>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</si>
  <si>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</si>
  <si>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</si>
  <si>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</si>
  <si>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</si>
  <si>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</si>
  <si>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</si>
  <si>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</si>
  <si>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</si>
  <si>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</si>
  <si>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</si>
  <si>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</si>
  <si>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</si>
  <si>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</si>
  <si>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</si>
  <si>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</si>
  <si>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</si>
  <si>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</si>
  <si>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</si>
  <si>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</si>
  <si>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</si>
  <si>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</si>
  <si>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</si>
  <si>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</si>
  <si>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</si>
  <si>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</si>
  <si>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</si>
  <si>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</si>
  <si>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</si>
  <si>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</si>
  <si>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</si>
  <si>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</si>
  <si>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</si>
  <si>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</si>
  <si>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</si>
  <si>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</si>
  <si>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</si>
  <si>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</si>
  <si>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</si>
  <si>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</si>
  <si>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</si>
  <si>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</si>
  <si>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</si>
  <si>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</si>
  <si>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</si>
  <si>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</si>
  <si>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</si>
  <si>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</si>
  <si>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</si>
  <si>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</si>
  <si>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</si>
  <si>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</si>
  <si>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</si>
  <si>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</si>
  <si>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</si>
  <si>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</si>
  <si>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</si>
  <si>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</si>
  <si>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</si>
  <si>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</si>
  <si>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</si>
  <si>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</si>
  <si>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</si>
  <si>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</si>
  <si>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</si>
  <si>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</si>
  <si>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</si>
  <si>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</si>
  <si>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</si>
  <si>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</si>
  <si>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</si>
  <si>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</si>
  <si>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</si>
  <si>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</si>
  <si>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</si>
  <si>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</si>
  <si>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</si>
  <si>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</si>
  <si>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</si>
  <si>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</si>
  <si>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</si>
  <si>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</si>
  <si>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</si>
  <si>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</si>
  <si>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</si>
  <si>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</si>
  <si>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</si>
  <si>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</si>
  <si>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 xml:space="preserve">ebből: egyéb civil szervezetek (B75) </t>
  </si>
  <si>
    <r>
      <t>2. melléklet</t>
    </r>
    <r>
      <rPr>
        <vertAlign val="superscript"/>
        <sz val="11"/>
        <rFont val="Times New Roman"/>
        <family val="1"/>
        <charset val="238"/>
      </rPr>
      <t>6,7</t>
    </r>
  </si>
  <si>
    <t>a 3/2017. (II.15.) önkormányzati rendelethez</t>
  </si>
  <si>
    <t>Hatályos: 2017. április 13. napjától.</t>
  </si>
  <si>
    <t>Hatályos: 2017. augusztus 24.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</si>
  <si>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6/2017. (IV.12.)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</si>
  <si>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13/2017. (VIII.23.)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</si>
</sst>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7"/>
  <sheetViews>
    <sheetView tabSelected="1" topLeftCell="A114" zoomScale="130" zoomScaleNormal="130" workbookViewId="0">
      <selection activeCell="B191" sqref="B191"/>
    </sheetView>
  </sheetViews>
  <sheetFormatPr defaultRowHeight="12.75" x14ac:dyDescent="0.2"/>
  <cols>
    <col min="1" max="1" width="4.7109375" style="12" customWidth="1"/>
    <col min="2" max="2" width="56.85546875" style="2" customWidth="1"/>
    <col min="3" max="3" width="11.42578125" style="12" bestFit="1" customWidth="1"/>
    <col min="4" max="4" width="11.42578125" style="1" customWidth="1"/>
    <col min="5" max="5" width="11.140625" style="1" bestFit="1" customWidth="1"/>
    <col min="6" max="15" width="9.140625" style="1"/>
  </cols>
  <sheetData>
    <row r="1" spans="1:15" ht="18.95" customHeight="1" x14ac:dyDescent="0.2">
      <c r="A1" s="25" t="s">
        <v>561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555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559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557</v>
      </c>
      <c r="E5" s="23" t="s">
        <v>558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19665236</v>
      </c>
      <c r="D6" s="13">
        <v>19665236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24786790</v>
      </c>
      <c r="D7" s="13">
        <v>24786790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12906490</v>
      </c>
      <c r="D8" s="13">
        <v>12906490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f>1481466</f>
        <v>1481466</v>
      </c>
      <c r="E10" s="13">
        <f t="shared" si="0"/>
        <v>1481466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f>513976</f>
        <v>513976</v>
      </c>
      <c r="E11" s="13">
        <f t="shared" si="0"/>
        <v>513976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62868516</v>
      </c>
      <c r="D12" s="17">
        <f t="shared" ref="D12:E12" si="1">SUM(D6:D11)</f>
        <v>64863958</v>
      </c>
      <c r="E12" s="17">
        <f t="shared" si="1"/>
        <v>1995442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63836000</v>
      </c>
      <c r="D37" s="14">
        <f t="shared" ref="D37" si="5">SUM(D38:D47)</f>
        <v>69744039</v>
      </c>
      <c r="E37" s="14">
        <f t="shared" si="2"/>
        <v>5908039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f>236200</f>
        <v>236200</v>
      </c>
      <c r="E41" s="13">
        <f t="shared" si="2"/>
        <v>236200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48931000</v>
      </c>
      <c r="D43" s="13">
        <f>48931000+3810000+1861839</f>
        <v>54602839</v>
      </c>
      <c r="E43" s="13">
        <f t="shared" si="2"/>
        <v>5671839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126704516</v>
      </c>
      <c r="D48" s="17">
        <f t="shared" ref="D48:E48" si="6">D12+D15+D26+D37</f>
        <v>134607997</v>
      </c>
      <c r="E48" s="17">
        <f t="shared" si="6"/>
        <v>7903481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:E51" si="7">SUM(D52:D61)</f>
        <v>0</v>
      </c>
      <c r="E51" s="14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:E62" si="8">SUM(D63:D72)</f>
        <v>0</v>
      </c>
      <c r="E62" s="14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14">
        <f t="shared" ref="D73:E73" si="9">SUM(D74:D83)</f>
        <v>0</v>
      </c>
      <c r="E73" s="14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17">
        <f t="shared" ref="D84:E84" si="10">D49+D50+D51+D62+D73</f>
        <v>0</v>
      </c>
      <c r="E84" s="17">
        <f t="shared" si="10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1">SUM(D86:D88)</f>
        <v>0</v>
      </c>
      <c r="E85" s="14">
        <f t="shared" si="1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2">SUM(D90:D97)</f>
        <v>0</v>
      </c>
      <c r="E89" s="14">
        <f t="shared" si="12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3">D85+D89</f>
        <v>0</v>
      </c>
      <c r="E98" s="17">
        <f t="shared" si="13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:E99" si="14">SUM(D100:D108)</f>
        <v>0</v>
      </c>
      <c r="E99" s="14">
        <f t="shared" si="14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hidden="1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:E109" si="15">SUM(D110:D113)</f>
        <v>0</v>
      </c>
      <c r="E109" s="14">
        <f t="shared" si="15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4580000</v>
      </c>
      <c r="D114" s="14">
        <f t="shared" ref="D114" si="16">SUM(D115:D121)</f>
        <v>4580000</v>
      </c>
      <c r="E114" s="14">
        <f>D114-C114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560000</v>
      </c>
      <c r="D115" s="13">
        <v>560000</v>
      </c>
      <c r="E115" s="14">
        <f t="shared" ref="E115:E169" si="17"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4000000</v>
      </c>
      <c r="D117" s="13">
        <v>4000000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20000</v>
      </c>
      <c r="D118" s="13">
        <v>20000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2550000</v>
      </c>
      <c r="D122" s="14">
        <f t="shared" ref="D122" si="18">SUM(D123:D144)</f>
        <v>2550000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2550000</v>
      </c>
      <c r="D129" s="13">
        <v>2550000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19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9" customHeight="1" x14ac:dyDescent="0.2">
      <c r="A150" s="26"/>
      <c r="B150" s="27"/>
      <c r="C150" s="28"/>
      <c r="D150" s="28"/>
      <c r="E150" s="29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x14ac:dyDescent="0.2">
      <c r="A151" s="30" t="s">
        <v>565</v>
      </c>
      <c r="B151" s="30"/>
      <c r="C151" s="30"/>
      <c r="D151" s="30"/>
      <c r="E151" s="30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x14ac:dyDescent="0.2">
      <c r="A152" s="30" t="s">
        <v>563</v>
      </c>
      <c r="B152" s="30"/>
      <c r="C152" s="30"/>
      <c r="D152" s="30"/>
      <c r="E152" s="30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0" t="s">
        <v>566</v>
      </c>
      <c r="B153" s="30"/>
      <c r="C153" s="30"/>
      <c r="D153" s="30"/>
      <c r="E153" s="30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0" t="s">
        <v>564</v>
      </c>
      <c r="B154" s="30"/>
      <c r="C154" s="30"/>
      <c r="D154" s="30"/>
      <c r="E154" s="30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291</v>
      </c>
      <c r="B155" s="8" t="s">
        <v>292</v>
      </c>
      <c r="C155" s="14">
        <f>SUM(C156:C159)</f>
        <v>810000</v>
      </c>
      <c r="D155" s="14">
        <f t="shared" ref="D155" si="20">SUM(D156:D159)</f>
        <v>810000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t="25.5" x14ac:dyDescent="0.2">
      <c r="A156" s="3" t="s">
        <v>293</v>
      </c>
      <c r="B156" s="4" t="s">
        <v>294</v>
      </c>
      <c r="C156" s="13">
        <v>810000</v>
      </c>
      <c r="D156" s="13">
        <v>810000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25.5" hidden="1" x14ac:dyDescent="0.2">
      <c r="A157" s="3" t="s">
        <v>295</v>
      </c>
      <c r="B157" s="4" t="s">
        <v>296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idden="1" x14ac:dyDescent="0.2">
      <c r="A158" s="3" t="s">
        <v>297</v>
      </c>
      <c r="B158" s="4" t="s">
        <v>298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299</v>
      </c>
      <c r="B159" s="4" t="s">
        <v>300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6" customFormat="1" x14ac:dyDescent="0.2">
      <c r="A160" s="7" t="s">
        <v>301</v>
      </c>
      <c r="B160" s="8" t="s">
        <v>302</v>
      </c>
      <c r="C160" s="14">
        <f>SUM(C161:C177)</f>
        <v>900000</v>
      </c>
      <c r="D160" s="14">
        <f t="shared" ref="D160" si="21">SUM(D161:D177)</f>
        <v>900000</v>
      </c>
      <c r="E160" s="14">
        <f t="shared" si="17"/>
        <v>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s="2" customFormat="1" hidden="1" x14ac:dyDescent="0.2">
      <c r="A161" s="3" t="s">
        <v>303</v>
      </c>
      <c r="B161" s="4" t="s">
        <v>304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305</v>
      </c>
      <c r="B162" s="4" t="s">
        <v>306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25.5" hidden="1" x14ac:dyDescent="0.2">
      <c r="A163" s="3" t="s">
        <v>307</v>
      </c>
      <c r="B163" s="4" t="s">
        <v>308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309</v>
      </c>
      <c r="B164" s="4" t="s">
        <v>310</v>
      </c>
      <c r="C164" s="13">
        <v>0</v>
      </c>
      <c r="D164" s="13">
        <v>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311</v>
      </c>
      <c r="B165" s="4" t="s">
        <v>312</v>
      </c>
      <c r="C165" s="13">
        <v>0</v>
      </c>
      <c r="D165" s="13">
        <v>0</v>
      </c>
      <c r="E165" s="14">
        <f t="shared" si="17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313</v>
      </c>
      <c r="B166" s="4" t="s">
        <v>314</v>
      </c>
      <c r="C166" s="13">
        <v>0</v>
      </c>
      <c r="D166" s="13">
        <v>0</v>
      </c>
      <c r="E166" s="14">
        <f t="shared" si="17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315</v>
      </c>
      <c r="B167" s="4" t="s">
        <v>316</v>
      </c>
      <c r="C167" s="13">
        <v>0</v>
      </c>
      <c r="D167" s="13">
        <v>0</v>
      </c>
      <c r="E167" s="14">
        <f t="shared" si="17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317</v>
      </c>
      <c r="B168" s="4" t="s">
        <v>318</v>
      </c>
      <c r="C168" s="13">
        <v>0</v>
      </c>
      <c r="D168" s="13">
        <v>0</v>
      </c>
      <c r="E168" s="14">
        <f t="shared" si="17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x14ac:dyDescent="0.2">
      <c r="A169" s="3" t="s">
        <v>319</v>
      </c>
      <c r="B169" s="4" t="s">
        <v>320</v>
      </c>
      <c r="C169" s="13">
        <v>900000</v>
      </c>
      <c r="D169" s="13">
        <v>900000</v>
      </c>
      <c r="E169" s="14">
        <f t="shared" si="17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321</v>
      </c>
      <c r="B170" s="4" t="s">
        <v>322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323</v>
      </c>
      <c r="B171" s="4" t="s">
        <v>324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325</v>
      </c>
      <c r="B172" s="4" t="s">
        <v>326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327</v>
      </c>
      <c r="B173" s="4" t="s">
        <v>328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">
      <c r="A174" s="3" t="s">
        <v>329</v>
      </c>
      <c r="B174" s="4" t="s">
        <v>330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idden="1" x14ac:dyDescent="0.2">
      <c r="A175" s="3" t="s">
        <v>331</v>
      </c>
      <c r="B175" s="4" t="s">
        <v>332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38.25" hidden="1" x14ac:dyDescent="0.2">
      <c r="A176" s="3" t="s">
        <v>333</v>
      </c>
      <c r="B176" s="4" t="s">
        <v>334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25.5" hidden="1" x14ac:dyDescent="0.2">
      <c r="A177" s="3" t="s">
        <v>335</v>
      </c>
      <c r="B177" s="4" t="s">
        <v>336</v>
      </c>
      <c r="C177" s="13">
        <v>0</v>
      </c>
      <c r="D177" s="13">
        <v>0</v>
      </c>
      <c r="E177" s="13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6" customFormat="1" ht="13.5" x14ac:dyDescent="0.2">
      <c r="A178" s="15" t="s">
        <v>337</v>
      </c>
      <c r="B178" s="16" t="s">
        <v>338</v>
      </c>
      <c r="C178" s="17">
        <f>C122+C145+C149+C155+C160</f>
        <v>4260000</v>
      </c>
      <c r="D178" s="17">
        <f t="shared" ref="D178:E178" si="22">D122+D145+D149+D155+D160</f>
        <v>4260000</v>
      </c>
      <c r="E178" s="17">
        <f t="shared" si="22"/>
        <v>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s="6" customFormat="1" x14ac:dyDescent="0.2">
      <c r="A179" s="7" t="s">
        <v>339</v>
      </c>
      <c r="B179" s="8" t="s">
        <v>340</v>
      </c>
      <c r="C179" s="14">
        <f>SUM(C180:C194)</f>
        <v>300000</v>
      </c>
      <c r="D179" s="14">
        <f t="shared" ref="D179" si="23">SUM(D180:D194)</f>
        <v>300000</v>
      </c>
      <c r="E179" s="14">
        <f>D179-C179</f>
        <v>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2" customFormat="1" hidden="1" x14ac:dyDescent="0.2">
      <c r="A180" s="3" t="s">
        <v>341</v>
      </c>
      <c r="B180" s="4" t="s">
        <v>342</v>
      </c>
      <c r="C180" s="13">
        <v>0</v>
      </c>
      <c r="D180" s="13">
        <v>0</v>
      </c>
      <c r="E180" s="14">
        <f t="shared" ref="E180:E192" si="24">D180-C180</f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343</v>
      </c>
      <c r="B181" s="4" t="s">
        <v>344</v>
      </c>
      <c r="C181" s="13">
        <v>0</v>
      </c>
      <c r="D181" s="13">
        <v>0</v>
      </c>
      <c r="E181" s="14">
        <f t="shared" si="24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345</v>
      </c>
      <c r="B182" s="4" t="s">
        <v>346</v>
      </c>
      <c r="C182" s="13">
        <v>0</v>
      </c>
      <c r="D182" s="13">
        <v>0</v>
      </c>
      <c r="E182" s="14">
        <f t="shared" si="24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347</v>
      </c>
      <c r="B183" s="4" t="s">
        <v>348</v>
      </c>
      <c r="C183" s="13">
        <v>0</v>
      </c>
      <c r="D183" s="13">
        <v>0</v>
      </c>
      <c r="E183" s="14">
        <f t="shared" si="24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349</v>
      </c>
      <c r="B184" s="4" t="s">
        <v>350</v>
      </c>
      <c r="C184" s="13">
        <v>0</v>
      </c>
      <c r="D184" s="13">
        <v>0</v>
      </c>
      <c r="E184" s="14">
        <f t="shared" si="24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351</v>
      </c>
      <c r="B185" s="4" t="s">
        <v>352</v>
      </c>
      <c r="C185" s="13">
        <v>0</v>
      </c>
      <c r="D185" s="13">
        <v>0</v>
      </c>
      <c r="E185" s="14">
        <f t="shared" si="24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idden="1" x14ac:dyDescent="0.2">
      <c r="A186" s="3" t="s">
        <v>353</v>
      </c>
      <c r="B186" s="4" t="s">
        <v>354</v>
      </c>
      <c r="C186" s="13">
        <v>0</v>
      </c>
      <c r="D186" s="13">
        <v>0</v>
      </c>
      <c r="E186" s="14">
        <f t="shared" si="24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">
      <c r="A187" s="3" t="s">
        <v>355</v>
      </c>
      <c r="B187" s="4" t="s">
        <v>356</v>
      </c>
      <c r="C187" s="13">
        <v>0</v>
      </c>
      <c r="D187" s="13">
        <v>0</v>
      </c>
      <c r="E187" s="14">
        <f t="shared" si="24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357</v>
      </c>
      <c r="B188" s="4" t="s">
        <v>358</v>
      </c>
      <c r="C188" s="13">
        <v>0</v>
      </c>
      <c r="D188" s="13">
        <v>0</v>
      </c>
      <c r="E188" s="14">
        <f t="shared" si="24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359</v>
      </c>
      <c r="B189" s="4" t="s">
        <v>360</v>
      </c>
      <c r="C189" s="13">
        <v>0</v>
      </c>
      <c r="D189" s="13">
        <v>0</v>
      </c>
      <c r="E189" s="14">
        <f t="shared" si="24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38.25" hidden="1" x14ac:dyDescent="0.2">
      <c r="A190" s="3" t="s">
        <v>361</v>
      </c>
      <c r="B190" s="4" t="s">
        <v>362</v>
      </c>
      <c r="C190" s="13">
        <v>0</v>
      </c>
      <c r="D190" s="13">
        <v>0</v>
      </c>
      <c r="E190" s="14">
        <f t="shared" si="24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x14ac:dyDescent="0.2">
      <c r="A191" s="3" t="s">
        <v>363</v>
      </c>
      <c r="B191" s="4" t="s">
        <v>364</v>
      </c>
      <c r="C191" s="13">
        <v>100000</v>
      </c>
      <c r="D191" s="13">
        <v>100000</v>
      </c>
      <c r="E191" s="14">
        <f t="shared" si="24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">
      <c r="A192" s="3" t="s">
        <v>365</v>
      </c>
      <c r="B192" s="4" t="s">
        <v>556</v>
      </c>
      <c r="C192" s="13">
        <v>200000</v>
      </c>
      <c r="D192" s="13">
        <v>200000</v>
      </c>
      <c r="E192" s="14">
        <f t="shared" si="24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idden="1" x14ac:dyDescent="0.2">
      <c r="A193" s="3" t="s">
        <v>366</v>
      </c>
      <c r="B193" s="4" t="s">
        <v>367</v>
      </c>
      <c r="C193" s="13">
        <v>0</v>
      </c>
      <c r="D193" s="13">
        <v>0</v>
      </c>
      <c r="E193" s="13"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idden="1" x14ac:dyDescent="0.2">
      <c r="A194" s="3" t="s">
        <v>368</v>
      </c>
      <c r="B194" s="4" t="s">
        <v>369</v>
      </c>
      <c r="C194" s="13">
        <v>0</v>
      </c>
      <c r="D194" s="13">
        <v>0</v>
      </c>
      <c r="E194" s="13"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ht="13.5" x14ac:dyDescent="0.2">
      <c r="A195" s="15" t="s">
        <v>370</v>
      </c>
      <c r="B195" s="16" t="s">
        <v>371</v>
      </c>
      <c r="C195" s="17">
        <f>C98+C99+C109+C114+C178+C179</f>
        <v>9140000</v>
      </c>
      <c r="D195" s="17">
        <f t="shared" ref="D195:E195" si="25">D98+D99+D109+D114+D178+D179</f>
        <v>9140000</v>
      </c>
      <c r="E195" s="17">
        <f t="shared" si="25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372</v>
      </c>
      <c r="B196" s="4" t="s">
        <v>373</v>
      </c>
      <c r="C196" s="13">
        <v>200000</v>
      </c>
      <c r="D196" s="13">
        <v>200000</v>
      </c>
      <c r="E196" s="13">
        <f>D196-C196</f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374</v>
      </c>
      <c r="B197" s="8" t="s">
        <v>375</v>
      </c>
      <c r="C197" s="14">
        <v>2970000</v>
      </c>
      <c r="D197" s="14">
        <v>2970000</v>
      </c>
      <c r="E197" s="13">
        <f t="shared" ref="E197:E222" si="26">D197-C197</f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376</v>
      </c>
      <c r="B198" s="4" t="s">
        <v>377</v>
      </c>
      <c r="C198" s="13">
        <v>0</v>
      </c>
      <c r="D198" s="13">
        <v>0</v>
      </c>
      <c r="E198" s="13">
        <f t="shared" si="26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378</v>
      </c>
      <c r="B199" s="4" t="s">
        <v>379</v>
      </c>
      <c r="C199" s="13">
        <v>0</v>
      </c>
      <c r="D199" s="13">
        <v>0</v>
      </c>
      <c r="E199" s="13">
        <f t="shared" si="26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6" customFormat="1" x14ac:dyDescent="0.2">
      <c r="A200" s="7" t="s">
        <v>380</v>
      </c>
      <c r="B200" s="8" t="s">
        <v>381</v>
      </c>
      <c r="C200" s="14">
        <f>SUM(C201)</f>
        <v>0</v>
      </c>
      <c r="D200" s="14">
        <f t="shared" ref="D200" si="27">SUM(D201)</f>
        <v>0</v>
      </c>
      <c r="E200" s="13">
        <f t="shared" si="26"/>
        <v>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s="2" customFormat="1" hidden="1" x14ac:dyDescent="0.2">
      <c r="A201" s="3" t="s">
        <v>382</v>
      </c>
      <c r="B201" s="4" t="s">
        <v>383</v>
      </c>
      <c r="C201" s="13">
        <v>0</v>
      </c>
      <c r="D201" s="13">
        <v>0</v>
      </c>
      <c r="E201" s="13">
        <f t="shared" si="26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6" customFormat="1" x14ac:dyDescent="0.2">
      <c r="A202" s="7" t="s">
        <v>384</v>
      </c>
      <c r="B202" s="8" t="s">
        <v>385</v>
      </c>
      <c r="C202" s="14">
        <v>1100000</v>
      </c>
      <c r="D202" s="14">
        <v>1100000</v>
      </c>
      <c r="E202" s="13">
        <f t="shared" si="26"/>
        <v>0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s="2" customFormat="1" hidden="1" x14ac:dyDescent="0.2">
      <c r="A203" s="3" t="s">
        <v>386</v>
      </c>
      <c r="B203" s="4" t="s">
        <v>387</v>
      </c>
      <c r="C203" s="13">
        <v>0</v>
      </c>
      <c r="D203" s="13">
        <v>0</v>
      </c>
      <c r="E203" s="13">
        <f t="shared" si="26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25.5" hidden="1" x14ac:dyDescent="0.2">
      <c r="A204" s="3" t="s">
        <v>388</v>
      </c>
      <c r="B204" s="4" t="s">
        <v>389</v>
      </c>
      <c r="C204" s="13">
        <v>0</v>
      </c>
      <c r="D204" s="13">
        <v>0</v>
      </c>
      <c r="E204" s="13">
        <f t="shared" si="26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5.5" hidden="1" x14ac:dyDescent="0.2">
      <c r="A205" s="3" t="s">
        <v>390</v>
      </c>
      <c r="B205" s="4" t="s">
        <v>391</v>
      </c>
      <c r="C205" s="13">
        <v>0</v>
      </c>
      <c r="D205" s="13">
        <v>0</v>
      </c>
      <c r="E205" s="13">
        <f t="shared" si="26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5.5" hidden="1" x14ac:dyDescent="0.2">
      <c r="A206" s="3" t="s">
        <v>392</v>
      </c>
      <c r="B206" s="4" t="s">
        <v>393</v>
      </c>
      <c r="C206" s="13">
        <v>0</v>
      </c>
      <c r="D206" s="13">
        <v>0</v>
      </c>
      <c r="E206" s="13">
        <f t="shared" si="26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25.5" hidden="1" x14ac:dyDescent="0.2">
      <c r="A207" s="3" t="s">
        <v>394</v>
      </c>
      <c r="B207" s="4" t="s">
        <v>395</v>
      </c>
      <c r="C207" s="13">
        <v>0</v>
      </c>
      <c r="D207" s="13">
        <v>0</v>
      </c>
      <c r="E207" s="13">
        <f t="shared" si="26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idden="1" x14ac:dyDescent="0.2">
      <c r="A208" s="3" t="s">
        <v>396</v>
      </c>
      <c r="B208" s="4" t="s">
        <v>397</v>
      </c>
      <c r="C208" s="13">
        <v>0</v>
      </c>
      <c r="D208" s="13">
        <v>0</v>
      </c>
      <c r="E208" s="13">
        <f t="shared" si="26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" customFormat="1" x14ac:dyDescent="0.2">
      <c r="A209" s="3" t="s">
        <v>398</v>
      </c>
      <c r="B209" s="4" t="s">
        <v>399</v>
      </c>
      <c r="C209" s="13">
        <v>81000</v>
      </c>
      <c r="D209" s="13">
        <v>81000</v>
      </c>
      <c r="E209" s="13">
        <f t="shared" si="26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400</v>
      </c>
      <c r="B210" s="4" t="s">
        <v>401</v>
      </c>
      <c r="C210" s="13">
        <v>405000</v>
      </c>
      <c r="D210" s="13">
        <v>405000</v>
      </c>
      <c r="E210" s="13">
        <f t="shared" si="26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x14ac:dyDescent="0.2">
      <c r="A211" s="3" t="s">
        <v>402</v>
      </c>
      <c r="B211" s="4" t="s">
        <v>403</v>
      </c>
      <c r="C211" s="13">
        <v>0</v>
      </c>
      <c r="D211" s="13">
        <v>0</v>
      </c>
      <c r="E211" s="13">
        <f t="shared" si="26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6" customFormat="1" hidden="1" x14ac:dyDescent="0.2">
      <c r="A212" s="7" t="s">
        <v>404</v>
      </c>
      <c r="B212" s="8" t="s">
        <v>405</v>
      </c>
      <c r="C212" s="14">
        <v>0</v>
      </c>
      <c r="D212" s="14">
        <v>0</v>
      </c>
      <c r="E212" s="13">
        <f t="shared" si="26"/>
        <v>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s="2" customFormat="1" hidden="1" x14ac:dyDescent="0.2">
      <c r="A213" s="3" t="s">
        <v>406</v>
      </c>
      <c r="B213" s="4" t="s">
        <v>407</v>
      </c>
      <c r="C213" s="13">
        <v>0</v>
      </c>
      <c r="D213" s="13">
        <v>0</v>
      </c>
      <c r="E213" s="13">
        <f t="shared" si="26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408</v>
      </c>
      <c r="B214" s="4" t="s">
        <v>409</v>
      </c>
      <c r="C214" s="13">
        <v>0</v>
      </c>
      <c r="D214" s="13">
        <v>0</v>
      </c>
      <c r="E214" s="13">
        <f t="shared" si="26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410</v>
      </c>
      <c r="B215" s="4" t="s">
        <v>411</v>
      </c>
      <c r="C215" s="13">
        <v>0</v>
      </c>
      <c r="D215" s="13">
        <v>0</v>
      </c>
      <c r="E215" s="13">
        <f t="shared" si="26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6" customFormat="1" x14ac:dyDescent="0.2">
      <c r="A216" s="7" t="s">
        <v>412</v>
      </c>
      <c r="B216" s="8" t="s">
        <v>413</v>
      </c>
      <c r="C216" s="14">
        <f>SUM(C217:C220)</f>
        <v>0</v>
      </c>
      <c r="D216" s="14">
        <f t="shared" ref="D216" si="28">SUM(D217:D220)</f>
        <v>0</v>
      </c>
      <c r="E216" s="13">
        <f t="shared" si="26"/>
        <v>0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s="2" customFormat="1" ht="25.5" hidden="1" x14ac:dyDescent="0.2">
      <c r="A217" s="3" t="s">
        <v>414</v>
      </c>
      <c r="B217" s="4" t="s">
        <v>415</v>
      </c>
      <c r="C217" s="13">
        <v>0</v>
      </c>
      <c r="D217" s="13">
        <v>0</v>
      </c>
      <c r="E217" s="13">
        <f t="shared" si="26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25.5" hidden="1" x14ac:dyDescent="0.2">
      <c r="A218" s="3" t="s">
        <v>416</v>
      </c>
      <c r="B218" s="4" t="s">
        <v>417</v>
      </c>
      <c r="C218" s="13">
        <v>0</v>
      </c>
      <c r="D218" s="13">
        <v>0</v>
      </c>
      <c r="E218" s="13">
        <f t="shared" si="26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25.5" hidden="1" x14ac:dyDescent="0.2">
      <c r="A219" s="3" t="s">
        <v>418</v>
      </c>
      <c r="B219" s="4" t="s">
        <v>419</v>
      </c>
      <c r="C219" s="13">
        <v>0</v>
      </c>
      <c r="D219" s="13">
        <v>0</v>
      </c>
      <c r="E219" s="13">
        <f t="shared" si="26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idden="1" x14ac:dyDescent="0.2">
      <c r="A220" s="3" t="s">
        <v>420</v>
      </c>
      <c r="B220" s="4" t="s">
        <v>421</v>
      </c>
      <c r="C220" s="13">
        <v>0</v>
      </c>
      <c r="D220" s="13">
        <v>0</v>
      </c>
      <c r="E220" s="13">
        <f t="shared" si="26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idden="1" x14ac:dyDescent="0.2">
      <c r="A221" s="3" t="s">
        <v>422</v>
      </c>
      <c r="B221" s="4" t="s">
        <v>423</v>
      </c>
      <c r="C221" s="13">
        <v>0</v>
      </c>
      <c r="D221" s="13">
        <v>0</v>
      </c>
      <c r="E221" s="13">
        <f t="shared" si="26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6" customFormat="1" x14ac:dyDescent="0.2">
      <c r="A222" s="7" t="s">
        <v>424</v>
      </c>
      <c r="B222" s="8" t="s">
        <v>425</v>
      </c>
      <c r="C222" s="14">
        <v>0</v>
      </c>
      <c r="D222" s="14">
        <v>0</v>
      </c>
      <c r="E222" s="13">
        <f t="shared" si="26"/>
        <v>0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s="2" customFormat="1" ht="51" hidden="1" x14ac:dyDescent="0.2">
      <c r="A223" s="3" t="s">
        <v>426</v>
      </c>
      <c r="B223" s="4" t="s">
        <v>427</v>
      </c>
      <c r="C223" s="13">
        <v>0</v>
      </c>
      <c r="D223" s="13">
        <v>0</v>
      </c>
      <c r="E223" s="13">
        <v>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idden="1" x14ac:dyDescent="0.2">
      <c r="A224" s="3" t="s">
        <v>428</v>
      </c>
      <c r="B224" s="4" t="s">
        <v>429</v>
      </c>
      <c r="C224" s="13">
        <v>0</v>
      </c>
      <c r="D224" s="13">
        <v>0</v>
      </c>
      <c r="E224" s="13"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6" customFormat="1" ht="27" x14ac:dyDescent="0.2">
      <c r="A225" s="15" t="s">
        <v>430</v>
      </c>
      <c r="B225" s="16" t="s">
        <v>431</v>
      </c>
      <c r="C225" s="17">
        <f>C196+C197+C200+C202+C209+C210+C211+C212+C216+C221+C222</f>
        <v>4756000</v>
      </c>
      <c r="D225" s="17">
        <f t="shared" ref="D225:E225" si="29">D196+D197+D200+D202+D209+D210+D211+D212+D216+D221+D222</f>
        <v>4756000</v>
      </c>
      <c r="E225" s="17">
        <f t="shared" si="29"/>
        <v>0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6" customFormat="1" ht="12.95" customHeight="1" x14ac:dyDescent="0.2">
      <c r="A226" s="7" t="s">
        <v>432</v>
      </c>
      <c r="B226" s="8" t="s">
        <v>433</v>
      </c>
      <c r="C226" s="14">
        <f>SUM(C227)</f>
        <v>0</v>
      </c>
      <c r="D226" s="14">
        <f t="shared" ref="D226" si="30">SUM(D227)</f>
        <v>0</v>
      </c>
      <c r="E226" s="14">
        <f>D226-C226</f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434</v>
      </c>
      <c r="B227" s="4" t="s">
        <v>435</v>
      </c>
      <c r="C227" s="13">
        <v>0</v>
      </c>
      <c r="D227" s="13">
        <v>0</v>
      </c>
      <c r="E227" s="14">
        <f t="shared" ref="E227:E233" si="31">D227-C227</f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6" customFormat="1" ht="12.95" customHeight="1" x14ac:dyDescent="0.2">
      <c r="A228" s="7" t="s">
        <v>436</v>
      </c>
      <c r="B228" s="8" t="s">
        <v>437</v>
      </c>
      <c r="C228" s="14">
        <v>12523000</v>
      </c>
      <c r="D228" s="14">
        <v>12523000</v>
      </c>
      <c r="E228" s="14">
        <f t="shared" si="31"/>
        <v>0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s="2" customFormat="1" ht="12.75" hidden="1" customHeight="1" x14ac:dyDescent="0.2">
      <c r="A229" s="3" t="s">
        <v>438</v>
      </c>
      <c r="B229" s="4" t="s">
        <v>439</v>
      </c>
      <c r="C229" s="13">
        <v>0</v>
      </c>
      <c r="D229" s="13">
        <v>0</v>
      </c>
      <c r="E229" s="14">
        <f t="shared" si="31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2.95" customHeight="1" x14ac:dyDescent="0.2">
      <c r="A230" s="3" t="s">
        <v>440</v>
      </c>
      <c r="B230" s="4" t="s">
        <v>441</v>
      </c>
      <c r="C230" s="13">
        <v>0</v>
      </c>
      <c r="D230" s="13">
        <v>0</v>
      </c>
      <c r="E230" s="14">
        <f t="shared" si="31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6" customFormat="1" ht="12.95" customHeight="1" x14ac:dyDescent="0.2">
      <c r="A231" s="7" t="s">
        <v>442</v>
      </c>
      <c r="B231" s="8" t="s">
        <v>443</v>
      </c>
      <c r="C231" s="14">
        <f>SUM(C232)</f>
        <v>0</v>
      </c>
      <c r="D231" s="14">
        <f t="shared" ref="D231" si="32">SUM(D232)</f>
        <v>0</v>
      </c>
      <c r="E231" s="14">
        <f t="shared" si="31"/>
        <v>0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s="2" customFormat="1" ht="12.75" hidden="1" customHeight="1" x14ac:dyDescent="0.2">
      <c r="A232" s="3" t="s">
        <v>444</v>
      </c>
      <c r="B232" s="4" t="s">
        <v>445</v>
      </c>
      <c r="C232" s="13">
        <v>0</v>
      </c>
      <c r="D232" s="13">
        <v>0</v>
      </c>
      <c r="E232" s="14">
        <f t="shared" si="31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2.95" customHeight="1" x14ac:dyDescent="0.2">
      <c r="A233" s="3" t="s">
        <v>446</v>
      </c>
      <c r="B233" s="4" t="s">
        <v>447</v>
      </c>
      <c r="C233" s="13">
        <v>0</v>
      </c>
      <c r="D233" s="13">
        <v>0</v>
      </c>
      <c r="E233" s="14">
        <f t="shared" si="31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1" customFormat="1" ht="13.5" x14ac:dyDescent="0.25">
      <c r="A234" s="15" t="s">
        <v>448</v>
      </c>
      <c r="B234" s="16" t="s">
        <v>449</v>
      </c>
      <c r="C234" s="17">
        <f>C226+C228+C230+C231+C233</f>
        <v>12523000</v>
      </c>
      <c r="D234" s="17">
        <f t="shared" ref="D234:E234" si="33">D226+D228+D230+D231+D233</f>
        <v>12523000</v>
      </c>
      <c r="E234" s="17">
        <f t="shared" si="33"/>
        <v>0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s="2" customFormat="1" ht="25.5" x14ac:dyDescent="0.2">
      <c r="A235" s="3" t="s">
        <v>450</v>
      </c>
      <c r="B235" s="4" t="s">
        <v>451</v>
      </c>
      <c r="C235" s="13">
        <v>0</v>
      </c>
      <c r="D235" s="13">
        <v>0</v>
      </c>
      <c r="E235" s="13">
        <f>D235-C235</f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25.5" x14ac:dyDescent="0.2">
      <c r="A236" s="3" t="s">
        <v>452</v>
      </c>
      <c r="B236" s="4" t="s">
        <v>453</v>
      </c>
      <c r="C236" s="13">
        <v>0</v>
      </c>
      <c r="D236" s="13">
        <v>0</v>
      </c>
      <c r="E236" s="13">
        <f t="shared" ref="E236:E248" si="34">D236-C236</f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25.5" x14ac:dyDescent="0.2">
      <c r="A237" s="3" t="s">
        <v>454</v>
      </c>
      <c r="B237" s="4" t="s">
        <v>455</v>
      </c>
      <c r="C237" s="13">
        <v>0</v>
      </c>
      <c r="D237" s="13">
        <v>0</v>
      </c>
      <c r="E237" s="13">
        <f t="shared" si="34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6" customFormat="1" ht="25.5" x14ac:dyDescent="0.2">
      <c r="A238" s="7" t="s">
        <v>456</v>
      </c>
      <c r="B238" s="8" t="s">
        <v>457</v>
      </c>
      <c r="C238" s="14">
        <f>SUM(C239:C247)</f>
        <v>400000</v>
      </c>
      <c r="D238" s="14">
        <f t="shared" ref="D238" si="35">SUM(D239:D247)</f>
        <v>400000</v>
      </c>
      <c r="E238" s="13">
        <f t="shared" si="34"/>
        <v>0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s="2" customFormat="1" hidden="1" x14ac:dyDescent="0.2">
      <c r="A239" s="3" t="s">
        <v>458</v>
      </c>
      <c r="B239" s="4" t="s">
        <v>459</v>
      </c>
      <c r="C239" s="13">
        <v>0</v>
      </c>
      <c r="D239" s="13">
        <v>0</v>
      </c>
      <c r="E239" s="13">
        <f t="shared" si="34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460</v>
      </c>
      <c r="B240" s="4" t="s">
        <v>461</v>
      </c>
      <c r="C240" s="13">
        <v>0</v>
      </c>
      <c r="D240" s="13">
        <v>0</v>
      </c>
      <c r="E240" s="13">
        <f t="shared" si="34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462</v>
      </c>
      <c r="B241" s="4" t="s">
        <v>463</v>
      </c>
      <c r="C241" s="13">
        <v>0</v>
      </c>
      <c r="D241" s="13">
        <v>0</v>
      </c>
      <c r="E241" s="13">
        <f t="shared" si="34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464</v>
      </c>
      <c r="B242" s="4" t="s">
        <v>465</v>
      </c>
      <c r="C242" s="13">
        <v>400000</v>
      </c>
      <c r="D242" s="13">
        <v>400000</v>
      </c>
      <c r="E242" s="13">
        <f t="shared" si="34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idden="1" x14ac:dyDescent="0.2">
      <c r="A243" s="3" t="s">
        <v>466</v>
      </c>
      <c r="B243" s="4" t="s">
        <v>467</v>
      </c>
      <c r="C243" s="13">
        <v>0</v>
      </c>
      <c r="D243" s="13">
        <v>0</v>
      </c>
      <c r="E243" s="13">
        <f t="shared" si="34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">
      <c r="A244" s="3" t="s">
        <v>468</v>
      </c>
      <c r="B244" s="4" t="s">
        <v>469</v>
      </c>
      <c r="C244" s="13">
        <v>0</v>
      </c>
      <c r="D244" s="13">
        <v>0</v>
      </c>
      <c r="E244" s="13">
        <f t="shared" si="34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25.5" hidden="1" x14ac:dyDescent="0.2">
      <c r="A245" s="3" t="s">
        <v>470</v>
      </c>
      <c r="B245" s="4" t="s">
        <v>471</v>
      </c>
      <c r="C245" s="13">
        <v>0</v>
      </c>
      <c r="D245" s="13">
        <v>0</v>
      </c>
      <c r="E245" s="13">
        <f t="shared" si="34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472</v>
      </c>
      <c r="B246" s="4" t="s">
        <v>473</v>
      </c>
      <c r="C246" s="13">
        <v>0</v>
      </c>
      <c r="D246" s="13">
        <v>0</v>
      </c>
      <c r="E246" s="13">
        <f t="shared" si="34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474</v>
      </c>
      <c r="B247" s="4" t="s">
        <v>475</v>
      </c>
      <c r="C247" s="13">
        <v>0</v>
      </c>
      <c r="D247" s="13">
        <v>0</v>
      </c>
      <c r="E247" s="13">
        <f t="shared" si="34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6" customFormat="1" x14ac:dyDescent="0.2">
      <c r="A248" s="7" t="s">
        <v>476</v>
      </c>
      <c r="B248" s="8" t="s">
        <v>477</v>
      </c>
      <c r="C248" s="14">
        <v>0</v>
      </c>
      <c r="D248" s="14">
        <v>0</v>
      </c>
      <c r="E248" s="13">
        <f t="shared" si="34"/>
        <v>0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s="2" customFormat="1" hidden="1" x14ac:dyDescent="0.2">
      <c r="A249" s="3" t="s">
        <v>478</v>
      </c>
      <c r="B249" s="4" t="s">
        <v>479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480</v>
      </c>
      <c r="B250" s="4" t="s">
        <v>481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482</v>
      </c>
      <c r="B251" s="4" t="s">
        <v>483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484</v>
      </c>
      <c r="B252" s="4" t="s">
        <v>485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486</v>
      </c>
      <c r="B253" s="4" t="s">
        <v>487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488</v>
      </c>
      <c r="B254" s="4" t="s">
        <v>489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25.5" hidden="1" x14ac:dyDescent="0.2">
      <c r="A255" s="3" t="s">
        <v>490</v>
      </c>
      <c r="B255" s="4" t="s">
        <v>491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idden="1" x14ac:dyDescent="0.2">
      <c r="A256" s="3" t="s">
        <v>492</v>
      </c>
      <c r="B256" s="4" t="s">
        <v>493</v>
      </c>
      <c r="C256" s="13">
        <v>0</v>
      </c>
      <c r="D256" s="13">
        <v>0</v>
      </c>
      <c r="E256" s="13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idden="1" x14ac:dyDescent="0.2">
      <c r="A257" s="3" t="s">
        <v>494</v>
      </c>
      <c r="B257" s="4" t="s">
        <v>495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idden="1" x14ac:dyDescent="0.2">
      <c r="A258" s="3" t="s">
        <v>496</v>
      </c>
      <c r="B258" s="4" t="s">
        <v>497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idden="1" x14ac:dyDescent="0.2">
      <c r="A259" s="3" t="s">
        <v>498</v>
      </c>
      <c r="B259" s="4" t="s">
        <v>499</v>
      </c>
      <c r="C259" s="13">
        <v>0</v>
      </c>
      <c r="D259" s="13">
        <v>0</v>
      </c>
      <c r="E259" s="13"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6" customFormat="1" ht="15" customHeight="1" x14ac:dyDescent="0.2">
      <c r="A260" s="15" t="s">
        <v>500</v>
      </c>
      <c r="B260" s="16" t="s">
        <v>501</v>
      </c>
      <c r="C260" s="17">
        <f>C235+C236+C237+C238+C248</f>
        <v>400000</v>
      </c>
      <c r="D260" s="17">
        <f t="shared" ref="D260:E260" si="36">D235+D236+D237+D238+D248</f>
        <v>400000</v>
      </c>
      <c r="E260" s="17">
        <f t="shared" si="36"/>
        <v>0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s="2" customFormat="1" ht="25.5" x14ac:dyDescent="0.2">
      <c r="A261" s="3" t="s">
        <v>502</v>
      </c>
      <c r="B261" s="4" t="s">
        <v>503</v>
      </c>
      <c r="C261" s="13">
        <v>0</v>
      </c>
      <c r="D261" s="13">
        <v>0</v>
      </c>
      <c r="E261" s="13">
        <f>D261-C261</f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25.5" x14ac:dyDescent="0.2">
      <c r="A262" s="3" t="s">
        <v>504</v>
      </c>
      <c r="B262" s="4" t="s">
        <v>505</v>
      </c>
      <c r="C262" s="13">
        <v>0</v>
      </c>
      <c r="D262" s="13">
        <v>0</v>
      </c>
      <c r="E262" s="13">
        <f t="shared" ref="E262:E285" si="37">D262-C262</f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25.5" x14ac:dyDescent="0.2">
      <c r="A263" s="3" t="s">
        <v>506</v>
      </c>
      <c r="B263" s="4" t="s">
        <v>507</v>
      </c>
      <c r="C263" s="13">
        <v>0</v>
      </c>
      <c r="D263" s="13">
        <v>0</v>
      </c>
      <c r="E263" s="13">
        <f t="shared" si="37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6" customFormat="1" ht="24.75" customHeight="1" x14ac:dyDescent="0.2">
      <c r="A264" s="7" t="s">
        <v>508</v>
      </c>
      <c r="B264" s="8" t="s">
        <v>509</v>
      </c>
      <c r="C264" s="14">
        <f>SUM(C265:C273)</f>
        <v>0</v>
      </c>
      <c r="D264" s="14">
        <f t="shared" ref="D264" si="38">SUM(D265:D273)</f>
        <v>0</v>
      </c>
      <c r="E264" s="13">
        <f t="shared" si="37"/>
        <v>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s="2" customFormat="1" ht="0.75" hidden="1" customHeight="1" x14ac:dyDescent="0.2">
      <c r="A265" s="3" t="s">
        <v>510</v>
      </c>
      <c r="B265" s="4" t="s">
        <v>511</v>
      </c>
      <c r="C265" s="13">
        <v>0</v>
      </c>
      <c r="D265" s="13">
        <v>0</v>
      </c>
      <c r="E265" s="13">
        <f t="shared" si="37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512</v>
      </c>
      <c r="B266" s="4" t="s">
        <v>513</v>
      </c>
      <c r="C266" s="13">
        <v>0</v>
      </c>
      <c r="D266" s="13">
        <v>0</v>
      </c>
      <c r="E266" s="13">
        <f t="shared" si="37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514</v>
      </c>
      <c r="B267" s="4" t="s">
        <v>515</v>
      </c>
      <c r="C267" s="13">
        <v>0</v>
      </c>
      <c r="D267" s="13">
        <v>0</v>
      </c>
      <c r="E267" s="13">
        <f t="shared" si="37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516</v>
      </c>
      <c r="B268" s="4" t="s">
        <v>517</v>
      </c>
      <c r="C268" s="13">
        <v>0</v>
      </c>
      <c r="D268" s="13">
        <v>0</v>
      </c>
      <c r="E268" s="13">
        <f t="shared" si="37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518</v>
      </c>
      <c r="B269" s="4" t="s">
        <v>519</v>
      </c>
      <c r="C269" s="13">
        <v>0</v>
      </c>
      <c r="D269" s="13">
        <v>0</v>
      </c>
      <c r="E269" s="13">
        <f t="shared" si="37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">
      <c r="A270" s="3" t="s">
        <v>520</v>
      </c>
      <c r="B270" s="4" t="s">
        <v>521</v>
      </c>
      <c r="C270" s="13">
        <v>0</v>
      </c>
      <c r="D270" s="13">
        <v>0</v>
      </c>
      <c r="E270" s="13">
        <f t="shared" si="37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25.5" hidden="1" x14ac:dyDescent="0.2">
      <c r="A271" s="3" t="s">
        <v>522</v>
      </c>
      <c r="B271" s="4" t="s">
        <v>523</v>
      </c>
      <c r="C271" s="13">
        <v>0</v>
      </c>
      <c r="D271" s="13">
        <v>0</v>
      </c>
      <c r="E271" s="13">
        <f t="shared" si="37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524</v>
      </c>
      <c r="B272" s="4" t="s">
        <v>525</v>
      </c>
      <c r="C272" s="13">
        <v>0</v>
      </c>
      <c r="D272" s="13">
        <v>0</v>
      </c>
      <c r="E272" s="13">
        <f t="shared" si="37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526</v>
      </c>
      <c r="B273" s="4" t="s">
        <v>527</v>
      </c>
      <c r="C273" s="13">
        <v>0</v>
      </c>
      <c r="D273" s="13">
        <v>0</v>
      </c>
      <c r="E273" s="13">
        <f t="shared" si="37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6" customFormat="1" ht="18" customHeight="1" x14ac:dyDescent="0.2">
      <c r="A274" s="7" t="s">
        <v>528</v>
      </c>
      <c r="B274" s="8" t="s">
        <v>529</v>
      </c>
      <c r="C274" s="14">
        <f>SUM(C275:C285)</f>
        <v>0</v>
      </c>
      <c r="D274" s="14">
        <f t="shared" ref="D274" si="39">SUM(D275:D285)</f>
        <v>4997990</v>
      </c>
      <c r="E274" s="13">
        <f t="shared" si="37"/>
        <v>4997990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s="2" customFormat="1" ht="18" hidden="1" customHeight="1" x14ac:dyDescent="0.2">
      <c r="A275" s="3" t="s">
        <v>530</v>
      </c>
      <c r="B275" s="4" t="s">
        <v>531</v>
      </c>
      <c r="C275" s="13">
        <v>0</v>
      </c>
      <c r="D275" s="13">
        <v>0</v>
      </c>
      <c r="E275" s="13">
        <f t="shared" si="37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8" hidden="1" customHeight="1" x14ac:dyDescent="0.2">
      <c r="A276" s="3" t="s">
        <v>532</v>
      </c>
      <c r="B276" s="4" t="s">
        <v>533</v>
      </c>
      <c r="C276" s="13">
        <v>0</v>
      </c>
      <c r="D276" s="13">
        <v>0</v>
      </c>
      <c r="E276" s="13">
        <f t="shared" si="37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8" customHeight="1" x14ac:dyDescent="0.2">
      <c r="A277" s="3" t="s">
        <v>534</v>
      </c>
      <c r="B277" s="4" t="s">
        <v>560</v>
      </c>
      <c r="C277" s="13">
        <v>0</v>
      </c>
      <c r="D277" s="13">
        <f>4997990</f>
        <v>4997990</v>
      </c>
      <c r="E277" s="13">
        <f t="shared" si="37"/>
        <v>4997990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8" hidden="1" customHeight="1" x14ac:dyDescent="0.2">
      <c r="A278" s="3" t="s">
        <v>535</v>
      </c>
      <c r="B278" s="4" t="s">
        <v>536</v>
      </c>
      <c r="C278" s="13">
        <v>0</v>
      </c>
      <c r="D278" s="13">
        <v>0</v>
      </c>
      <c r="E278" s="13">
        <f t="shared" si="37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8" hidden="1" customHeight="1" x14ac:dyDescent="0.2">
      <c r="A279" s="3" t="s">
        <v>537</v>
      </c>
      <c r="B279" s="4" t="s">
        <v>538</v>
      </c>
      <c r="C279" s="13">
        <v>0</v>
      </c>
      <c r="D279" s="13">
        <v>0</v>
      </c>
      <c r="E279" s="13">
        <f t="shared" si="37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8" hidden="1" customHeight="1" x14ac:dyDescent="0.2">
      <c r="A280" s="3" t="s">
        <v>539</v>
      </c>
      <c r="B280" s="4" t="s">
        <v>540</v>
      </c>
      <c r="C280" s="13">
        <v>0</v>
      </c>
      <c r="D280" s="13">
        <v>0</v>
      </c>
      <c r="E280" s="13">
        <f t="shared" si="37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8" hidden="1" customHeight="1" x14ac:dyDescent="0.2">
      <c r="A281" s="3" t="s">
        <v>541</v>
      </c>
      <c r="B281" s="4" t="s">
        <v>542</v>
      </c>
      <c r="C281" s="13">
        <v>0</v>
      </c>
      <c r="D281" s="13">
        <v>0</v>
      </c>
      <c r="E281" s="13">
        <f t="shared" si="37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8" hidden="1" customHeight="1" x14ac:dyDescent="0.2">
      <c r="A282" s="3" t="s">
        <v>543</v>
      </c>
      <c r="B282" s="4" t="s">
        <v>544</v>
      </c>
      <c r="C282" s="13">
        <v>0</v>
      </c>
      <c r="D282" s="13">
        <v>0</v>
      </c>
      <c r="E282" s="13">
        <f t="shared" si="37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8" hidden="1" customHeight="1" x14ac:dyDescent="0.2">
      <c r="A283" s="3" t="s">
        <v>545</v>
      </c>
      <c r="B283" s="4" t="s">
        <v>546</v>
      </c>
      <c r="C283" s="13">
        <v>0</v>
      </c>
      <c r="D283" s="13">
        <v>0</v>
      </c>
      <c r="E283" s="13">
        <f t="shared" si="37"/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8" hidden="1" customHeight="1" x14ac:dyDescent="0.2">
      <c r="A284" s="3" t="s">
        <v>547</v>
      </c>
      <c r="B284" s="4" t="s">
        <v>548</v>
      </c>
      <c r="C284" s="13">
        <v>0</v>
      </c>
      <c r="D284" s="13">
        <v>0</v>
      </c>
      <c r="E284" s="13">
        <f t="shared" si="37"/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8" hidden="1" customHeight="1" x14ac:dyDescent="0.2">
      <c r="A285" s="3" t="s">
        <v>549</v>
      </c>
      <c r="B285" s="4" t="s">
        <v>550</v>
      </c>
      <c r="C285" s="13">
        <v>0</v>
      </c>
      <c r="D285" s="13">
        <v>0</v>
      </c>
      <c r="E285" s="13">
        <f t="shared" si="37"/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6" customFormat="1" ht="18" customHeight="1" x14ac:dyDescent="0.2">
      <c r="A286" s="15" t="s">
        <v>551</v>
      </c>
      <c r="B286" s="16" t="s">
        <v>552</v>
      </c>
      <c r="C286" s="17">
        <f>C261+C262+C263+C264+C274</f>
        <v>0</v>
      </c>
      <c r="D286" s="17">
        <f t="shared" ref="D286:E286" si="40">D261+D262+D263+D264+D274</f>
        <v>4997990</v>
      </c>
      <c r="E286" s="17">
        <f t="shared" si="40"/>
        <v>4997990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s="11" customFormat="1" ht="24.75" customHeight="1" x14ac:dyDescent="0.25">
      <c r="A287" s="15" t="s">
        <v>553</v>
      </c>
      <c r="B287" s="16" t="s">
        <v>554</v>
      </c>
      <c r="C287" s="24">
        <f>C48+C84+C195+C225+C234+C260+C286</f>
        <v>153523516</v>
      </c>
      <c r="D287" s="24">
        <f t="shared" ref="D287:E287" si="41">D48+D84+D195+D225+D234+D260+D286</f>
        <v>166424987</v>
      </c>
      <c r="E287" s="24">
        <f t="shared" si="41"/>
        <v>12901471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">
      <c r="A296" s="12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x14ac:dyDescent="0.2">
      <c r="A297" s="12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</sheetData>
  <mergeCells count="7">
    <mergeCell ref="A153:E153"/>
    <mergeCell ref="A154:E154"/>
    <mergeCell ref="A1:E1"/>
    <mergeCell ref="A2:E2"/>
    <mergeCell ref="A3:E3"/>
    <mergeCell ref="A151:E151"/>
    <mergeCell ref="A152:E152"/>
  </mergeCells>
  <pageMargins left="0.74803149606299213" right="0.74803149606299213" top="0.59055118110236227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2017-08-21T08:07:06Z</cp:lastPrinted>
  <dcterms:created xsi:type="dcterms:W3CDTF">2016-02-08T12:37:04Z</dcterms:created>
  <dcterms:modified xsi:type="dcterms:W3CDTF">2017-08-21T08:07:07Z</dcterms:modified>
</cp:coreProperties>
</file>