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0"/>
  </bookViews>
  <sheets>
    <sheet name="indoklás" sheetId="1" r:id="rId1"/>
    <sheet name="mérleg" sheetId="2" r:id="rId2"/>
    <sheet name="működési kiadások" sheetId="3" r:id="rId3"/>
    <sheet name="fejlesztési kiadások" sheetId="4" r:id="rId4"/>
    <sheet name="Munka5" sheetId="5" r:id="rId5"/>
  </sheets>
  <definedNames/>
  <calcPr fullCalcOnLoad="1"/>
</workbook>
</file>

<file path=xl/sharedStrings.xml><?xml version="1.0" encoding="utf-8"?>
<sst xmlns="http://schemas.openxmlformats.org/spreadsheetml/2006/main" count="491" uniqueCount="273">
  <si>
    <t>Megnevezés</t>
  </si>
  <si>
    <t>Normatív állami hozzájárulás</t>
  </si>
  <si>
    <t>Bevételek mindösszesen:</t>
  </si>
  <si>
    <t>Szociális étkeztetés</t>
  </si>
  <si>
    <t>Állami hozzájárulások összesen:</t>
  </si>
  <si>
    <t>Személyi juttatások összesen:</t>
  </si>
  <si>
    <t>Munkaadót terhelő járulékok:</t>
  </si>
  <si>
    <t>Karbantartási,kisjavítási szolgáltatások</t>
  </si>
  <si>
    <t>Dologi és egyéb folyó kiadások összesen:</t>
  </si>
  <si>
    <t>Működési kiadások összesen:</t>
  </si>
  <si>
    <t>Felhalmozási kiadások összesen:</t>
  </si>
  <si>
    <t>Kiadások mindösszesen:</t>
  </si>
  <si>
    <t>Osztalékok,koncessziós díjak</t>
  </si>
  <si>
    <t>Előző évi pénzmaradvány igénybevétele</t>
  </si>
  <si>
    <t>szükség szerint bázis</t>
  </si>
  <si>
    <t>Egyéb kommunikációs szolgáltatások</t>
  </si>
  <si>
    <t xml:space="preserve">Támogatásértékű működési kiadás helyi önk. </t>
  </si>
  <si>
    <t>Működési célú hitel felvétele</t>
  </si>
  <si>
    <t>Társadalom,szoc.pol.,egyéb juttatások</t>
  </si>
  <si>
    <t>Felújítási kiadások összesen:</t>
  </si>
  <si>
    <t>Beruházási kiadások összesen:</t>
  </si>
  <si>
    <t>Működési tartalékok</t>
  </si>
  <si>
    <t>Felhalmozási tartalék</t>
  </si>
  <si>
    <t>Szakfeladat                   megnevezése</t>
  </si>
  <si>
    <t>Személyi                           juttatások</t>
  </si>
  <si>
    <t>Munkaadót terhelő  járulékok</t>
  </si>
  <si>
    <t>Dologi és ellátotti juttatások</t>
  </si>
  <si>
    <t>Működési célra átadott</t>
  </si>
  <si>
    <t>Kiadások                               összesen</t>
  </si>
  <si>
    <t>Nem intézményi kiadások</t>
  </si>
  <si>
    <t>Önkorm.igazgatási tev.</t>
  </si>
  <si>
    <t>Községgazdálkodási szolg.</t>
  </si>
  <si>
    <t>Temetőfenntartás</t>
  </si>
  <si>
    <t>Közvilágítás</t>
  </si>
  <si>
    <t>Háziorvosi szolgálat</t>
  </si>
  <si>
    <t>Köztisztasági szolgáltatás</t>
  </si>
  <si>
    <t>Vízkárelhárítás</t>
  </si>
  <si>
    <t>Utak, hidak fenntartása</t>
  </si>
  <si>
    <t>Szociális étkeztetés támogatása</t>
  </si>
  <si>
    <t>Szociális célú támogatások</t>
  </si>
  <si>
    <t>Működési kiadások összesen</t>
  </si>
  <si>
    <t>Az önkormányzat költségvetésében szereplő nem intézményi  működési kiadások</t>
  </si>
  <si>
    <t>1. számú melléklet</t>
  </si>
  <si>
    <t>BEVÉTELEK</t>
  </si>
  <si>
    <t>KIADÁSOK</t>
  </si>
  <si>
    <t xml:space="preserve"> 1. Intézményi működési bevétel</t>
  </si>
  <si>
    <t xml:space="preserve"> 1. Személyi juttatások</t>
  </si>
  <si>
    <t xml:space="preserve"> 2. Önkormányzatok sajátos műk. bev.</t>
  </si>
  <si>
    <t xml:space="preserve"> 2. Munkaadót terhelő járulékok</t>
  </si>
  <si>
    <t xml:space="preserve"> ebből: gépjárműadó</t>
  </si>
  <si>
    <t xml:space="preserve"> 3. Dologi kiadások</t>
  </si>
  <si>
    <t xml:space="preserve">               helyi adók</t>
  </si>
  <si>
    <t xml:space="preserve"> 4. Támogatásértékű működési kiadások</t>
  </si>
  <si>
    <t xml:space="preserve">               személyi jövedelem adó</t>
  </si>
  <si>
    <t xml:space="preserve">      Kistérségi Társulásnak</t>
  </si>
  <si>
    <t xml:space="preserve">               termőföld bérbead.szárm.SZJA</t>
  </si>
  <si>
    <t xml:space="preserve">      Önk.Intézményfennt. Társulás,Körj.</t>
  </si>
  <si>
    <t xml:space="preserve">               talajterhelési díj</t>
  </si>
  <si>
    <t xml:space="preserve"> 5. Ellátottak pénzbeli jutatásai</t>
  </si>
  <si>
    <t xml:space="preserve">               egyéb sajátos bevétel</t>
  </si>
  <si>
    <t xml:space="preserve"> 6. Pénzeszköz átadások</t>
  </si>
  <si>
    <t xml:space="preserve"> 3.Önkormányzatok költségvetési támog.</t>
  </si>
  <si>
    <t xml:space="preserve">          CORVUS Bt. támogatás</t>
  </si>
  <si>
    <t xml:space="preserve">               normatív állami hozzájárulás</t>
  </si>
  <si>
    <t xml:space="preserve">          VOLÁN támogatás</t>
  </si>
  <si>
    <t xml:space="preserve">               normatív kötött felhaszn.tám.</t>
  </si>
  <si>
    <t xml:space="preserve">          Orvosi ügyeletre</t>
  </si>
  <si>
    <t xml:space="preserve">               központosított, egyéb központi</t>
  </si>
  <si>
    <t xml:space="preserve">          Élelmezés rezsi támogatása</t>
  </si>
  <si>
    <t xml:space="preserve"> 4. Támogatásértékű működési bevétel</t>
  </si>
  <si>
    <t xml:space="preserve">          Egyéb támogatás</t>
  </si>
  <si>
    <t xml:space="preserve"> 5. Működési célú pénzeszköz átvétel</t>
  </si>
  <si>
    <t xml:space="preserve"> 7. Önkorm.által foly.szociális kiadás</t>
  </si>
  <si>
    <t xml:space="preserve"> 6. Felhalmozási és tőkejellegű bevétel</t>
  </si>
  <si>
    <t xml:space="preserve"> 8. Működési tartalék</t>
  </si>
  <si>
    <t xml:space="preserve"> 7. Önkorm.sajátos felhalm.bevétele</t>
  </si>
  <si>
    <r>
      <t xml:space="preserve">      </t>
    </r>
    <r>
      <rPr>
        <b/>
        <sz val="11"/>
        <color indexed="8"/>
        <rFont val="Calibri"/>
        <family val="2"/>
      </rPr>
      <t>Működési kiadások összesen:</t>
    </r>
  </si>
  <si>
    <t xml:space="preserve"> ebből: magánszemélyek komm.adója</t>
  </si>
  <si>
    <t xml:space="preserve"> 9. Felújítások</t>
  </si>
  <si>
    <t xml:space="preserve">                önkorm.vagyon üz.,koncessz.bev.</t>
  </si>
  <si>
    <t>10.Beruházási kiadások</t>
  </si>
  <si>
    <t>11.Pénzügyi befektetések</t>
  </si>
  <si>
    <t xml:space="preserve"> 9. Támogatásértékű felhalmozási bevét.</t>
  </si>
  <si>
    <t>12.Beruházási célú átadás</t>
  </si>
  <si>
    <t>10. Felhalmozási célú pénzeszköz átvétel</t>
  </si>
  <si>
    <t>13.Lakásépítési támogatás</t>
  </si>
  <si>
    <t>11. Támogatási kölcsönök visszatérülése</t>
  </si>
  <si>
    <t>14.Lakásépítési kölcsön</t>
  </si>
  <si>
    <t>15.Felhalmozási céltartalék</t>
  </si>
  <si>
    <t>13. Működési célú hitelfelvétel</t>
  </si>
  <si>
    <t xml:space="preserve">       Felhalmozási célú kiadások összesen:</t>
  </si>
  <si>
    <t>14. Előző évi pénzmaradvány</t>
  </si>
  <si>
    <r>
      <t xml:space="preserve">       </t>
    </r>
    <r>
      <rPr>
        <b/>
        <sz val="11"/>
        <color indexed="8"/>
        <rFont val="Calibri"/>
        <family val="2"/>
      </rPr>
      <t>Bevételek összesen:</t>
    </r>
  </si>
  <si>
    <t xml:space="preserve">       Kiadások összesen:</t>
  </si>
  <si>
    <t>Az önkormányzat fejlesztési kiadásai</t>
  </si>
  <si>
    <t>feladatonként</t>
  </si>
  <si>
    <t>Temetői út tervezése</t>
  </si>
  <si>
    <t>Temetőhöz kétszárnyú nagykapu és      kiskapu</t>
  </si>
  <si>
    <t>Beruházások összesen</t>
  </si>
  <si>
    <t>Felújítások</t>
  </si>
  <si>
    <t>Felújítások összesen</t>
  </si>
  <si>
    <t>Felhalmozási kiadások összesen</t>
  </si>
  <si>
    <t>12. Fejlesztési célú hitel felvétele</t>
  </si>
  <si>
    <t>Vizrendezés,belvizmentesítés</t>
  </si>
  <si>
    <t>Falugondnoki szolgáltatás</t>
  </si>
  <si>
    <t>Falugondnoki autó vásárlása</t>
  </si>
  <si>
    <t>Járdaépítés tervezés</t>
  </si>
  <si>
    <t>ezer ft-ban</t>
  </si>
  <si>
    <t xml:space="preserve">                      Feladat megnevezése</t>
  </si>
  <si>
    <t xml:space="preserve">                     Beruházások</t>
  </si>
  <si>
    <t>2.számú melléklet</t>
  </si>
  <si>
    <t>3.számú melléklet</t>
  </si>
  <si>
    <t>Fűkasza,egyéb felszerelés</t>
  </si>
  <si>
    <t>bázis</t>
  </si>
  <si>
    <t>Felhalmozási célú pénzeszköz átadás</t>
  </si>
  <si>
    <t>Templom felújítás hitel+kamat</t>
  </si>
  <si>
    <t>Szociális hozzájárulási adó</t>
  </si>
  <si>
    <t>bér 27 %-a</t>
  </si>
  <si>
    <t>1 fő 8 órás</t>
  </si>
  <si>
    <t>Foglalkoztatást helyettesítő támogatás</t>
  </si>
  <si>
    <t>2012.évi terv</t>
  </si>
  <si>
    <t>Közművelődési intézmények</t>
  </si>
  <si>
    <t>Településrendezési terv</t>
  </si>
  <si>
    <t>Hegyi (Csányi) utcai burkolat felújítás</t>
  </si>
  <si>
    <t>Önkormányzati hivatal működésének támogatása</t>
  </si>
  <si>
    <t>A 2013. ÉVI KÖLTSÉGVETÉS ÖSSZEVONT PÉNZFORGALMI MÉRLEGE</t>
  </si>
  <si>
    <t>2013.évi terv</t>
  </si>
  <si>
    <t>Óvoda támogatása</t>
  </si>
  <si>
    <t>Kistérségi Társulás támogatása</t>
  </si>
  <si>
    <t>Gétye Község Önkormányzatának 2015. évi költségvetése</t>
  </si>
  <si>
    <t>2015. évi terv</t>
  </si>
  <si>
    <t>045160  Közutak, hidak, alagutak üzemeltetése, fenntartása</t>
  </si>
  <si>
    <t>Ingatlanok felújítása</t>
  </si>
  <si>
    <t>Ingatlanok beszerzése, létesítése</t>
  </si>
  <si>
    <t>Beruházási célú előzetesen felszámított ÁFA</t>
  </si>
  <si>
    <t>Felújítási célú előzetesen felszámított ÁFA</t>
  </si>
  <si>
    <t>Egyéb dologi kiadások</t>
  </si>
  <si>
    <t>01130 Önkormányzatok és önkormányzati hivatalok jogalkotó és általános igazgatási tevékenysége</t>
  </si>
  <si>
    <t>Dologi és egyéb folyó kiadások</t>
  </si>
  <si>
    <t>Választott tisztségviselők juttatásai</t>
  </si>
  <si>
    <t>Külső személyi juttatások</t>
  </si>
  <si>
    <t>Munkáltatót terhelő SZJA</t>
  </si>
  <si>
    <t>Szakmai anyagok beszerzése</t>
  </si>
  <si>
    <t>Üzemeltetési anyagok beszerzése</t>
  </si>
  <si>
    <t>Informatikai szolgáltatások igénybevétele</t>
  </si>
  <si>
    <t>kiadványok, információ hordozók</t>
  </si>
  <si>
    <t>Közüzemi díjak</t>
  </si>
  <si>
    <t>áram, gáz, víz, szennyvíz</t>
  </si>
  <si>
    <t>eszközök, rendszer karbantartások</t>
  </si>
  <si>
    <t>Szakmai tevékenységet segítő szolgáltatások</t>
  </si>
  <si>
    <t>postaktg.</t>
  </si>
  <si>
    <t>Kiküldetések kiadásai</t>
  </si>
  <si>
    <t>066020 Város-, községgazdálkodási egyéb szolgáltatások</t>
  </si>
  <si>
    <t>Egyéb szolgáltatások</t>
  </si>
  <si>
    <t>Működési célú előzetesen felszámított ÁFA</t>
  </si>
  <si>
    <t>Egyéb pénzügyi  műveletek kiadásai</t>
  </si>
  <si>
    <t>047410 Ár- és belvízvédelemmel összefüggő tevékenységek</t>
  </si>
  <si>
    <t>Működési célú előzetesen felszám. ÁFA</t>
  </si>
  <si>
    <t>064010 Közvilágítás</t>
  </si>
  <si>
    <t xml:space="preserve"> 107055 Falugondnoki, tanyagondnoki szolgáltatás</t>
  </si>
  <si>
    <t>Törvény szerinti illetmények, munkabérek</t>
  </si>
  <si>
    <t>Béren kívüli juttatások</t>
  </si>
  <si>
    <t>cafeteria</t>
  </si>
  <si>
    <t>jármű karbantartása bázis</t>
  </si>
  <si>
    <t>072111 Háziorvosi alapellátás</t>
  </si>
  <si>
    <t>082092 Közművelődés-hagyományos közösségi kulturális értékek gondozása</t>
  </si>
  <si>
    <t>telefondíj</t>
  </si>
  <si>
    <t>karbantartás szükség szerint</t>
  </si>
  <si>
    <t>Bérleti és lízing díjak</t>
  </si>
  <si>
    <t>051040 Nem veszélyes hulladék kezelése, ártalmatlanítása</t>
  </si>
  <si>
    <t>107051 Szociális étkeztetés</t>
  </si>
  <si>
    <t>104052 Családtámogatások</t>
  </si>
  <si>
    <t>Pénzbeli és természetbeni gyermekvédelmi támogatás</t>
  </si>
  <si>
    <t>Óvodáztatási támogatás</t>
  </si>
  <si>
    <t>105010 Munkanélküli aktív korúak ellátásai</t>
  </si>
  <si>
    <t>Rendszeres szociális segély</t>
  </si>
  <si>
    <t>106020 Lakásfenntartással, lakhatással összefüggő ellátások</t>
  </si>
  <si>
    <t>Lakásfenntartási támogatás</t>
  </si>
  <si>
    <t>107060 Egyéb szociális pénzbeli ellátások, támogatások</t>
  </si>
  <si>
    <t>Munkanélküliséggel kapcsolatos ellátások</t>
  </si>
  <si>
    <t>Egyéb nem intézményi ellátások</t>
  </si>
  <si>
    <t>Lakhatással kapcsolatos ellátások</t>
  </si>
  <si>
    <t>Családi támogatások</t>
  </si>
  <si>
    <t>Betegséggel kapcsolatos ellátások</t>
  </si>
  <si>
    <t>Helyi megállapítású közgyógyellátás</t>
  </si>
  <si>
    <t>Átmeneti segély</t>
  </si>
  <si>
    <t>Rászorultságtól függő normatív kedvezémény</t>
  </si>
  <si>
    <t>Köztemetés</t>
  </si>
  <si>
    <t>Temetési segély</t>
  </si>
  <si>
    <t>Működési c. kölcsön nyújtása háztartásnak</t>
  </si>
  <si>
    <t>107052 Házi segítségnyújtás</t>
  </si>
  <si>
    <t>Műk. c. egyéb támogatások ÁH belülre</t>
  </si>
  <si>
    <t>Műk. c. támogatás nyújtása társulásnak</t>
  </si>
  <si>
    <t>041232 Start-munka program - Téli közfoglalkoztatás</t>
  </si>
  <si>
    <t>041233 Hosszabb időtartamú közfoglalkoztatás</t>
  </si>
  <si>
    <t>Munkaadót terhelő járulékok</t>
  </si>
  <si>
    <t>052080 Szennyvízcsatorna építése, fenntartása, üzemeltetése</t>
  </si>
  <si>
    <t>Műk. c. egyéb támogatás egyéb vállalkozásnak</t>
  </si>
  <si>
    <t>063080 Vízellátással kapcsolatos közmű építése, fenntartása, üzemeltetése</t>
  </si>
  <si>
    <t>Immateriális javak beszerzése, létesítése</t>
  </si>
  <si>
    <t>Egyéb tárgyi eszközök beszerzése, létesítése</t>
  </si>
  <si>
    <t>Elvonások és befizetések</t>
  </si>
  <si>
    <t>013320 Köztemető-fenntartás és -működtetés</t>
  </si>
  <si>
    <t>018010 Önkormányzatok elszámolásai a központi költségvetéssel</t>
  </si>
  <si>
    <t>Működési kiadások mindösszesen:</t>
  </si>
  <si>
    <t>beszerzések, szolg. felszám.forg.adója bázis</t>
  </si>
  <si>
    <t>Kiadások összesen:</t>
  </si>
  <si>
    <t>Közös Önkormányzati Hivatal</t>
  </si>
  <si>
    <t>2014. évi várható teljesítés</t>
  </si>
  <si>
    <t>2014. évi  várható teljesítés</t>
  </si>
  <si>
    <t>072312 Fogorvosi ügyeleti ellátás</t>
  </si>
  <si>
    <t>2014 évi várható teljesítés</t>
  </si>
  <si>
    <t>Intézményi Társulásnak és Közös Hivatalnak átadott</t>
  </si>
  <si>
    <t>Műk. c. tám. nyújtása egyéb vállalkozásnak</t>
  </si>
  <si>
    <t>072112 Háziorvosi ügyeleti ellátás</t>
  </si>
  <si>
    <t>Települési önkormányzatok működésének támogatása</t>
  </si>
  <si>
    <t>Egyéb önkormányzati feladatok támogatása</t>
  </si>
  <si>
    <t>Lakott külterülettel kapcsolatos feladatok</t>
  </si>
  <si>
    <t>Kistelepülések szociális feladatainak támogatása</t>
  </si>
  <si>
    <t>Üdülőhelyi feladatok támogatása</t>
  </si>
  <si>
    <t>Könyvtári, közművelődés feladatok</t>
  </si>
  <si>
    <t>Hozzájárulás pénzbeli szociális ellátásokhoz</t>
  </si>
  <si>
    <t>Központosított, kiegészítő állami hozzájárulás</t>
  </si>
  <si>
    <t>Egyes jöv.pótló támogatások kiegészítése</t>
  </si>
  <si>
    <t>Működési célú egyéb támogatás pénzalapoktól</t>
  </si>
  <si>
    <t>közmunkaprogram támogatás</t>
  </si>
  <si>
    <t>Felhalmozási célú önkormányzati támogatás</t>
  </si>
  <si>
    <t>Termőföld bérbeadásából származó jöv. ut. SZJA</t>
  </si>
  <si>
    <t>Vagyoni típusú adók</t>
  </si>
  <si>
    <t>magánszemélyek kommunális adója</t>
  </si>
  <si>
    <t>helyi önkormányzatot megillető rész</t>
  </si>
  <si>
    <t>Tulajdonosi bevételek</t>
  </si>
  <si>
    <t>késedelmi pótlékok</t>
  </si>
  <si>
    <t>iparűzési adó</t>
  </si>
  <si>
    <t>Egyéb működési bevételek</t>
  </si>
  <si>
    <t>kártérítés, költségek visszatérítései</t>
  </si>
  <si>
    <t>Szolgáltatások ellenértéke</t>
  </si>
  <si>
    <t>bérbeadásból származó bevétel</t>
  </si>
  <si>
    <t>Települési önkorm.szoc. feladatainak egyéb tám.</t>
  </si>
  <si>
    <t>Falugondnoki vagy tanyagondnoki szoltáltatás</t>
  </si>
  <si>
    <t>polgármester  12 hó*</t>
  </si>
  <si>
    <t>Irodaszer,nyomtatvány</t>
  </si>
  <si>
    <t>tisztítószer, kisértékű eszközök, egyéb anyag</t>
  </si>
  <si>
    <t>pm. Költségtérítés</t>
  </si>
  <si>
    <t>Informatikai eszközök beszerzése, létesítése</t>
  </si>
  <si>
    <t>kaszálásokhoz</t>
  </si>
  <si>
    <t>berendezések karbantartása szükség szerint</t>
  </si>
  <si>
    <t>beszerzések, szolg. felszám.forg.adója</t>
  </si>
  <si>
    <t>kaszáláshoz</t>
  </si>
  <si>
    <t>áramdíj</t>
  </si>
  <si>
    <t>Karbantartási, kisjavitási szolgáltatások</t>
  </si>
  <si>
    <t>tisztítószer,karbantart.-,egyéb any.</t>
  </si>
  <si>
    <t>ügyeleti díj</t>
  </si>
  <si>
    <t>rezsi támogatás</t>
  </si>
  <si>
    <t>Felhalmozási c. kölcsön nyújtása háztartásnak</t>
  </si>
  <si>
    <t>szemétszállítás</t>
  </si>
  <si>
    <t>tisztítószer,kisértékű eszközök, egyéb any.</t>
  </si>
  <si>
    <t>Intézményi Társulás</t>
  </si>
  <si>
    <t>Kistérségi Társulás(házi gondozás)</t>
  </si>
  <si>
    <t>Támogatásértékű működési kiadás helyi önk.</t>
  </si>
  <si>
    <t>Működési célú egyéb támogatások</t>
  </si>
  <si>
    <t>Kölcsönök nyújtása</t>
  </si>
  <si>
    <t>Kiegészítés az általános támogatási jogcímekhez</t>
  </si>
  <si>
    <t>Értékesítési és forgalmi adók</t>
  </si>
  <si>
    <t>Gépjárműadók</t>
  </si>
  <si>
    <t>építményadó</t>
  </si>
  <si>
    <t>Egyéb közhatalmi bevételek</t>
  </si>
  <si>
    <t>szabálysértési, közigazgatási bírság</t>
  </si>
  <si>
    <t>önk.vagyon üzemeltetési díj</t>
  </si>
  <si>
    <t>Ingatlanok értékesítése</t>
  </si>
  <si>
    <t>használati díj</t>
  </si>
  <si>
    <t>rendezvények reprezentációs költsége</t>
  </si>
  <si>
    <t>könyvtáros 11.400 Ftx12 hó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</si>
</sst>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-40E]yyyy\.\ mmmm\ d\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double"/>
      <top/>
      <bottom style="double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 style="double"/>
      <right style="double"/>
      <top style="double"/>
      <bottom style="double"/>
    </border>
    <border>
      <left/>
      <right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/>
      <top>
        <color indexed="63"/>
      </top>
      <bottom style="double"/>
    </border>
    <border>
      <left/>
      <right/>
      <top style="double"/>
      <bottom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/>
      <top/>
      <bottom/>
    </border>
    <border>
      <left style="double"/>
      <right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380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0" fillId="0" borderId="0" xfId="0" applyAlignment="1">
      <alignment horizontal="right"/>
    </xf>
    <xf numFmtId="0" fontId="35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3" fontId="2" fillId="0" borderId="23" xfId="0" applyNumberFormat="1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3" fillId="0" borderId="24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3" fontId="0" fillId="0" borderId="14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44" fillId="0" borderId="26" xfId="0" applyFont="1" applyBorder="1" applyAlignment="1">
      <alignment horizontal="left"/>
    </xf>
    <xf numFmtId="0" fontId="44" fillId="0" borderId="27" xfId="0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4" fillId="0" borderId="29" xfId="0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3" fontId="0" fillId="0" borderId="31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/>
    </xf>
    <xf numFmtId="0" fontId="4" fillId="0" borderId="14" xfId="0" applyFont="1" applyFill="1" applyBorder="1" applyAlignment="1">
      <alignment horizontal="left"/>
    </xf>
    <xf numFmtId="3" fontId="0" fillId="0" borderId="14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0" fillId="0" borderId="26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3" fillId="0" borderId="3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3" fontId="0" fillId="0" borderId="34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0" fontId="2" fillId="0" borderId="0" xfId="0" applyFont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0" fontId="44" fillId="0" borderId="27" xfId="0" applyFont="1" applyFill="1" applyBorder="1" applyAlignment="1">
      <alignment/>
    </xf>
    <xf numFmtId="0" fontId="44" fillId="0" borderId="28" xfId="0" applyFont="1" applyFill="1" applyBorder="1" applyAlignment="1">
      <alignment/>
    </xf>
    <xf numFmtId="3" fontId="2" fillId="0" borderId="32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0" fontId="3" fillId="0" borderId="36" xfId="0" applyFont="1" applyFill="1" applyBorder="1" applyAlignment="1">
      <alignment/>
    </xf>
    <xf numFmtId="3" fontId="2" fillId="0" borderId="36" xfId="0" applyNumberFormat="1" applyFont="1" applyBorder="1" applyAlignment="1">
      <alignment horizontal="right"/>
    </xf>
    <xf numFmtId="3" fontId="0" fillId="0" borderId="37" xfId="0" applyNumberFormat="1" applyBorder="1" applyAlignment="1">
      <alignment/>
    </xf>
    <xf numFmtId="0" fontId="35" fillId="0" borderId="12" xfId="0" applyFont="1" applyFill="1" applyBorder="1" applyAlignment="1">
      <alignment/>
    </xf>
    <xf numFmtId="0" fontId="35" fillId="0" borderId="13" xfId="0" applyFont="1" applyFill="1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/>
    </xf>
    <xf numFmtId="3" fontId="26" fillId="0" borderId="14" xfId="0" applyNumberFormat="1" applyFont="1" applyBorder="1" applyAlignment="1">
      <alignment/>
    </xf>
    <xf numFmtId="3" fontId="26" fillId="0" borderId="13" xfId="0" applyNumberFormat="1" applyFont="1" applyBorder="1" applyAlignment="1">
      <alignment/>
    </xf>
    <xf numFmtId="0" fontId="8" fillId="0" borderId="36" xfId="0" applyFont="1" applyFill="1" applyBorder="1" applyAlignment="1">
      <alignment/>
    </xf>
    <xf numFmtId="3" fontId="9" fillId="0" borderId="36" xfId="0" applyNumberFormat="1" applyFont="1" applyBorder="1" applyAlignment="1">
      <alignment/>
    </xf>
    <xf numFmtId="0" fontId="9" fillId="0" borderId="36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31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0" fontId="44" fillId="0" borderId="31" xfId="0" applyFont="1" applyFill="1" applyBorder="1" applyAlignment="1">
      <alignment horizontal="left"/>
    </xf>
    <xf numFmtId="0" fontId="44" fillId="0" borderId="29" xfId="0" applyFont="1" applyFill="1" applyBorder="1" applyAlignment="1">
      <alignment horizontal="left"/>
    </xf>
    <xf numFmtId="0" fontId="44" fillId="0" borderId="30" xfId="0" applyFont="1" applyFill="1" applyBorder="1" applyAlignment="1">
      <alignment horizontal="left"/>
    </xf>
    <xf numFmtId="3" fontId="0" fillId="0" borderId="17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3" fillId="0" borderId="38" xfId="0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0" fontId="2" fillId="0" borderId="38" xfId="0" applyFont="1" applyBorder="1" applyAlignment="1">
      <alignment/>
    </xf>
    <xf numFmtId="3" fontId="26" fillId="0" borderId="14" xfId="0" applyNumberFormat="1" applyFont="1" applyBorder="1" applyAlignment="1">
      <alignment horizontal="right"/>
    </xf>
    <xf numFmtId="3" fontId="26" fillId="0" borderId="13" xfId="0" applyNumberFormat="1" applyFont="1" applyBorder="1" applyAlignment="1">
      <alignment horizontal="right"/>
    </xf>
    <xf numFmtId="0" fontId="0" fillId="0" borderId="11" xfId="0" applyFill="1" applyBorder="1" applyAlignment="1">
      <alignment/>
    </xf>
    <xf numFmtId="3" fontId="0" fillId="0" borderId="37" xfId="0" applyNumberFormat="1" applyBorder="1" applyAlignment="1">
      <alignment horizontal="right"/>
    </xf>
    <xf numFmtId="0" fontId="0" fillId="0" borderId="3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3" fillId="0" borderId="11" xfId="0" applyFont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3" fontId="0" fillId="0" borderId="26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0" fontId="0" fillId="0" borderId="40" xfId="0" applyFill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3" fillId="0" borderId="42" xfId="0" applyFont="1" applyFill="1" applyBorder="1" applyAlignment="1">
      <alignment/>
    </xf>
    <xf numFmtId="3" fontId="2" fillId="0" borderId="42" xfId="0" applyNumberFormat="1" applyFont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4" fillId="0" borderId="11" xfId="0" applyFont="1" applyFill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3" fontId="2" fillId="0" borderId="42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2" fillId="0" borderId="0" xfId="0" applyFont="1" applyAlignment="1">
      <alignment horizontal="left"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3" fontId="40" fillId="0" borderId="13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 vertical="center" wrapText="1"/>
    </xf>
    <xf numFmtId="0" fontId="3" fillId="0" borderId="3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3" fontId="2" fillId="0" borderId="34" xfId="0" applyNumberFormat="1" applyFont="1" applyBorder="1" applyAlignment="1">
      <alignment horizontal="right" vertical="center" wrapText="1"/>
    </xf>
    <xf numFmtId="3" fontId="2" fillId="0" borderId="35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/>
    </xf>
    <xf numFmtId="3" fontId="40" fillId="0" borderId="14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44" fillId="0" borderId="14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4" fillId="0" borderId="13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3" fontId="2" fillId="0" borderId="44" xfId="0" applyNumberFormat="1" applyFont="1" applyBorder="1" applyAlignment="1">
      <alignment horizontal="right"/>
    </xf>
    <xf numFmtId="3" fontId="2" fillId="0" borderId="45" xfId="0" applyNumberFormat="1" applyFont="1" applyBorder="1" applyAlignment="1">
      <alignment horizontal="right"/>
    </xf>
    <xf numFmtId="0" fontId="45" fillId="0" borderId="14" xfId="0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0" fontId="45" fillId="0" borderId="13" xfId="0" applyFont="1" applyFill="1" applyBorder="1" applyAlignment="1">
      <alignment horizontal="left"/>
    </xf>
    <xf numFmtId="0" fontId="44" fillId="0" borderId="11" xfId="0" applyFont="1" applyFill="1" applyBorder="1" applyAlignment="1">
      <alignment/>
    </xf>
    <xf numFmtId="0" fontId="44" fillId="0" borderId="11" xfId="0" applyFont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3" fontId="2" fillId="0" borderId="49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44" fillId="0" borderId="14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3" fontId="0" fillId="0" borderId="23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0" fontId="0" fillId="0" borderId="50" xfId="0" applyFill="1" applyBorder="1" applyAlignment="1">
      <alignment/>
    </xf>
    <xf numFmtId="0" fontId="0" fillId="0" borderId="50" xfId="0" applyBorder="1" applyAlignment="1">
      <alignment/>
    </xf>
    <xf numFmtId="0" fontId="0" fillId="0" borderId="39" xfId="0" applyFont="1" applyFill="1" applyBorder="1" applyAlignment="1">
      <alignment/>
    </xf>
    <xf numFmtId="3" fontId="0" fillId="0" borderId="42" xfId="0" applyNumberFormat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0" xfId="0" applyFont="1" applyBorder="1" applyAlignment="1">
      <alignment/>
    </xf>
    <xf numFmtId="0" fontId="0" fillId="0" borderId="42" xfId="0" applyFill="1" applyBorder="1" applyAlignment="1">
      <alignment/>
    </xf>
    <xf numFmtId="0" fontId="0" fillId="0" borderId="42" xfId="0" applyFont="1" applyBorder="1" applyAlignment="1">
      <alignment/>
    </xf>
    <xf numFmtId="0" fontId="40" fillId="0" borderId="11" xfId="0" applyFont="1" applyFill="1" applyBorder="1" applyAlignment="1">
      <alignment horizontal="left"/>
    </xf>
    <xf numFmtId="3" fontId="0" fillId="0" borderId="32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2" fillId="0" borderId="14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46" fillId="0" borderId="12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44" xfId="0" applyFont="1" applyBorder="1" applyAlignment="1">
      <alignment horizontal="right"/>
    </xf>
    <xf numFmtId="0" fontId="44" fillId="0" borderId="29" xfId="0" applyFont="1" applyFill="1" applyBorder="1" applyAlignment="1">
      <alignment/>
    </xf>
    <xf numFmtId="0" fontId="44" fillId="0" borderId="29" xfId="0" applyFont="1" applyBorder="1" applyAlignment="1">
      <alignment/>
    </xf>
    <xf numFmtId="0" fontId="44" fillId="0" borderId="30" xfId="0" applyFont="1" applyBorder="1" applyAlignment="1">
      <alignment/>
    </xf>
    <xf numFmtId="3" fontId="0" fillId="0" borderId="23" xfId="0" applyNumberFormat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3" fontId="1" fillId="0" borderId="17" xfId="0" applyNumberFormat="1" applyFon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0" fillId="0" borderId="38" xfId="0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44" fillId="0" borderId="50" xfId="0" applyFont="1" applyFill="1" applyBorder="1" applyAlignment="1">
      <alignment/>
    </xf>
    <xf numFmtId="0" fontId="44" fillId="0" borderId="50" xfId="0" applyFont="1" applyBorder="1" applyAlignment="1">
      <alignment/>
    </xf>
    <xf numFmtId="0" fontId="44" fillId="0" borderId="24" xfId="0" applyFont="1" applyFill="1" applyBorder="1" applyAlignment="1">
      <alignment horizontal="left"/>
    </xf>
    <xf numFmtId="0" fontId="44" fillId="0" borderId="22" xfId="0" applyFont="1" applyFill="1" applyBorder="1" applyAlignment="1">
      <alignment horizontal="left"/>
    </xf>
    <xf numFmtId="0" fontId="44" fillId="0" borderId="25" xfId="0" applyFont="1" applyFill="1" applyBorder="1" applyAlignment="1">
      <alignment horizontal="left"/>
    </xf>
    <xf numFmtId="0" fontId="0" fillId="0" borderId="16" xfId="0" applyBorder="1" applyAlignment="1">
      <alignment horizontal="right"/>
    </xf>
    <xf numFmtId="0" fontId="44" fillId="0" borderId="34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44" fillId="0" borderId="35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3" fontId="2" fillId="0" borderId="31" xfId="0" applyNumberFormat="1" applyFont="1" applyBorder="1" applyAlignment="1">
      <alignment horizontal="right" vertical="center" wrapText="1"/>
    </xf>
    <xf numFmtId="3" fontId="2" fillId="0" borderId="30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3" fontId="2" fillId="0" borderId="26" xfId="0" applyNumberFormat="1" applyFont="1" applyBorder="1" applyAlignment="1">
      <alignment horizontal="right" vertical="center" wrapText="1"/>
    </xf>
    <xf numFmtId="3" fontId="2" fillId="0" borderId="28" xfId="0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3" fillId="0" borderId="3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0" fillId="0" borderId="14" xfId="0" applyFont="1" applyFill="1" applyBorder="1" applyAlignment="1">
      <alignment horizontal="left"/>
    </xf>
    <xf numFmtId="0" fontId="40" fillId="0" borderId="12" xfId="0" applyFont="1" applyFill="1" applyBorder="1" applyAlignment="1">
      <alignment horizontal="left"/>
    </xf>
    <xf numFmtId="0" fontId="40" fillId="0" borderId="13" xfId="0" applyFont="1" applyFill="1" applyBorder="1" applyAlignment="1">
      <alignment horizontal="left"/>
    </xf>
    <xf numFmtId="0" fontId="40" fillId="0" borderId="14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2" fillId="33" borderId="5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2" fillId="33" borderId="57" xfId="0" applyFont="1" applyFill="1" applyBorder="1" applyAlignment="1">
      <alignment horizontal="center" vertical="top" wrapText="1"/>
    </xf>
    <xf numFmtId="0" fontId="2" fillId="33" borderId="58" xfId="0" applyFont="1" applyFill="1" applyBorder="1" applyAlignment="1">
      <alignment horizontal="center" vertical="top" wrapText="1"/>
    </xf>
    <xf numFmtId="0" fontId="2" fillId="33" borderId="59" xfId="0" applyFont="1" applyFill="1" applyBorder="1" applyAlignment="1">
      <alignment horizontal="center" vertical="top" wrapText="1"/>
    </xf>
    <xf numFmtId="0" fontId="2" fillId="33" borderId="31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top" wrapText="1"/>
    </xf>
    <xf numFmtId="0" fontId="2" fillId="33" borderId="37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0" fillId="0" borderId="61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33" borderId="62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63" xfId="0" applyFill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40" fillId="0" borderId="14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31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14" xfId="0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9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5" max="5" width="12.28125" style="0" customWidth="1"/>
  </cols>
  <sheetData>
    <row r="2" spans="1:9" ht="15">
      <c r="A2" s="208" t="s">
        <v>129</v>
      </c>
      <c r="B2" s="208"/>
      <c r="C2" s="208"/>
      <c r="D2" s="208"/>
      <c r="E2" s="208"/>
      <c r="F2" s="208"/>
      <c r="G2" s="208"/>
      <c r="H2" s="208"/>
      <c r="I2" s="208"/>
    </row>
    <row r="4" spans="1:9" ht="15" customHeight="1">
      <c r="A4" s="176" t="s">
        <v>0</v>
      </c>
      <c r="B4" s="176"/>
      <c r="C4" s="176"/>
      <c r="D4" s="176"/>
      <c r="E4" s="176"/>
      <c r="F4" s="54" t="s">
        <v>208</v>
      </c>
      <c r="G4" s="54"/>
      <c r="H4" s="54" t="s">
        <v>130</v>
      </c>
      <c r="I4" s="54"/>
    </row>
    <row r="5" spans="1:9" ht="15">
      <c r="A5" s="177"/>
      <c r="B5" s="177"/>
      <c r="C5" s="177"/>
      <c r="D5" s="177"/>
      <c r="E5" s="177"/>
      <c r="F5" s="55"/>
      <c r="G5" s="55"/>
      <c r="H5" s="55"/>
      <c r="I5" s="55"/>
    </row>
    <row r="6" spans="1:9" ht="15">
      <c r="A6" s="167" t="s">
        <v>1</v>
      </c>
      <c r="B6" s="167"/>
      <c r="C6" s="167"/>
      <c r="D6" s="167"/>
      <c r="E6" s="167"/>
      <c r="F6" s="83">
        <f>SUM(F7:G18)</f>
        <v>12573741</v>
      </c>
      <c r="G6" s="83"/>
      <c r="H6" s="83">
        <f>SUM(H7:I18)</f>
        <v>14827603</v>
      </c>
      <c r="I6" s="83"/>
    </row>
    <row r="7" spans="1:9" ht="15">
      <c r="A7" s="199" t="s">
        <v>215</v>
      </c>
      <c r="B7" s="183"/>
      <c r="C7" s="183"/>
      <c r="D7" s="183"/>
      <c r="E7" s="184"/>
      <c r="F7" s="93">
        <v>3902676</v>
      </c>
      <c r="G7" s="94"/>
      <c r="H7" s="93">
        <v>4038514</v>
      </c>
      <c r="I7" s="94"/>
    </row>
    <row r="8" spans="1:9" ht="15">
      <c r="A8" s="199" t="s">
        <v>124</v>
      </c>
      <c r="B8" s="183"/>
      <c r="C8" s="183"/>
      <c r="D8" s="183"/>
      <c r="E8" s="184"/>
      <c r="F8" s="93"/>
      <c r="G8" s="94"/>
      <c r="H8" s="93"/>
      <c r="I8" s="94"/>
    </row>
    <row r="9" spans="1:9" ht="15">
      <c r="A9" s="199" t="s">
        <v>216</v>
      </c>
      <c r="B9" s="183"/>
      <c r="C9" s="183"/>
      <c r="D9" s="183"/>
      <c r="E9" s="184"/>
      <c r="F9" s="93">
        <v>4000000</v>
      </c>
      <c r="G9" s="94"/>
      <c r="H9" s="93">
        <v>4000000</v>
      </c>
      <c r="I9" s="94"/>
    </row>
    <row r="10" spans="1:9" ht="15">
      <c r="A10" s="199" t="s">
        <v>217</v>
      </c>
      <c r="B10" s="183"/>
      <c r="C10" s="183"/>
      <c r="D10" s="183"/>
      <c r="E10" s="184"/>
      <c r="F10" s="93"/>
      <c r="G10" s="94"/>
      <c r="H10" s="93">
        <v>0</v>
      </c>
      <c r="I10" s="94"/>
    </row>
    <row r="11" spans="1:9" ht="15">
      <c r="A11" s="199" t="s">
        <v>218</v>
      </c>
      <c r="B11" s="183"/>
      <c r="C11" s="183"/>
      <c r="D11" s="183"/>
      <c r="E11" s="184"/>
      <c r="F11" s="93">
        <v>600000</v>
      </c>
      <c r="G11" s="94"/>
      <c r="H11" s="93">
        <v>0</v>
      </c>
      <c r="I11" s="94"/>
    </row>
    <row r="12" spans="1:9" ht="15">
      <c r="A12" s="199" t="s">
        <v>219</v>
      </c>
      <c r="B12" s="183"/>
      <c r="C12" s="183"/>
      <c r="D12" s="183"/>
      <c r="E12" s="184"/>
      <c r="F12" s="93"/>
      <c r="G12" s="94"/>
      <c r="H12" s="93">
        <v>0</v>
      </c>
      <c r="I12" s="94"/>
    </row>
    <row r="13" spans="1:9" ht="15">
      <c r="A13" s="203" t="s">
        <v>220</v>
      </c>
      <c r="B13" s="182"/>
      <c r="C13" s="182"/>
      <c r="D13" s="182"/>
      <c r="E13" s="204"/>
      <c r="F13" s="47">
        <v>145920</v>
      </c>
      <c r="G13" s="47"/>
      <c r="H13" s="47">
        <v>1200000</v>
      </c>
      <c r="I13" s="47"/>
    </row>
    <row r="14" spans="1:9" ht="15">
      <c r="A14" s="203" t="s">
        <v>238</v>
      </c>
      <c r="B14" s="205"/>
      <c r="C14" s="205"/>
      <c r="D14" s="205"/>
      <c r="E14" s="206"/>
      <c r="F14" s="59"/>
      <c r="G14" s="60"/>
      <c r="H14" s="59">
        <v>747300</v>
      </c>
      <c r="I14" s="60"/>
    </row>
    <row r="15" spans="1:9" ht="15">
      <c r="A15" s="203" t="s">
        <v>3</v>
      </c>
      <c r="B15" s="205"/>
      <c r="C15" s="205"/>
      <c r="D15" s="205"/>
      <c r="E15" s="206"/>
      <c r="F15" s="93">
        <v>332160</v>
      </c>
      <c r="G15" s="60"/>
      <c r="H15" s="93">
        <v>332160</v>
      </c>
      <c r="I15" s="60"/>
    </row>
    <row r="16" spans="1:9" ht="15">
      <c r="A16" s="203" t="s">
        <v>221</v>
      </c>
      <c r="B16" s="205"/>
      <c r="C16" s="205"/>
      <c r="D16" s="205"/>
      <c r="E16" s="206"/>
      <c r="F16" s="93">
        <v>1092985</v>
      </c>
      <c r="G16" s="60"/>
      <c r="H16" s="93">
        <v>0</v>
      </c>
      <c r="I16" s="60"/>
    </row>
    <row r="17" spans="1:9" ht="15">
      <c r="A17" s="90" t="s">
        <v>239</v>
      </c>
      <c r="B17" s="194"/>
      <c r="C17" s="194"/>
      <c r="D17" s="194"/>
      <c r="E17" s="195"/>
      <c r="F17" s="93">
        <v>2500000</v>
      </c>
      <c r="G17" s="94"/>
      <c r="H17" s="93">
        <v>2500000</v>
      </c>
      <c r="I17" s="94"/>
    </row>
    <row r="18" spans="1:9" ht="15">
      <c r="A18" s="90" t="s">
        <v>262</v>
      </c>
      <c r="B18" s="194"/>
      <c r="C18" s="194"/>
      <c r="D18" s="194"/>
      <c r="E18" s="195"/>
      <c r="F18" s="93"/>
      <c r="G18" s="94"/>
      <c r="H18" s="93">
        <v>2009629</v>
      </c>
      <c r="I18" s="94"/>
    </row>
    <row r="19" spans="1:9" ht="15">
      <c r="A19" s="222" t="s">
        <v>4</v>
      </c>
      <c r="B19" s="78"/>
      <c r="C19" s="78"/>
      <c r="D19" s="78"/>
      <c r="E19" s="79"/>
      <c r="F19" s="223">
        <f>SUM(F6)</f>
        <v>12573741</v>
      </c>
      <c r="G19" s="209"/>
      <c r="H19" s="223">
        <f>SUM(H6)</f>
        <v>14827603</v>
      </c>
      <c r="I19" s="209"/>
    </row>
    <row r="20" spans="1:9" ht="15">
      <c r="A20" s="75" t="s">
        <v>222</v>
      </c>
      <c r="B20" s="201"/>
      <c r="C20" s="201"/>
      <c r="D20" s="201"/>
      <c r="E20" s="202"/>
      <c r="F20" s="83">
        <v>3754523</v>
      </c>
      <c r="G20" s="83"/>
      <c r="H20" s="186"/>
      <c r="I20" s="187"/>
    </row>
    <row r="21" spans="1:9" ht="15">
      <c r="A21" s="200" t="s">
        <v>223</v>
      </c>
      <c r="B21" s="201"/>
      <c r="C21" s="201"/>
      <c r="D21" s="201"/>
      <c r="E21" s="202"/>
      <c r="F21" s="59">
        <v>1550740</v>
      </c>
      <c r="G21" s="94"/>
      <c r="H21" s="223">
        <v>718000</v>
      </c>
      <c r="I21" s="209"/>
    </row>
    <row r="22" spans="1:9" ht="15">
      <c r="A22" s="75" t="s">
        <v>224</v>
      </c>
      <c r="B22" s="201"/>
      <c r="C22" s="201"/>
      <c r="D22" s="201"/>
      <c r="E22" s="202"/>
      <c r="F22" s="210">
        <v>1534000</v>
      </c>
      <c r="G22" s="210"/>
      <c r="H22" s="210">
        <v>6199000</v>
      </c>
      <c r="I22" s="210"/>
    </row>
    <row r="23" spans="1:9" ht="15">
      <c r="A23" s="199" t="s">
        <v>225</v>
      </c>
      <c r="B23" s="183"/>
      <c r="C23" s="183"/>
      <c r="D23" s="183"/>
      <c r="E23" s="184"/>
      <c r="F23" s="93"/>
      <c r="G23" s="94"/>
      <c r="H23" s="93"/>
      <c r="I23" s="94"/>
    </row>
    <row r="24" spans="1:9" ht="15">
      <c r="A24" s="75" t="s">
        <v>226</v>
      </c>
      <c r="B24" s="201"/>
      <c r="C24" s="201"/>
      <c r="D24" s="201"/>
      <c r="E24" s="202"/>
      <c r="F24" s="210">
        <v>2947000</v>
      </c>
      <c r="G24" s="210"/>
      <c r="H24" s="210"/>
      <c r="I24" s="210"/>
    </row>
    <row r="25" spans="1:9" ht="15">
      <c r="A25" s="203"/>
      <c r="B25" s="182"/>
      <c r="C25" s="182"/>
      <c r="D25" s="182"/>
      <c r="E25" s="204"/>
      <c r="F25" s="47"/>
      <c r="G25" s="47"/>
      <c r="H25" s="47"/>
      <c r="I25" s="47"/>
    </row>
    <row r="26" spans="1:9" ht="15">
      <c r="A26" s="75" t="s">
        <v>227</v>
      </c>
      <c r="B26" s="201"/>
      <c r="C26" s="201"/>
      <c r="D26" s="201"/>
      <c r="E26" s="202"/>
      <c r="F26" s="210">
        <v>2000</v>
      </c>
      <c r="G26" s="210"/>
      <c r="H26" s="210">
        <v>2000</v>
      </c>
      <c r="I26" s="210"/>
    </row>
    <row r="27" spans="1:9" ht="15">
      <c r="A27" s="200" t="s">
        <v>228</v>
      </c>
      <c r="B27" s="201"/>
      <c r="C27" s="201"/>
      <c r="D27" s="201"/>
      <c r="E27" s="202"/>
      <c r="F27" s="93">
        <f>SUM(F28:G29)</f>
        <v>1546000</v>
      </c>
      <c r="G27" s="94"/>
      <c r="H27" s="93">
        <f>SUM(H28:I29)</f>
        <v>1520000</v>
      </c>
      <c r="I27" s="94"/>
    </row>
    <row r="28" spans="1:9" ht="15">
      <c r="A28" s="90" t="s">
        <v>265</v>
      </c>
      <c r="B28" s="194"/>
      <c r="C28" s="194"/>
      <c r="D28" s="194"/>
      <c r="E28" s="195"/>
      <c r="F28" s="93">
        <v>273000</v>
      </c>
      <c r="G28" s="94"/>
      <c r="H28" s="93">
        <v>270000</v>
      </c>
      <c r="I28" s="94"/>
    </row>
    <row r="29" spans="1:9" ht="15">
      <c r="A29" s="90" t="s">
        <v>229</v>
      </c>
      <c r="B29" s="194"/>
      <c r="C29" s="194"/>
      <c r="D29" s="194"/>
      <c r="E29" s="195"/>
      <c r="F29" s="93">
        <v>1273000</v>
      </c>
      <c r="G29" s="94"/>
      <c r="H29" s="93">
        <v>1250000</v>
      </c>
      <c r="I29" s="94"/>
    </row>
    <row r="30" spans="1:9" ht="15">
      <c r="A30" s="200" t="s">
        <v>263</v>
      </c>
      <c r="B30" s="183"/>
      <c r="C30" s="183"/>
      <c r="D30" s="183"/>
      <c r="E30" s="184"/>
      <c r="F30" s="93">
        <v>358000</v>
      </c>
      <c r="G30" s="94"/>
      <c r="H30" s="93">
        <v>350000</v>
      </c>
      <c r="I30" s="94"/>
    </row>
    <row r="31" spans="1:9" ht="15">
      <c r="A31" s="199" t="s">
        <v>233</v>
      </c>
      <c r="B31" s="183"/>
      <c r="C31" s="183"/>
      <c r="D31" s="183"/>
      <c r="E31" s="184"/>
      <c r="F31" s="93"/>
      <c r="G31" s="94"/>
      <c r="H31" s="93"/>
      <c r="I31" s="94"/>
    </row>
    <row r="32" spans="1:9" ht="15">
      <c r="A32" s="75" t="s">
        <v>264</v>
      </c>
      <c r="B32" s="201"/>
      <c r="C32" s="201"/>
      <c r="D32" s="201"/>
      <c r="E32" s="202"/>
      <c r="F32" s="210">
        <v>278000</v>
      </c>
      <c r="G32" s="210"/>
      <c r="H32" s="210">
        <v>275000</v>
      </c>
      <c r="I32" s="210"/>
    </row>
    <row r="33" spans="1:9" ht="15">
      <c r="A33" s="199" t="s">
        <v>230</v>
      </c>
      <c r="B33" s="183"/>
      <c r="C33" s="183"/>
      <c r="D33" s="183"/>
      <c r="E33" s="184"/>
      <c r="F33" s="93"/>
      <c r="G33" s="94"/>
      <c r="H33" s="93"/>
      <c r="I33" s="94"/>
    </row>
    <row r="34" spans="1:9" ht="15">
      <c r="A34" s="200" t="s">
        <v>266</v>
      </c>
      <c r="B34" s="201"/>
      <c r="C34" s="201"/>
      <c r="D34" s="201"/>
      <c r="E34" s="202"/>
      <c r="F34" s="93">
        <v>18000</v>
      </c>
      <c r="G34" s="94"/>
      <c r="H34" s="93">
        <v>15000</v>
      </c>
      <c r="I34" s="94"/>
    </row>
    <row r="35" spans="1:9" ht="15">
      <c r="A35" s="203" t="s">
        <v>267</v>
      </c>
      <c r="B35" s="182"/>
      <c r="C35" s="182"/>
      <c r="D35" s="182"/>
      <c r="E35" s="204"/>
      <c r="F35" s="83"/>
      <c r="G35" s="83"/>
      <c r="H35" s="83"/>
      <c r="I35" s="83"/>
    </row>
    <row r="36" spans="1:9" ht="15">
      <c r="A36" s="200" t="s">
        <v>236</v>
      </c>
      <c r="B36" s="201"/>
      <c r="C36" s="201"/>
      <c r="D36" s="201"/>
      <c r="E36" s="202"/>
      <c r="F36" s="93">
        <v>10000</v>
      </c>
      <c r="G36" s="94"/>
      <c r="H36" s="93">
        <v>10000</v>
      </c>
      <c r="I36" s="94"/>
    </row>
    <row r="37" spans="1:9" ht="15">
      <c r="A37" s="203" t="s">
        <v>237</v>
      </c>
      <c r="B37" s="182"/>
      <c r="C37" s="182"/>
      <c r="D37" s="182"/>
      <c r="E37" s="204"/>
      <c r="F37" s="83"/>
      <c r="G37" s="83"/>
      <c r="H37" s="83"/>
      <c r="I37" s="83"/>
    </row>
    <row r="38" spans="1:9" ht="15">
      <c r="A38" s="200" t="s">
        <v>231</v>
      </c>
      <c r="B38" s="201"/>
      <c r="C38" s="201"/>
      <c r="D38" s="201"/>
      <c r="E38" s="202"/>
      <c r="F38" s="93">
        <f>SUM(F39:G40)</f>
        <v>87000</v>
      </c>
      <c r="G38" s="94"/>
      <c r="H38" s="93">
        <f>SUM(H39:I40)</f>
        <v>85000</v>
      </c>
      <c r="I38" s="94"/>
    </row>
    <row r="39" spans="1:9" ht="15">
      <c r="A39" s="203" t="s">
        <v>232</v>
      </c>
      <c r="B39" s="182"/>
      <c r="C39" s="182"/>
      <c r="D39" s="182"/>
      <c r="E39" s="204"/>
      <c r="F39" s="210">
        <v>35000</v>
      </c>
      <c r="G39" s="210"/>
      <c r="H39" s="210">
        <v>35000</v>
      </c>
      <c r="I39" s="210"/>
    </row>
    <row r="40" spans="1:9" ht="15">
      <c r="A40" s="203" t="s">
        <v>268</v>
      </c>
      <c r="B40" s="182"/>
      <c r="C40" s="182"/>
      <c r="D40" s="182"/>
      <c r="E40" s="204"/>
      <c r="F40" s="210">
        <v>52000</v>
      </c>
      <c r="G40" s="210"/>
      <c r="H40" s="210">
        <v>50000</v>
      </c>
      <c r="I40" s="210"/>
    </row>
    <row r="41" spans="1:9" ht="15">
      <c r="A41" s="200" t="s">
        <v>234</v>
      </c>
      <c r="B41" s="201"/>
      <c r="C41" s="201"/>
      <c r="D41" s="201"/>
      <c r="E41" s="202"/>
      <c r="F41" s="93">
        <v>2060000</v>
      </c>
      <c r="G41" s="94"/>
      <c r="H41" s="59">
        <v>250000</v>
      </c>
      <c r="I41" s="94"/>
    </row>
    <row r="42" spans="1:9" ht="15">
      <c r="A42" s="90" t="s">
        <v>235</v>
      </c>
      <c r="B42" s="194"/>
      <c r="C42" s="194"/>
      <c r="D42" s="194"/>
      <c r="E42" s="195"/>
      <c r="F42" s="93"/>
      <c r="G42" s="94"/>
      <c r="H42" s="93"/>
      <c r="I42" s="94"/>
    </row>
    <row r="43" spans="1:9" ht="15">
      <c r="A43" s="75" t="s">
        <v>269</v>
      </c>
      <c r="B43" s="205"/>
      <c r="C43" s="205"/>
      <c r="D43" s="205"/>
      <c r="E43" s="206"/>
      <c r="F43" s="186">
        <v>476000</v>
      </c>
      <c r="G43" s="187"/>
      <c r="H43" s="186"/>
      <c r="I43" s="187"/>
    </row>
    <row r="44" spans="1:9" ht="15">
      <c r="A44" s="75" t="s">
        <v>17</v>
      </c>
      <c r="B44" s="76"/>
      <c r="C44" s="76"/>
      <c r="D44" s="76"/>
      <c r="E44" s="77"/>
      <c r="F44" s="83"/>
      <c r="G44" s="83"/>
      <c r="H44" s="83"/>
      <c r="I44" s="83"/>
    </row>
    <row r="45" spans="1:9" ht="15">
      <c r="A45" s="75" t="s">
        <v>12</v>
      </c>
      <c r="B45" s="76"/>
      <c r="C45" s="76"/>
      <c r="D45" s="76"/>
      <c r="E45" s="77"/>
      <c r="F45" s="186"/>
      <c r="G45" s="187"/>
      <c r="H45" s="186"/>
      <c r="I45" s="187"/>
    </row>
    <row r="46" spans="1:9" ht="15">
      <c r="A46" s="75" t="s">
        <v>13</v>
      </c>
      <c r="B46" s="205"/>
      <c r="C46" s="205"/>
      <c r="D46" s="205"/>
      <c r="E46" s="206"/>
      <c r="F46" s="186">
        <v>5138000</v>
      </c>
      <c r="G46" s="209"/>
      <c r="H46" s="186">
        <v>4131000</v>
      </c>
      <c r="I46" s="60"/>
    </row>
    <row r="47" spans="1:9" ht="15">
      <c r="A47" s="80" t="s">
        <v>2</v>
      </c>
      <c r="B47" s="80"/>
      <c r="C47" s="80"/>
      <c r="D47" s="80"/>
      <c r="E47" s="80"/>
      <c r="F47" s="83">
        <f>SUM(F19+F20+F21+F22+F24+F26+F27+F32+F36+F38+F41+F43+F44+F45+F46+F30+F34)</f>
        <v>32333004</v>
      </c>
      <c r="G47" s="83"/>
      <c r="H47" s="83">
        <f>SUM(H19+H20+H21+H22+H24+H26+H27+H32+H36+H38+H41+H43+H44+H45+H46+H30+H34)</f>
        <v>28382603</v>
      </c>
      <c r="I47" s="83"/>
    </row>
    <row r="52" spans="1:9" ht="15">
      <c r="A52" s="106" t="s">
        <v>193</v>
      </c>
      <c r="B52" s="106"/>
      <c r="C52" s="106"/>
      <c r="D52" s="106"/>
      <c r="E52" s="106"/>
      <c r="F52" s="106"/>
      <c r="G52" s="106"/>
      <c r="H52" s="106"/>
      <c r="I52" s="106"/>
    </row>
    <row r="54" spans="1:9" ht="15">
      <c r="A54" s="176" t="s">
        <v>0</v>
      </c>
      <c r="B54" s="176"/>
      <c r="C54" s="176"/>
      <c r="D54" s="176"/>
      <c r="E54" s="176"/>
      <c r="F54" s="54" t="s">
        <v>209</v>
      </c>
      <c r="G54" s="54"/>
      <c r="H54" s="54" t="s">
        <v>130</v>
      </c>
      <c r="I54" s="54"/>
    </row>
    <row r="55" spans="1:9" ht="15">
      <c r="A55" s="177"/>
      <c r="B55" s="177"/>
      <c r="C55" s="177"/>
      <c r="D55" s="177"/>
      <c r="E55" s="177"/>
      <c r="F55" s="55"/>
      <c r="G55" s="55"/>
      <c r="H55" s="55"/>
      <c r="I55" s="55"/>
    </row>
    <row r="56" spans="1:9" ht="15">
      <c r="A56" s="300" t="s">
        <v>160</v>
      </c>
      <c r="B56" s="301"/>
      <c r="C56" s="301"/>
      <c r="D56" s="301"/>
      <c r="E56" s="302"/>
      <c r="F56" s="220">
        <v>0</v>
      </c>
      <c r="G56" s="221"/>
      <c r="H56" s="220">
        <v>4027000</v>
      </c>
      <c r="I56" s="221"/>
    </row>
    <row r="57" spans="1:9" ht="15.75" thickBot="1">
      <c r="A57" s="107"/>
      <c r="B57" s="108"/>
      <c r="C57" s="108"/>
      <c r="D57" s="108"/>
      <c r="E57" s="109"/>
      <c r="F57" s="303"/>
      <c r="G57" s="304"/>
      <c r="H57" s="303"/>
      <c r="I57" s="304"/>
    </row>
    <row r="58" spans="1:9" ht="16.5" thickBot="1" thickTop="1">
      <c r="A58" s="305" t="s">
        <v>5</v>
      </c>
      <c r="B58" s="305"/>
      <c r="C58" s="305"/>
      <c r="D58" s="305"/>
      <c r="E58" s="305"/>
      <c r="F58" s="211">
        <f>SUM(F56)</f>
        <v>0</v>
      </c>
      <c r="G58" s="211"/>
      <c r="H58" s="211">
        <f>SUM(H56)</f>
        <v>4027000</v>
      </c>
      <c r="I58" s="211"/>
    </row>
    <row r="59" spans="1:9" ht="15.75" thickTop="1">
      <c r="A59" s="212" t="s">
        <v>116</v>
      </c>
      <c r="B59" s="213"/>
      <c r="C59" s="213"/>
      <c r="D59" s="213"/>
      <c r="E59" s="214"/>
      <c r="F59" s="215">
        <v>0</v>
      </c>
      <c r="G59" s="216"/>
      <c r="H59" s="215">
        <v>1087000</v>
      </c>
      <c r="I59" s="216"/>
    </row>
    <row r="60" spans="1:9" ht="15">
      <c r="A60" s="217" t="s">
        <v>117</v>
      </c>
      <c r="B60" s="218"/>
      <c r="C60" s="218"/>
      <c r="D60" s="218"/>
      <c r="E60" s="219"/>
      <c r="F60" s="220"/>
      <c r="G60" s="221"/>
      <c r="H60" s="220"/>
      <c r="I60" s="221"/>
    </row>
    <row r="61" spans="1:9" ht="15.75" thickBot="1">
      <c r="A61" s="306" t="s">
        <v>141</v>
      </c>
      <c r="B61" s="307"/>
      <c r="C61" s="307"/>
      <c r="D61" s="307"/>
      <c r="E61" s="308"/>
      <c r="F61" s="309">
        <v>0</v>
      </c>
      <c r="G61" s="310"/>
      <c r="H61" s="309"/>
      <c r="I61" s="310"/>
    </row>
    <row r="62" spans="1:9" ht="16.5" thickBot="1" thickTop="1">
      <c r="A62" s="311" t="s">
        <v>195</v>
      </c>
      <c r="B62" s="312"/>
      <c r="C62" s="312"/>
      <c r="D62" s="312"/>
      <c r="E62" s="313"/>
      <c r="F62" s="314">
        <f>SUM(F59:G61)</f>
        <v>0</v>
      </c>
      <c r="G62" s="315"/>
      <c r="H62" s="314">
        <f>SUM(H59:I61)</f>
        <v>1087000</v>
      </c>
      <c r="I62" s="315"/>
    </row>
    <row r="63" spans="1:9" ht="15.75" thickTop="1">
      <c r="A63" s="75" t="s">
        <v>143</v>
      </c>
      <c r="B63" s="76"/>
      <c r="C63" s="76"/>
      <c r="D63" s="76"/>
      <c r="E63" s="76"/>
      <c r="F63" s="197">
        <v>38000</v>
      </c>
      <c r="G63" s="197"/>
      <c r="H63" s="197">
        <v>654000</v>
      </c>
      <c r="I63" s="197"/>
    </row>
    <row r="64" spans="1:9" ht="15">
      <c r="A64" s="161"/>
      <c r="B64" s="207"/>
      <c r="C64" s="207"/>
      <c r="D64" s="207"/>
      <c r="E64" s="207"/>
      <c r="F64" s="125"/>
      <c r="G64" s="125"/>
      <c r="H64" s="125"/>
      <c r="I64" s="125"/>
    </row>
    <row r="65" spans="1:9" ht="15">
      <c r="A65" s="75" t="s">
        <v>157</v>
      </c>
      <c r="B65" s="76"/>
      <c r="C65" s="76"/>
      <c r="D65" s="76"/>
      <c r="E65" s="76"/>
      <c r="F65" s="197">
        <v>10000</v>
      </c>
      <c r="G65" s="197"/>
      <c r="H65" s="197">
        <v>177000</v>
      </c>
      <c r="I65" s="197"/>
    </row>
    <row r="66" spans="1:9" ht="15.75" thickBot="1">
      <c r="A66" s="140" t="s">
        <v>205</v>
      </c>
      <c r="B66" s="141"/>
      <c r="C66" s="141"/>
      <c r="D66" s="141"/>
      <c r="E66" s="142"/>
      <c r="F66" s="81"/>
      <c r="G66" s="82"/>
      <c r="H66" s="81"/>
      <c r="I66" s="82"/>
    </row>
    <row r="67" spans="1:9" ht="16.5" thickBot="1" thickTop="1">
      <c r="A67" s="42" t="s">
        <v>8</v>
      </c>
      <c r="B67" s="43"/>
      <c r="C67" s="43"/>
      <c r="D67" s="43"/>
      <c r="E67" s="43"/>
      <c r="F67" s="89">
        <f>SUM(F63:G66)</f>
        <v>48000</v>
      </c>
      <c r="G67" s="89"/>
      <c r="H67" s="89">
        <f>SUM(H63:I66)</f>
        <v>831000</v>
      </c>
      <c r="I67" s="89"/>
    </row>
    <row r="68" spans="1:9" ht="16.5" thickBot="1" thickTop="1">
      <c r="A68" s="42" t="s">
        <v>204</v>
      </c>
      <c r="B68" s="43"/>
      <c r="C68" s="43"/>
      <c r="D68" s="43"/>
      <c r="E68" s="43"/>
      <c r="F68" s="89">
        <f>SUM(F67)</f>
        <v>48000</v>
      </c>
      <c r="G68" s="89"/>
      <c r="H68" s="89">
        <f>SUM(H58+H62+H67)</f>
        <v>5945000</v>
      </c>
      <c r="I68" s="89"/>
    </row>
    <row r="69" spans="1:9" ht="15.75" thickTop="1">
      <c r="A69" s="56" t="s">
        <v>200</v>
      </c>
      <c r="B69" s="57"/>
      <c r="C69" s="57"/>
      <c r="D69" s="57"/>
      <c r="E69" s="58"/>
      <c r="F69" s="59">
        <v>0</v>
      </c>
      <c r="G69" s="60"/>
      <c r="H69" s="59">
        <v>200000</v>
      </c>
      <c r="I69" s="60"/>
    </row>
    <row r="70" spans="1:9" ht="15">
      <c r="A70" s="64"/>
      <c r="B70" s="65"/>
      <c r="C70" s="65"/>
      <c r="D70" s="65"/>
      <c r="E70" s="66"/>
      <c r="F70" s="59"/>
      <c r="G70" s="60"/>
      <c r="H70" s="59"/>
      <c r="I70" s="60"/>
    </row>
    <row r="71" spans="1:9" ht="15">
      <c r="A71" s="56" t="s">
        <v>134</v>
      </c>
      <c r="B71" s="57"/>
      <c r="C71" s="57"/>
      <c r="D71" s="57"/>
      <c r="E71" s="58"/>
      <c r="F71" s="59">
        <v>0</v>
      </c>
      <c r="G71" s="60"/>
      <c r="H71" s="59">
        <v>54000</v>
      </c>
      <c r="I71" s="60"/>
    </row>
    <row r="72" spans="1:9" ht="15.75" thickBot="1">
      <c r="A72" s="61" t="s">
        <v>10</v>
      </c>
      <c r="B72" s="62"/>
      <c r="C72" s="62"/>
      <c r="D72" s="62"/>
      <c r="E72" s="63"/>
      <c r="F72" s="47">
        <f>SUM(F69+F71)</f>
        <v>0</v>
      </c>
      <c r="G72" s="47"/>
      <c r="H72" s="47">
        <f>SUM(H69+H71)</f>
        <v>254000</v>
      </c>
      <c r="I72" s="47"/>
    </row>
    <row r="73" spans="1:9" ht="16.5" thickBot="1" thickTop="1">
      <c r="A73" s="42" t="s">
        <v>11</v>
      </c>
      <c r="B73" s="43"/>
      <c r="C73" s="43"/>
      <c r="D73" s="43"/>
      <c r="E73" s="43"/>
      <c r="F73" s="44">
        <f>SUM(F68+F72)</f>
        <v>48000</v>
      </c>
      <c r="G73" s="44"/>
      <c r="H73" s="44">
        <f>SUM(H68+H72)</f>
        <v>6199000</v>
      </c>
      <c r="I73" s="44"/>
    </row>
    <row r="74" ht="15.75" thickTop="1"/>
    <row r="76" spans="1:9" ht="15">
      <c r="A76" s="106" t="s">
        <v>194</v>
      </c>
      <c r="B76" s="106"/>
      <c r="C76" s="106"/>
      <c r="D76" s="106"/>
      <c r="E76" s="106"/>
      <c r="F76" s="106"/>
      <c r="G76" s="106"/>
      <c r="H76" s="106"/>
      <c r="I76" s="106"/>
    </row>
    <row r="78" spans="1:9" ht="15">
      <c r="A78" s="176" t="s">
        <v>0</v>
      </c>
      <c r="B78" s="176"/>
      <c r="C78" s="176"/>
      <c r="D78" s="176"/>
      <c r="E78" s="176"/>
      <c r="F78" s="54" t="s">
        <v>208</v>
      </c>
      <c r="G78" s="54"/>
      <c r="H78" s="54" t="s">
        <v>130</v>
      </c>
      <c r="I78" s="54"/>
    </row>
    <row r="79" spans="1:9" ht="15">
      <c r="A79" s="177"/>
      <c r="B79" s="177"/>
      <c r="C79" s="177"/>
      <c r="D79" s="177"/>
      <c r="E79" s="177"/>
      <c r="F79" s="55"/>
      <c r="G79" s="55"/>
      <c r="H79" s="55"/>
      <c r="I79" s="55"/>
    </row>
    <row r="80" spans="1:9" ht="15">
      <c r="A80" s="300" t="s">
        <v>160</v>
      </c>
      <c r="B80" s="301"/>
      <c r="C80" s="301"/>
      <c r="D80" s="301"/>
      <c r="E80" s="302"/>
      <c r="F80" s="220">
        <v>1056000</v>
      </c>
      <c r="G80" s="221"/>
      <c r="H80" s="220"/>
      <c r="I80" s="221"/>
    </row>
    <row r="81" spans="1:9" ht="15.75" thickBot="1">
      <c r="A81" s="107"/>
      <c r="B81" s="108"/>
      <c r="C81" s="108"/>
      <c r="D81" s="108"/>
      <c r="E81" s="109"/>
      <c r="F81" s="303"/>
      <c r="G81" s="304"/>
      <c r="H81" s="303"/>
      <c r="I81" s="304"/>
    </row>
    <row r="82" spans="1:9" ht="16.5" thickBot="1" thickTop="1">
      <c r="A82" s="305" t="s">
        <v>5</v>
      </c>
      <c r="B82" s="305"/>
      <c r="C82" s="305"/>
      <c r="D82" s="305"/>
      <c r="E82" s="305"/>
      <c r="F82" s="211">
        <f>SUM(F80)</f>
        <v>1056000</v>
      </c>
      <c r="G82" s="211"/>
      <c r="H82" s="211">
        <f>SUM(H80)</f>
        <v>0</v>
      </c>
      <c r="I82" s="211"/>
    </row>
    <row r="83" spans="1:9" ht="15.75" thickTop="1">
      <c r="A83" s="212" t="s">
        <v>116</v>
      </c>
      <c r="B83" s="213"/>
      <c r="C83" s="213"/>
      <c r="D83" s="213"/>
      <c r="E83" s="214"/>
      <c r="F83" s="215">
        <v>132000</v>
      </c>
      <c r="G83" s="216"/>
      <c r="H83" s="215">
        <f>H80*0.27</f>
        <v>0</v>
      </c>
      <c r="I83" s="216"/>
    </row>
    <row r="84" spans="1:9" ht="15">
      <c r="A84" s="217" t="s">
        <v>117</v>
      </c>
      <c r="B84" s="218"/>
      <c r="C84" s="218"/>
      <c r="D84" s="218"/>
      <c r="E84" s="219"/>
      <c r="F84" s="220"/>
      <c r="G84" s="221"/>
      <c r="H84" s="220"/>
      <c r="I84" s="221"/>
    </row>
    <row r="85" spans="1:9" ht="15.75" thickBot="1">
      <c r="A85" s="306" t="s">
        <v>141</v>
      </c>
      <c r="B85" s="307"/>
      <c r="C85" s="307"/>
      <c r="D85" s="307"/>
      <c r="E85" s="308"/>
      <c r="F85" s="309">
        <v>0</v>
      </c>
      <c r="G85" s="310"/>
      <c r="H85" s="309"/>
      <c r="I85" s="310"/>
    </row>
    <row r="86" spans="1:9" ht="16.5" thickBot="1" thickTop="1">
      <c r="A86" s="311" t="s">
        <v>195</v>
      </c>
      <c r="B86" s="312"/>
      <c r="C86" s="312"/>
      <c r="D86" s="312"/>
      <c r="E86" s="313"/>
      <c r="F86" s="314">
        <f>SUM(F83:G85)</f>
        <v>132000</v>
      </c>
      <c r="G86" s="315"/>
      <c r="H86" s="314">
        <f>SUM(H83:I85)</f>
        <v>0</v>
      </c>
      <c r="I86" s="315"/>
    </row>
    <row r="87" spans="1:9" ht="15.75" thickTop="1">
      <c r="A87" s="316" t="s">
        <v>143</v>
      </c>
      <c r="B87" s="317"/>
      <c r="C87" s="317"/>
      <c r="D87" s="317"/>
      <c r="E87" s="317"/>
      <c r="F87" s="148">
        <v>0</v>
      </c>
      <c r="G87" s="148"/>
      <c r="H87" s="148"/>
      <c r="I87" s="148"/>
    </row>
    <row r="88" spans="1:9" ht="15">
      <c r="A88" s="161"/>
      <c r="B88" s="207"/>
      <c r="C88" s="207"/>
      <c r="D88" s="207"/>
      <c r="E88" s="207"/>
      <c r="F88" s="159"/>
      <c r="G88" s="159"/>
      <c r="H88" s="159"/>
      <c r="I88" s="159"/>
    </row>
    <row r="89" spans="1:9" ht="15">
      <c r="A89" s="75" t="s">
        <v>157</v>
      </c>
      <c r="B89" s="76"/>
      <c r="C89" s="76"/>
      <c r="D89" s="76"/>
      <c r="E89" s="76"/>
      <c r="F89" s="47">
        <v>0</v>
      </c>
      <c r="G89" s="47"/>
      <c r="H89" s="47"/>
      <c r="I89" s="47"/>
    </row>
    <row r="90" spans="1:9" ht="15.75" thickBot="1">
      <c r="A90" s="140" t="s">
        <v>205</v>
      </c>
      <c r="B90" s="141"/>
      <c r="C90" s="141"/>
      <c r="D90" s="141"/>
      <c r="E90" s="142"/>
      <c r="F90" s="59"/>
      <c r="G90" s="60"/>
      <c r="H90" s="59"/>
      <c r="I90" s="60"/>
    </row>
    <row r="91" spans="1:9" ht="16.5" thickBot="1" thickTop="1">
      <c r="A91" s="42" t="s">
        <v>8</v>
      </c>
      <c r="B91" s="43"/>
      <c r="C91" s="43"/>
      <c r="D91" s="43"/>
      <c r="E91" s="43"/>
      <c r="F91" s="44">
        <f>SUM(F87:G90)</f>
        <v>0</v>
      </c>
      <c r="G91" s="44"/>
      <c r="H91" s="44">
        <f>SUM(H87:I90)</f>
        <v>0</v>
      </c>
      <c r="I91" s="44"/>
    </row>
    <row r="92" spans="1:9" ht="16.5" thickBot="1" thickTop="1">
      <c r="A92" s="42" t="s">
        <v>9</v>
      </c>
      <c r="B92" s="250"/>
      <c r="C92" s="250"/>
      <c r="D92" s="250"/>
      <c r="E92" s="251"/>
      <c r="F92" s="95">
        <f>SUM(F82+F86+F91)</f>
        <v>1188000</v>
      </c>
      <c r="G92" s="53"/>
      <c r="H92" s="95">
        <f>SUM(H82+H86+H91)</f>
        <v>0</v>
      </c>
      <c r="I92" s="53"/>
    </row>
    <row r="93" spans="1:9" ht="16.5" thickBot="1" thickTop="1">
      <c r="A93" s="42" t="s">
        <v>11</v>
      </c>
      <c r="B93" s="43"/>
      <c r="C93" s="43"/>
      <c r="D93" s="43"/>
      <c r="E93" s="43"/>
      <c r="F93" s="44">
        <f>SUM(F92)</f>
        <v>1188000</v>
      </c>
      <c r="G93" s="44"/>
      <c r="H93" s="44">
        <f>SUM(H92)</f>
        <v>0</v>
      </c>
      <c r="I93" s="44"/>
    </row>
    <row r="94" ht="15.75" thickTop="1"/>
    <row r="101" spans="1:9" ht="15">
      <c r="A101" s="1"/>
      <c r="B101" s="1"/>
      <c r="C101" s="1"/>
      <c r="D101" s="1"/>
      <c r="E101" s="1"/>
      <c r="F101" s="3"/>
      <c r="G101" s="4"/>
      <c r="H101" s="3"/>
      <c r="I101" s="4"/>
    </row>
    <row r="102" spans="1:9" ht="15">
      <c r="A102" s="224" t="s">
        <v>131</v>
      </c>
      <c r="B102" s="106"/>
      <c r="C102" s="106"/>
      <c r="D102" s="106"/>
      <c r="E102" s="106"/>
      <c r="F102" s="106"/>
      <c r="G102" s="106"/>
      <c r="H102" s="106"/>
      <c r="I102" s="106"/>
    </row>
    <row r="103" spans="1:9" ht="15">
      <c r="A103" s="1"/>
      <c r="B103" s="1"/>
      <c r="C103" s="1"/>
      <c r="D103" s="1"/>
      <c r="E103" s="1"/>
      <c r="F103" s="3"/>
      <c r="G103" s="4"/>
      <c r="H103" s="3"/>
      <c r="I103" s="4"/>
    </row>
    <row r="104" spans="1:9" ht="15" customHeight="1">
      <c r="A104" s="176" t="s">
        <v>0</v>
      </c>
      <c r="B104" s="176"/>
      <c r="C104" s="176"/>
      <c r="D104" s="176"/>
      <c r="E104" s="176"/>
      <c r="F104" s="54" t="s">
        <v>208</v>
      </c>
      <c r="G104" s="54"/>
      <c r="H104" s="54" t="s">
        <v>130</v>
      </c>
      <c r="I104" s="54"/>
    </row>
    <row r="105" spans="1:9" ht="15">
      <c r="A105" s="177"/>
      <c r="B105" s="177"/>
      <c r="C105" s="177"/>
      <c r="D105" s="177"/>
      <c r="E105" s="177"/>
      <c r="F105" s="55"/>
      <c r="G105" s="55"/>
      <c r="H105" s="55"/>
      <c r="I105" s="55"/>
    </row>
    <row r="106" spans="1:9" ht="15" customHeight="1">
      <c r="A106" s="75" t="s">
        <v>7</v>
      </c>
      <c r="B106" s="76"/>
      <c r="C106" s="76"/>
      <c r="D106" s="76"/>
      <c r="E106" s="76"/>
      <c r="F106" s="197">
        <v>0</v>
      </c>
      <c r="G106" s="197"/>
      <c r="H106" s="197"/>
      <c r="I106" s="197"/>
    </row>
    <row r="107" spans="1:9" ht="15">
      <c r="A107" s="161" t="s">
        <v>14</v>
      </c>
      <c r="B107" s="161"/>
      <c r="C107" s="161"/>
      <c r="D107" s="161"/>
      <c r="E107" s="161"/>
      <c r="F107" s="125"/>
      <c r="G107" s="125"/>
      <c r="H107" s="125"/>
      <c r="I107" s="125"/>
    </row>
    <row r="108" spans="1:9" ht="15">
      <c r="A108" s="164" t="s">
        <v>154</v>
      </c>
      <c r="B108" s="165"/>
      <c r="C108" s="165"/>
      <c r="D108" s="165"/>
      <c r="E108" s="165"/>
      <c r="F108" s="197">
        <v>0</v>
      </c>
      <c r="G108" s="197"/>
      <c r="H108" s="197"/>
      <c r="I108" s="197"/>
    </row>
    <row r="109" spans="1:9" ht="15.75" thickBot="1">
      <c r="A109" s="203" t="s">
        <v>205</v>
      </c>
      <c r="B109" s="205"/>
      <c r="C109" s="205"/>
      <c r="D109" s="205"/>
      <c r="E109" s="206"/>
      <c r="F109" s="81"/>
      <c r="G109" s="82"/>
      <c r="H109" s="81"/>
      <c r="I109" s="82"/>
    </row>
    <row r="110" spans="1:9" ht="16.5" thickBot="1" thickTop="1">
      <c r="A110" s="42" t="s">
        <v>138</v>
      </c>
      <c r="B110" s="43"/>
      <c r="C110" s="43"/>
      <c r="D110" s="43"/>
      <c r="E110" s="43"/>
      <c r="F110" s="89">
        <f>SUM(F106:G109)</f>
        <v>0</v>
      </c>
      <c r="G110" s="89"/>
      <c r="H110" s="89">
        <f>SUM(H106:I109)</f>
        <v>0</v>
      </c>
      <c r="I110" s="89"/>
    </row>
    <row r="111" spans="1:9" ht="15.75" thickTop="1">
      <c r="A111" s="76" t="s">
        <v>132</v>
      </c>
      <c r="B111" s="76"/>
      <c r="C111" s="76"/>
      <c r="D111" s="76"/>
      <c r="E111" s="77"/>
      <c r="F111" s="241">
        <v>0</v>
      </c>
      <c r="G111" s="241"/>
      <c r="H111" s="241">
        <v>5000000</v>
      </c>
      <c r="I111" s="241"/>
    </row>
    <row r="112" spans="1:9" ht="15.75" thickBot="1">
      <c r="A112" s="244" t="s">
        <v>135</v>
      </c>
      <c r="B112" s="244"/>
      <c r="C112" s="244"/>
      <c r="D112" s="244"/>
      <c r="E112" s="245"/>
      <c r="F112" s="242">
        <v>0</v>
      </c>
      <c r="G112" s="243"/>
      <c r="H112" s="242">
        <v>1350000</v>
      </c>
      <c r="I112" s="243"/>
    </row>
    <row r="113" spans="1:9" ht="16.5" thickBot="1" thickTop="1">
      <c r="A113" s="42" t="s">
        <v>10</v>
      </c>
      <c r="B113" s="43"/>
      <c r="C113" s="43"/>
      <c r="D113" s="43"/>
      <c r="E113" s="69"/>
      <c r="F113" s="67">
        <f>SUM(F111:G112)</f>
        <v>0</v>
      </c>
      <c r="G113" s="68"/>
      <c r="H113" s="67">
        <f>SUM(H111:I112)</f>
        <v>6350000</v>
      </c>
      <c r="I113" s="68"/>
    </row>
    <row r="114" spans="1:9" ht="16.5" thickBot="1" thickTop="1">
      <c r="A114" s="42" t="s">
        <v>11</v>
      </c>
      <c r="B114" s="43"/>
      <c r="C114" s="43"/>
      <c r="D114" s="43"/>
      <c r="E114" s="246"/>
      <c r="F114" s="239">
        <f>SUM(F113)</f>
        <v>0</v>
      </c>
      <c r="G114" s="240"/>
      <c r="H114" s="239">
        <f>SUM(H113)</f>
        <v>6350000</v>
      </c>
      <c r="I114" s="240"/>
    </row>
    <row r="115" spans="1:9" ht="15.75" thickTop="1">
      <c r="A115" s="7"/>
      <c r="B115" s="7"/>
      <c r="C115" s="7"/>
      <c r="D115" s="7"/>
      <c r="E115" s="7"/>
      <c r="F115" s="8"/>
      <c r="G115" s="8"/>
      <c r="H115" s="8"/>
      <c r="I115" s="8"/>
    </row>
    <row r="116" spans="1:9" ht="15">
      <c r="A116" s="7"/>
      <c r="B116" s="7"/>
      <c r="C116" s="7"/>
      <c r="D116" s="7"/>
      <c r="E116" s="7"/>
      <c r="F116" s="8"/>
      <c r="G116" s="8"/>
      <c r="H116" s="8"/>
      <c r="I116" s="8"/>
    </row>
    <row r="117" spans="1:9" ht="15">
      <c r="A117" s="7"/>
      <c r="B117" s="7"/>
      <c r="C117" s="7"/>
      <c r="D117" s="7"/>
      <c r="E117" s="7"/>
      <c r="F117" s="8"/>
      <c r="G117" s="8"/>
      <c r="H117" s="8"/>
      <c r="I117" s="8"/>
    </row>
    <row r="118" spans="1:9" ht="15">
      <c r="A118" s="7"/>
      <c r="B118" s="7"/>
      <c r="C118" s="7"/>
      <c r="D118" s="7"/>
      <c r="E118" s="7"/>
      <c r="F118" s="8"/>
      <c r="G118" s="8"/>
      <c r="H118" s="8"/>
      <c r="I118" s="8"/>
    </row>
    <row r="119" spans="1:9" ht="15">
      <c r="A119" s="7"/>
      <c r="B119" s="7"/>
      <c r="C119" s="7"/>
      <c r="D119" s="7"/>
      <c r="E119" s="7"/>
      <c r="F119" s="8"/>
      <c r="G119" s="8"/>
      <c r="H119" s="8"/>
      <c r="I119" s="8"/>
    </row>
    <row r="120" spans="1:9" ht="15">
      <c r="A120" s="299" t="s">
        <v>137</v>
      </c>
      <c r="B120" s="299"/>
      <c r="C120" s="299"/>
      <c r="D120" s="299"/>
      <c r="E120" s="299"/>
      <c r="F120" s="299"/>
      <c r="G120" s="299"/>
      <c r="H120" s="299"/>
      <c r="I120" s="299"/>
    </row>
    <row r="121" spans="1:9" ht="15">
      <c r="A121" s="299"/>
      <c r="B121" s="299"/>
      <c r="C121" s="299"/>
      <c r="D121" s="299"/>
      <c r="E121" s="299"/>
      <c r="F121" s="299"/>
      <c r="G121" s="299"/>
      <c r="H121" s="299"/>
      <c r="I121" s="299"/>
    </row>
    <row r="122" spans="1:9" ht="15">
      <c r="A122" s="5"/>
      <c r="B122" s="5"/>
      <c r="C122" s="5"/>
      <c r="D122" s="5"/>
      <c r="E122" s="5"/>
      <c r="F122" s="6"/>
      <c r="G122" s="6"/>
      <c r="H122" s="6"/>
      <c r="I122" s="6"/>
    </row>
    <row r="123" spans="1:9" ht="15" customHeight="1">
      <c r="A123" s="176" t="s">
        <v>0</v>
      </c>
      <c r="B123" s="176"/>
      <c r="C123" s="176"/>
      <c r="D123" s="176"/>
      <c r="E123" s="176"/>
      <c r="F123" s="54" t="s">
        <v>208</v>
      </c>
      <c r="G123" s="54"/>
      <c r="H123" s="54" t="s">
        <v>130</v>
      </c>
      <c r="I123" s="54"/>
    </row>
    <row r="124" spans="1:9" ht="15">
      <c r="A124" s="177"/>
      <c r="B124" s="177"/>
      <c r="C124" s="177"/>
      <c r="D124" s="177"/>
      <c r="E124" s="177"/>
      <c r="F124" s="55"/>
      <c r="G124" s="55"/>
      <c r="H124" s="55"/>
      <c r="I124" s="55"/>
    </row>
    <row r="125" spans="1:9" ht="15">
      <c r="A125" s="75" t="s">
        <v>139</v>
      </c>
      <c r="B125" s="76"/>
      <c r="C125" s="76"/>
      <c r="D125" s="76"/>
      <c r="E125" s="76"/>
      <c r="F125" s="47">
        <v>1529000</v>
      </c>
      <c r="G125" s="47"/>
      <c r="H125" s="47">
        <v>897000</v>
      </c>
      <c r="I125" s="47"/>
    </row>
    <row r="126" spans="1:9" ht="15.75" thickBot="1">
      <c r="A126" s="247" t="s">
        <v>240</v>
      </c>
      <c r="B126" s="248"/>
      <c r="C126" s="248"/>
      <c r="D126" s="248"/>
      <c r="E126" s="249"/>
      <c r="F126" s="143"/>
      <c r="G126" s="144"/>
      <c r="H126" s="143"/>
      <c r="I126" s="144"/>
    </row>
    <row r="127" spans="1:9" ht="16.5" thickBot="1" thickTop="1">
      <c r="A127" s="42" t="s">
        <v>5</v>
      </c>
      <c r="B127" s="43"/>
      <c r="C127" s="43"/>
      <c r="D127" s="43"/>
      <c r="E127" s="43"/>
      <c r="F127" s="44">
        <f>SUM(F125)</f>
        <v>1529000</v>
      </c>
      <c r="G127" s="44"/>
      <c r="H127" s="44">
        <f>SUM(H125)</f>
        <v>897000</v>
      </c>
      <c r="I127" s="44"/>
    </row>
    <row r="128" spans="1:9" ht="15.75" thickTop="1">
      <c r="A128" s="75" t="s">
        <v>116</v>
      </c>
      <c r="B128" s="76"/>
      <c r="C128" s="76"/>
      <c r="D128" s="76"/>
      <c r="E128" s="76"/>
      <c r="F128" s="47">
        <v>423000</v>
      </c>
      <c r="G128" s="47"/>
      <c r="H128" s="47">
        <v>242000</v>
      </c>
      <c r="I128" s="47"/>
    </row>
    <row r="129" spans="1:9" ht="15">
      <c r="A129" s="161" t="s">
        <v>117</v>
      </c>
      <c r="B129" s="161"/>
      <c r="C129" s="161"/>
      <c r="D129" s="161"/>
      <c r="E129" s="161"/>
      <c r="F129" s="159"/>
      <c r="G129" s="159"/>
      <c r="H129" s="159"/>
      <c r="I129" s="159"/>
    </row>
    <row r="130" spans="1:9" ht="15">
      <c r="A130" s="225" t="s">
        <v>141</v>
      </c>
      <c r="B130" s="226"/>
      <c r="C130" s="226"/>
      <c r="D130" s="226"/>
      <c r="E130" s="227"/>
      <c r="F130" s="59"/>
      <c r="G130" s="60"/>
      <c r="H130" s="59"/>
      <c r="I130" s="60"/>
    </row>
    <row r="131" spans="1:9" ht="15.75" thickBot="1">
      <c r="A131" s="237" t="s">
        <v>6</v>
      </c>
      <c r="B131" s="238"/>
      <c r="C131" s="238"/>
      <c r="D131" s="238"/>
      <c r="E131" s="238"/>
      <c r="F131" s="230">
        <f>SUM(F128:G130)</f>
        <v>423000</v>
      </c>
      <c r="G131" s="231"/>
      <c r="H131" s="230">
        <f>SUM(H128:I130)</f>
        <v>242000</v>
      </c>
      <c r="I131" s="231"/>
    </row>
    <row r="132" spans="1:9" ht="15.75" thickTop="1">
      <c r="A132" s="75" t="s">
        <v>142</v>
      </c>
      <c r="B132" s="76"/>
      <c r="C132" s="76"/>
      <c r="D132" s="76"/>
      <c r="E132" s="77"/>
      <c r="F132" s="47">
        <v>12000</v>
      </c>
      <c r="G132" s="47"/>
      <c r="H132" s="47">
        <v>12000</v>
      </c>
      <c r="I132" s="47"/>
    </row>
    <row r="133" spans="1:9" ht="15">
      <c r="A133" s="161" t="s">
        <v>241</v>
      </c>
      <c r="B133" s="161"/>
      <c r="C133" s="161"/>
      <c r="D133" s="161"/>
      <c r="E133" s="161"/>
      <c r="F133" s="159"/>
      <c r="G133" s="159"/>
      <c r="H133" s="159"/>
      <c r="I133" s="159"/>
    </row>
    <row r="134" spans="1:9" ht="15">
      <c r="A134" s="80" t="s">
        <v>143</v>
      </c>
      <c r="B134" s="80"/>
      <c r="C134" s="80"/>
      <c r="D134" s="80"/>
      <c r="E134" s="80"/>
      <c r="F134" s="47">
        <v>0</v>
      </c>
      <c r="G134" s="47"/>
      <c r="H134" s="47">
        <v>0</v>
      </c>
      <c r="I134" s="47"/>
    </row>
    <row r="135" spans="1:9" ht="15">
      <c r="A135" s="158" t="s">
        <v>242</v>
      </c>
      <c r="B135" s="158"/>
      <c r="C135" s="158"/>
      <c r="D135" s="158"/>
      <c r="E135" s="158"/>
      <c r="F135" s="47"/>
      <c r="G135" s="47"/>
      <c r="H135" s="47"/>
      <c r="I135" s="47"/>
    </row>
    <row r="136" spans="1:9" ht="15">
      <c r="A136" s="75" t="s">
        <v>144</v>
      </c>
      <c r="B136" s="76"/>
      <c r="C136" s="76"/>
      <c r="D136" s="76"/>
      <c r="E136" s="76"/>
      <c r="F136" s="47">
        <v>123000</v>
      </c>
      <c r="G136" s="47"/>
      <c r="H136" s="47">
        <v>120000</v>
      </c>
      <c r="I136" s="47"/>
    </row>
    <row r="137" spans="1:11" ht="15">
      <c r="A137" s="161" t="s">
        <v>166</v>
      </c>
      <c r="B137" s="161"/>
      <c r="C137" s="161"/>
      <c r="D137" s="161"/>
      <c r="E137" s="161"/>
      <c r="F137" s="159"/>
      <c r="G137" s="159"/>
      <c r="H137" s="159"/>
      <c r="I137" s="159"/>
      <c r="K137" s="9"/>
    </row>
    <row r="138" spans="1:11" ht="15">
      <c r="A138" s="318" t="s">
        <v>15</v>
      </c>
      <c r="B138" s="319"/>
      <c r="C138" s="319"/>
      <c r="D138" s="319"/>
      <c r="E138" s="320"/>
      <c r="F138" s="59">
        <v>116000</v>
      </c>
      <c r="G138" s="60"/>
      <c r="H138" s="59">
        <v>110000</v>
      </c>
      <c r="I138" s="60"/>
      <c r="K138" s="9"/>
    </row>
    <row r="139" spans="1:11" ht="15">
      <c r="A139" s="228" t="s">
        <v>145</v>
      </c>
      <c r="B139" s="228"/>
      <c r="C139" s="228"/>
      <c r="D139" s="228"/>
      <c r="E139" s="229"/>
      <c r="F139" s="104"/>
      <c r="G139" s="105"/>
      <c r="H139" s="104"/>
      <c r="I139" s="105"/>
      <c r="K139" s="9"/>
    </row>
    <row r="140" spans="1:11" ht="15">
      <c r="A140" s="226" t="s">
        <v>146</v>
      </c>
      <c r="B140" s="226"/>
      <c r="C140" s="226"/>
      <c r="D140" s="226"/>
      <c r="E140" s="227"/>
      <c r="F140" s="59">
        <v>81000</v>
      </c>
      <c r="G140" s="60"/>
      <c r="H140" s="59">
        <v>85000</v>
      </c>
      <c r="I140" s="60"/>
      <c r="K140" s="9"/>
    </row>
    <row r="141" spans="1:11" ht="15">
      <c r="A141" s="228" t="s">
        <v>147</v>
      </c>
      <c r="B141" s="228"/>
      <c r="C141" s="228"/>
      <c r="D141" s="228"/>
      <c r="E141" s="229"/>
      <c r="F141" s="59"/>
      <c r="G141" s="60"/>
      <c r="H141" s="59"/>
      <c r="I141" s="60"/>
      <c r="K141" s="9"/>
    </row>
    <row r="142" spans="1:9" ht="15">
      <c r="A142" s="75" t="s">
        <v>7</v>
      </c>
      <c r="B142" s="76"/>
      <c r="C142" s="76"/>
      <c r="D142" s="76"/>
      <c r="E142" s="76"/>
      <c r="F142" s="47">
        <v>0</v>
      </c>
      <c r="G142" s="47"/>
      <c r="H142" s="47">
        <v>0</v>
      </c>
      <c r="I142" s="47"/>
    </row>
    <row r="143" spans="1:9" ht="15">
      <c r="A143" s="161" t="s">
        <v>148</v>
      </c>
      <c r="B143" s="161"/>
      <c r="C143" s="161"/>
      <c r="D143" s="161"/>
      <c r="E143" s="161"/>
      <c r="F143" s="159"/>
      <c r="G143" s="159"/>
      <c r="H143" s="159"/>
      <c r="I143" s="159"/>
    </row>
    <row r="144" spans="1:9" ht="15">
      <c r="A144" s="75" t="s">
        <v>149</v>
      </c>
      <c r="B144" s="76"/>
      <c r="C144" s="76"/>
      <c r="D144" s="76"/>
      <c r="E144" s="76"/>
      <c r="F144" s="47">
        <v>4000</v>
      </c>
      <c r="G144" s="47"/>
      <c r="H144" s="47">
        <v>4000</v>
      </c>
      <c r="I144" s="47"/>
    </row>
    <row r="145" spans="1:9" ht="15">
      <c r="A145" s="161" t="s">
        <v>150</v>
      </c>
      <c r="B145" s="207"/>
      <c r="C145" s="207"/>
      <c r="D145" s="207"/>
      <c r="E145" s="207"/>
      <c r="F145" s="159"/>
      <c r="G145" s="159"/>
      <c r="H145" s="159"/>
      <c r="I145" s="159"/>
    </row>
    <row r="146" spans="1:9" ht="15">
      <c r="A146" s="235" t="s">
        <v>153</v>
      </c>
      <c r="B146" s="236"/>
      <c r="C146" s="236"/>
      <c r="D146" s="236"/>
      <c r="E146" s="236"/>
      <c r="F146" s="47">
        <v>156000</v>
      </c>
      <c r="G146" s="47"/>
      <c r="H146" s="47">
        <v>150000</v>
      </c>
      <c r="I146" s="47"/>
    </row>
    <row r="147" spans="1:9" ht="15">
      <c r="A147" s="225"/>
      <c r="B147" s="226"/>
      <c r="C147" s="226"/>
      <c r="D147" s="226"/>
      <c r="E147" s="227"/>
      <c r="F147" s="59"/>
      <c r="G147" s="60"/>
      <c r="H147" s="59"/>
      <c r="I147" s="60"/>
    </row>
    <row r="148" spans="1:9" ht="15">
      <c r="A148" s="252" t="s">
        <v>151</v>
      </c>
      <c r="B148" s="253"/>
      <c r="C148" s="253"/>
      <c r="D148" s="253"/>
      <c r="E148" s="254"/>
      <c r="F148" s="59">
        <v>270000</v>
      </c>
      <c r="G148" s="60"/>
      <c r="H148" s="59">
        <v>135000</v>
      </c>
      <c r="I148" s="60"/>
    </row>
    <row r="149" spans="1:9" ht="15">
      <c r="A149" s="232" t="s">
        <v>243</v>
      </c>
      <c r="B149" s="233"/>
      <c r="C149" s="233"/>
      <c r="D149" s="233"/>
      <c r="E149" s="234"/>
      <c r="F149" s="59"/>
      <c r="G149" s="60"/>
      <c r="H149" s="59"/>
      <c r="I149" s="60"/>
    </row>
    <row r="150" spans="1:9" ht="15">
      <c r="A150" s="75" t="s">
        <v>154</v>
      </c>
      <c r="B150" s="76"/>
      <c r="C150" s="76"/>
      <c r="D150" s="76"/>
      <c r="E150" s="76"/>
      <c r="F150" s="47">
        <v>107000</v>
      </c>
      <c r="G150" s="47"/>
      <c r="H150" s="47">
        <v>110000</v>
      </c>
      <c r="I150" s="47"/>
    </row>
    <row r="151" spans="1:9" ht="15">
      <c r="A151" s="140" t="s">
        <v>205</v>
      </c>
      <c r="B151" s="141"/>
      <c r="C151" s="141"/>
      <c r="D151" s="141"/>
      <c r="E151" s="142"/>
      <c r="F151" s="59"/>
      <c r="G151" s="60"/>
      <c r="H151" s="59"/>
      <c r="I151" s="60"/>
    </row>
    <row r="152" spans="1:9" ht="15">
      <c r="A152" s="80" t="s">
        <v>155</v>
      </c>
      <c r="B152" s="167"/>
      <c r="C152" s="167"/>
      <c r="D152" s="167"/>
      <c r="E152" s="167"/>
      <c r="F152" s="47">
        <v>209000</v>
      </c>
      <c r="G152" s="47"/>
      <c r="H152" s="47">
        <v>210000</v>
      </c>
      <c r="I152" s="47"/>
    </row>
    <row r="153" spans="1:9" ht="15">
      <c r="A153" s="140"/>
      <c r="B153" s="141"/>
      <c r="C153" s="141"/>
      <c r="D153" s="141"/>
      <c r="E153" s="142"/>
      <c r="F153" s="59"/>
      <c r="G153" s="60"/>
      <c r="H153" s="59"/>
      <c r="I153" s="60"/>
    </row>
    <row r="154" spans="1:9" ht="15">
      <c r="A154" s="56" t="s">
        <v>136</v>
      </c>
      <c r="B154" s="57"/>
      <c r="C154" s="57"/>
      <c r="D154" s="57"/>
      <c r="E154" s="58"/>
      <c r="F154" s="47">
        <v>45000</v>
      </c>
      <c r="G154" s="47"/>
      <c r="H154" s="47">
        <v>20000</v>
      </c>
      <c r="I154" s="47"/>
    </row>
    <row r="155" spans="1:9" ht="15.75" thickBot="1">
      <c r="A155" s="321"/>
      <c r="B155" s="322"/>
      <c r="C155" s="322"/>
      <c r="D155" s="322"/>
      <c r="E155" s="323"/>
      <c r="F155" s="59"/>
      <c r="G155" s="60"/>
      <c r="H155" s="59"/>
      <c r="I155" s="60"/>
    </row>
    <row r="156" spans="1:9" ht="16.5" thickBot="1" thickTop="1">
      <c r="A156" s="42" t="s">
        <v>8</v>
      </c>
      <c r="B156" s="43"/>
      <c r="C156" s="43"/>
      <c r="D156" s="43"/>
      <c r="E156" s="43"/>
      <c r="F156" s="44">
        <f>SUM(F132:G155)</f>
        <v>1123000</v>
      </c>
      <c r="G156" s="44"/>
      <c r="H156" s="44">
        <f>SUM(H132:I155)</f>
        <v>956000</v>
      </c>
      <c r="I156" s="44"/>
    </row>
    <row r="157" spans="1:9" ht="16.5" thickBot="1" thickTop="1">
      <c r="A157" s="42" t="s">
        <v>9</v>
      </c>
      <c r="B157" s="250"/>
      <c r="C157" s="250"/>
      <c r="D157" s="250"/>
      <c r="E157" s="251"/>
      <c r="F157" s="95">
        <f>SUM(F127+F131+F156)</f>
        <v>3075000</v>
      </c>
      <c r="G157" s="53"/>
      <c r="H157" s="95">
        <f>SUM(H127+H131+H156)</f>
        <v>2095000</v>
      </c>
      <c r="I157" s="53"/>
    </row>
    <row r="158" spans="1:9" ht="16.5" thickBot="1" thickTop="1">
      <c r="A158" s="42" t="s">
        <v>21</v>
      </c>
      <c r="B158" s="250"/>
      <c r="C158" s="250"/>
      <c r="D158" s="250"/>
      <c r="E158" s="251"/>
      <c r="F158" s="95">
        <v>0</v>
      </c>
      <c r="G158" s="53"/>
      <c r="H158" s="95">
        <v>4309000</v>
      </c>
      <c r="I158" s="53"/>
    </row>
    <row r="159" spans="1:9" ht="15.75" thickTop="1">
      <c r="A159" s="56" t="s">
        <v>133</v>
      </c>
      <c r="B159" s="57"/>
      <c r="C159" s="57"/>
      <c r="D159" s="57"/>
      <c r="E159" s="58"/>
      <c r="F159" s="59">
        <v>0</v>
      </c>
      <c r="G159" s="60"/>
      <c r="H159" s="59">
        <v>0</v>
      </c>
      <c r="I159" s="60"/>
    </row>
    <row r="160" spans="1:9" ht="15">
      <c r="A160" s="64"/>
      <c r="B160" s="65"/>
      <c r="C160" s="65"/>
      <c r="D160" s="65"/>
      <c r="E160" s="66"/>
      <c r="F160" s="59"/>
      <c r="G160" s="60"/>
      <c r="H160" s="59"/>
      <c r="I160" s="60"/>
    </row>
    <row r="161" spans="1:9" ht="15">
      <c r="A161" s="56" t="s">
        <v>244</v>
      </c>
      <c r="B161" s="57"/>
      <c r="C161" s="57"/>
      <c r="D161" s="57"/>
      <c r="E161" s="58"/>
      <c r="F161" s="59">
        <v>0</v>
      </c>
      <c r="G161" s="60"/>
      <c r="H161" s="59">
        <v>0</v>
      </c>
      <c r="I161" s="60"/>
    </row>
    <row r="162" spans="1:9" ht="15">
      <c r="A162" s="64"/>
      <c r="B162" s="65"/>
      <c r="C162" s="65"/>
      <c r="D162" s="65"/>
      <c r="E162" s="66"/>
      <c r="F162" s="59"/>
      <c r="G162" s="60"/>
      <c r="H162" s="59"/>
      <c r="I162" s="60"/>
    </row>
    <row r="163" spans="1:9" ht="15">
      <c r="A163" s="56" t="s">
        <v>200</v>
      </c>
      <c r="B163" s="57"/>
      <c r="C163" s="57"/>
      <c r="D163" s="57"/>
      <c r="E163" s="58"/>
      <c r="F163" s="59">
        <v>0</v>
      </c>
      <c r="G163" s="60"/>
      <c r="H163" s="59">
        <v>0</v>
      </c>
      <c r="I163" s="60"/>
    </row>
    <row r="164" spans="1:9" ht="15">
      <c r="A164" s="64"/>
      <c r="B164" s="65"/>
      <c r="C164" s="65"/>
      <c r="D164" s="65"/>
      <c r="E164" s="66"/>
      <c r="F164" s="59"/>
      <c r="G164" s="60"/>
      <c r="H164" s="59"/>
      <c r="I164" s="60"/>
    </row>
    <row r="165" spans="1:9" ht="15">
      <c r="A165" s="56" t="s">
        <v>134</v>
      </c>
      <c r="B165" s="57"/>
      <c r="C165" s="57"/>
      <c r="D165" s="57"/>
      <c r="E165" s="58"/>
      <c r="F165" s="59">
        <v>0</v>
      </c>
      <c r="G165" s="60"/>
      <c r="H165" s="59">
        <v>0</v>
      </c>
      <c r="I165" s="60"/>
    </row>
    <row r="166" spans="1:9" ht="15.75" thickBot="1">
      <c r="A166" s="61" t="s">
        <v>10</v>
      </c>
      <c r="B166" s="62"/>
      <c r="C166" s="62"/>
      <c r="D166" s="62"/>
      <c r="E166" s="63"/>
      <c r="F166" s="47">
        <f>SUM(F159:G165)</f>
        <v>0</v>
      </c>
      <c r="G166" s="47"/>
      <c r="H166" s="47"/>
      <c r="I166" s="47"/>
    </row>
    <row r="167" spans="1:9" ht="16.5" thickBot="1" thickTop="1">
      <c r="A167" s="42" t="s">
        <v>11</v>
      </c>
      <c r="B167" s="43"/>
      <c r="C167" s="43"/>
      <c r="D167" s="43"/>
      <c r="E167" s="43"/>
      <c r="F167" s="44">
        <f>SUM(F157,F158,F166)</f>
        <v>3075000</v>
      </c>
      <c r="G167" s="44"/>
      <c r="H167" s="44">
        <f>SUM(H157,H158,H166)</f>
        <v>6404000</v>
      </c>
      <c r="I167" s="44"/>
    </row>
    <row r="168" spans="6:9" ht="15.75" thickTop="1">
      <c r="F168" s="39"/>
      <c r="G168" s="39"/>
      <c r="H168" s="39"/>
      <c r="I168" s="39"/>
    </row>
    <row r="171" spans="1:9" ht="15">
      <c r="A171" s="106" t="s">
        <v>203</v>
      </c>
      <c r="B171" s="106"/>
      <c r="C171" s="106"/>
      <c r="D171" s="106"/>
      <c r="E171" s="106"/>
      <c r="F171" s="106"/>
      <c r="G171" s="106"/>
      <c r="H171" s="106"/>
      <c r="I171" s="106"/>
    </row>
    <row r="173" spans="1:9" ht="15">
      <c r="A173" s="176" t="s">
        <v>0</v>
      </c>
      <c r="B173" s="176"/>
      <c r="C173" s="176"/>
      <c r="D173" s="176"/>
      <c r="E173" s="176"/>
      <c r="F173" s="54" t="s">
        <v>208</v>
      </c>
      <c r="G173" s="54"/>
      <c r="H173" s="54" t="s">
        <v>130</v>
      </c>
      <c r="I173" s="54"/>
    </row>
    <row r="174" spans="1:9" ht="15">
      <c r="A174" s="177"/>
      <c r="B174" s="177"/>
      <c r="C174" s="177"/>
      <c r="D174" s="177"/>
      <c r="E174" s="177"/>
      <c r="F174" s="55"/>
      <c r="G174" s="55"/>
      <c r="H174" s="55"/>
      <c r="I174" s="55"/>
    </row>
    <row r="175" spans="1:9" ht="15">
      <c r="A175" s="80" t="s">
        <v>201</v>
      </c>
      <c r="B175" s="80"/>
      <c r="C175" s="80"/>
      <c r="D175" s="80"/>
      <c r="E175" s="80"/>
      <c r="F175" s="83">
        <v>2128000</v>
      </c>
      <c r="G175" s="83"/>
      <c r="H175" s="83">
        <v>0</v>
      </c>
      <c r="I175" s="83"/>
    </row>
    <row r="176" spans="1:9" ht="15.75" thickBot="1">
      <c r="A176" s="84"/>
      <c r="B176" s="85"/>
      <c r="C176" s="85"/>
      <c r="D176" s="85"/>
      <c r="E176" s="86"/>
      <c r="F176" s="87"/>
      <c r="G176" s="88"/>
      <c r="H176" s="87"/>
      <c r="I176" s="88"/>
    </row>
    <row r="177" spans="1:9" ht="16.5" thickBot="1" thickTop="1">
      <c r="A177" s="49" t="s">
        <v>8</v>
      </c>
      <c r="B177" s="50"/>
      <c r="C177" s="50"/>
      <c r="D177" s="50"/>
      <c r="E177" s="51"/>
      <c r="F177" s="255">
        <f>SUM(F175:G176)</f>
        <v>2128000</v>
      </c>
      <c r="G177" s="255"/>
      <c r="H177" s="255">
        <f>SUM(H175:I176)</f>
        <v>0</v>
      </c>
      <c r="I177" s="255"/>
    </row>
    <row r="178" spans="1:9" ht="16.5" thickBot="1" thickTop="1">
      <c r="A178" s="123" t="s">
        <v>11</v>
      </c>
      <c r="B178" s="123"/>
      <c r="C178" s="123"/>
      <c r="D178" s="123"/>
      <c r="E178" s="123"/>
      <c r="F178" s="124">
        <f>SUM(F177)</f>
        <v>2128000</v>
      </c>
      <c r="G178" s="124"/>
      <c r="H178" s="124">
        <f>SUM(H177)</f>
        <v>0</v>
      </c>
      <c r="I178" s="124"/>
    </row>
    <row r="179" ht="15.75" thickTop="1"/>
    <row r="182" spans="1:9" ht="15">
      <c r="A182" s="106" t="s">
        <v>156</v>
      </c>
      <c r="B182" s="106"/>
      <c r="C182" s="106"/>
      <c r="D182" s="106"/>
      <c r="E182" s="106"/>
      <c r="F182" s="106"/>
      <c r="G182" s="106"/>
      <c r="H182" s="106"/>
      <c r="I182" s="106"/>
    </row>
    <row r="184" spans="1:9" ht="15">
      <c r="A184" s="176" t="s">
        <v>0</v>
      </c>
      <c r="B184" s="176"/>
      <c r="C184" s="176"/>
      <c r="D184" s="176"/>
      <c r="E184" s="176"/>
      <c r="F184" s="54" t="s">
        <v>208</v>
      </c>
      <c r="G184" s="54"/>
      <c r="H184" s="54" t="s">
        <v>130</v>
      </c>
      <c r="I184" s="54"/>
    </row>
    <row r="185" spans="1:9" ht="15">
      <c r="A185" s="177"/>
      <c r="B185" s="177"/>
      <c r="C185" s="177"/>
      <c r="D185" s="177"/>
      <c r="E185" s="177"/>
      <c r="F185" s="55"/>
      <c r="G185" s="55"/>
      <c r="H185" s="55"/>
      <c r="I185" s="55"/>
    </row>
    <row r="186" spans="1:9" ht="15">
      <c r="A186" s="75" t="s">
        <v>149</v>
      </c>
      <c r="B186" s="76"/>
      <c r="C186" s="76"/>
      <c r="D186" s="76"/>
      <c r="E186" s="76"/>
      <c r="F186" s="197"/>
      <c r="G186" s="197"/>
      <c r="H186" s="197"/>
      <c r="I186" s="197"/>
    </row>
    <row r="187" spans="1:9" ht="15">
      <c r="A187" s="161"/>
      <c r="B187" s="207"/>
      <c r="C187" s="207"/>
      <c r="D187" s="207"/>
      <c r="E187" s="207"/>
      <c r="F187" s="125"/>
      <c r="G187" s="125"/>
      <c r="H187" s="125"/>
      <c r="I187" s="125"/>
    </row>
    <row r="188" spans="1:9" ht="15">
      <c r="A188" s="75" t="s">
        <v>157</v>
      </c>
      <c r="B188" s="76"/>
      <c r="C188" s="76"/>
      <c r="D188" s="76"/>
      <c r="E188" s="76"/>
      <c r="F188" s="197"/>
      <c r="G188" s="197"/>
      <c r="H188" s="197"/>
      <c r="I188" s="197"/>
    </row>
    <row r="189" spans="1:9" ht="15.75" thickBot="1">
      <c r="A189" s="140"/>
      <c r="B189" s="141"/>
      <c r="C189" s="141"/>
      <c r="D189" s="141"/>
      <c r="E189" s="142"/>
      <c r="F189" s="97"/>
      <c r="G189" s="98"/>
      <c r="H189" s="97"/>
      <c r="I189" s="98"/>
    </row>
    <row r="190" spans="1:9" ht="16.5" thickBot="1" thickTop="1">
      <c r="A190" s="42" t="s">
        <v>8</v>
      </c>
      <c r="B190" s="43"/>
      <c r="C190" s="43"/>
      <c r="D190" s="43"/>
      <c r="E190" s="43"/>
      <c r="F190" s="89">
        <f>SUM(F186:G189)</f>
        <v>0</v>
      </c>
      <c r="G190" s="89"/>
      <c r="H190" s="89">
        <f>SUM(H186:I189)</f>
        <v>0</v>
      </c>
      <c r="I190" s="89"/>
    </row>
    <row r="191" spans="1:9" ht="16.5" thickBot="1" thickTop="1">
      <c r="A191" s="42" t="s">
        <v>204</v>
      </c>
      <c r="B191" s="43"/>
      <c r="C191" s="43"/>
      <c r="D191" s="43"/>
      <c r="E191" s="43"/>
      <c r="F191" s="89">
        <f>SUM(F190)</f>
        <v>0</v>
      </c>
      <c r="G191" s="89"/>
      <c r="H191" s="89">
        <f>SUM(H190)</f>
        <v>0</v>
      </c>
      <c r="I191" s="89"/>
    </row>
    <row r="192" ht="15.75" thickTop="1"/>
    <row r="198" spans="1:9" ht="15">
      <c r="A198" s="150" t="s">
        <v>152</v>
      </c>
      <c r="B198" s="150"/>
      <c r="C198" s="150"/>
      <c r="D198" s="150"/>
      <c r="E198" s="150"/>
      <c r="F198" s="150"/>
      <c r="G198" s="150"/>
      <c r="H198" s="150"/>
      <c r="I198" s="150"/>
    </row>
    <row r="200" spans="1:9" ht="15" customHeight="1">
      <c r="A200" s="176" t="s">
        <v>0</v>
      </c>
      <c r="B200" s="176"/>
      <c r="C200" s="176"/>
      <c r="D200" s="176"/>
      <c r="E200" s="176"/>
      <c r="F200" s="54" t="s">
        <v>208</v>
      </c>
      <c r="G200" s="54"/>
      <c r="H200" s="54" t="s">
        <v>130</v>
      </c>
      <c r="I200" s="54"/>
    </row>
    <row r="201" spans="1:9" ht="15">
      <c r="A201" s="177"/>
      <c r="B201" s="177"/>
      <c r="C201" s="177"/>
      <c r="D201" s="177"/>
      <c r="E201" s="177"/>
      <c r="F201" s="55"/>
      <c r="G201" s="55"/>
      <c r="H201" s="55"/>
      <c r="I201" s="55"/>
    </row>
    <row r="202" spans="1:9" ht="15">
      <c r="A202" s="75" t="s">
        <v>143</v>
      </c>
      <c r="B202" s="76"/>
      <c r="C202" s="76"/>
      <c r="D202" s="76"/>
      <c r="E202" s="77"/>
      <c r="F202" s="197">
        <v>217000</v>
      </c>
      <c r="G202" s="197"/>
      <c r="H202" s="197">
        <v>215000</v>
      </c>
      <c r="I202" s="197"/>
    </row>
    <row r="203" spans="1:9" ht="15">
      <c r="A203" s="161" t="s">
        <v>245</v>
      </c>
      <c r="B203" s="161"/>
      <c r="C203" s="161"/>
      <c r="D203" s="161"/>
      <c r="E203" s="161"/>
      <c r="F203" s="125"/>
      <c r="G203" s="125"/>
      <c r="H203" s="125"/>
      <c r="I203" s="125"/>
    </row>
    <row r="204" spans="1:9" ht="15">
      <c r="A204" s="75" t="s">
        <v>146</v>
      </c>
      <c r="B204" s="76"/>
      <c r="C204" s="76"/>
      <c r="D204" s="76"/>
      <c r="E204" s="76"/>
      <c r="F204" s="197">
        <v>6000</v>
      </c>
      <c r="G204" s="197"/>
      <c r="H204" s="197">
        <v>6000</v>
      </c>
      <c r="I204" s="197"/>
    </row>
    <row r="205" spans="1:9" ht="15">
      <c r="A205" s="161" t="s">
        <v>147</v>
      </c>
      <c r="B205" s="161"/>
      <c r="C205" s="161"/>
      <c r="D205" s="161"/>
      <c r="E205" s="161"/>
      <c r="F205" s="125"/>
      <c r="G205" s="125"/>
      <c r="H205" s="125"/>
      <c r="I205" s="125"/>
    </row>
    <row r="206" spans="1:9" ht="15">
      <c r="A206" s="75" t="s">
        <v>7</v>
      </c>
      <c r="B206" s="76"/>
      <c r="C206" s="76"/>
      <c r="D206" s="76"/>
      <c r="E206" s="76"/>
      <c r="F206" s="197">
        <v>26000</v>
      </c>
      <c r="G206" s="197"/>
      <c r="H206" s="197">
        <v>26000</v>
      </c>
      <c r="I206" s="197"/>
    </row>
    <row r="207" spans="1:9" ht="15">
      <c r="A207" s="161" t="s">
        <v>246</v>
      </c>
      <c r="B207" s="161"/>
      <c r="C207" s="161"/>
      <c r="D207" s="161"/>
      <c r="E207" s="161"/>
      <c r="F207" s="125"/>
      <c r="G207" s="125"/>
      <c r="H207" s="125"/>
      <c r="I207" s="125"/>
    </row>
    <row r="208" spans="1:9" ht="15">
      <c r="A208" s="75" t="s">
        <v>149</v>
      </c>
      <c r="B208" s="76"/>
      <c r="C208" s="76"/>
      <c r="D208" s="76"/>
      <c r="E208" s="77"/>
      <c r="F208" s="197">
        <v>5000</v>
      </c>
      <c r="G208" s="197"/>
      <c r="H208" s="197">
        <v>5000</v>
      </c>
      <c r="I208" s="197"/>
    </row>
    <row r="209" spans="1:9" ht="15">
      <c r="A209" s="161"/>
      <c r="B209" s="161"/>
      <c r="C209" s="161"/>
      <c r="D209" s="161"/>
      <c r="E209" s="161"/>
      <c r="F209" s="125"/>
      <c r="G209" s="125"/>
      <c r="H209" s="125"/>
      <c r="I209" s="125"/>
    </row>
    <row r="210" spans="1:9" ht="15">
      <c r="A210" s="75" t="s">
        <v>154</v>
      </c>
      <c r="B210" s="76"/>
      <c r="C210" s="76"/>
      <c r="D210" s="76"/>
      <c r="E210" s="76"/>
      <c r="F210" s="197">
        <v>65000</v>
      </c>
      <c r="G210" s="197"/>
      <c r="H210" s="197">
        <v>65000</v>
      </c>
      <c r="I210" s="197"/>
    </row>
    <row r="211" spans="1:9" ht="15">
      <c r="A211" s="160" t="s">
        <v>247</v>
      </c>
      <c r="B211" s="260"/>
      <c r="C211" s="260"/>
      <c r="D211" s="260"/>
      <c r="E211" s="260"/>
      <c r="F211" s="125"/>
      <c r="G211" s="125"/>
      <c r="H211" s="125"/>
      <c r="I211" s="125"/>
    </row>
    <row r="212" spans="1:9" ht="15">
      <c r="A212" s="75" t="s">
        <v>136</v>
      </c>
      <c r="B212" s="76"/>
      <c r="C212" s="76"/>
      <c r="D212" s="76"/>
      <c r="E212" s="76"/>
      <c r="F212" s="197">
        <v>16000</v>
      </c>
      <c r="G212" s="197"/>
      <c r="H212" s="197">
        <v>16000</v>
      </c>
      <c r="I212" s="197"/>
    </row>
    <row r="213" spans="1:9" ht="15.75" thickBot="1">
      <c r="A213" s="140"/>
      <c r="B213" s="141"/>
      <c r="C213" s="141"/>
      <c r="D213" s="141"/>
      <c r="E213" s="142"/>
      <c r="F213" s="81"/>
      <c r="G213" s="82"/>
      <c r="H213" s="81"/>
      <c r="I213" s="82"/>
    </row>
    <row r="214" spans="1:9" ht="16.5" thickBot="1" thickTop="1">
      <c r="A214" s="42" t="s">
        <v>8</v>
      </c>
      <c r="B214" s="43"/>
      <c r="C214" s="43"/>
      <c r="D214" s="43"/>
      <c r="E214" s="43"/>
      <c r="F214" s="89">
        <f>SUM(F202:G213)</f>
        <v>335000</v>
      </c>
      <c r="G214" s="89"/>
      <c r="H214" s="89">
        <f>SUM(H202:I213)</f>
        <v>333000</v>
      </c>
      <c r="I214" s="89"/>
    </row>
    <row r="215" spans="1:9" ht="16.5" thickBot="1" thickTop="1">
      <c r="A215" s="80" t="s">
        <v>199</v>
      </c>
      <c r="B215" s="80"/>
      <c r="C215" s="80"/>
      <c r="D215" s="80"/>
      <c r="E215" s="80"/>
      <c r="F215" s="193">
        <v>0</v>
      </c>
      <c r="G215" s="193"/>
      <c r="H215" s="193"/>
      <c r="I215" s="193"/>
    </row>
    <row r="216" spans="1:9" ht="16.5" thickBot="1" thickTop="1">
      <c r="A216" s="264"/>
      <c r="B216" s="265"/>
      <c r="C216" s="265"/>
      <c r="D216" s="265"/>
      <c r="E216" s="265"/>
      <c r="F216" s="196"/>
      <c r="G216" s="261"/>
      <c r="H216" s="196"/>
      <c r="I216" s="261"/>
    </row>
    <row r="217" spans="1:9" ht="16.5" thickBot="1" thickTop="1">
      <c r="A217" s="262" t="s">
        <v>200</v>
      </c>
      <c r="B217" s="263"/>
      <c r="C217" s="263"/>
      <c r="D217" s="263"/>
      <c r="E217" s="263"/>
      <c r="F217" s="196">
        <v>0</v>
      </c>
      <c r="G217" s="261"/>
      <c r="H217" s="196"/>
      <c r="I217" s="261"/>
    </row>
    <row r="218" spans="1:9" ht="16.5" thickBot="1" thickTop="1">
      <c r="A218" s="258"/>
      <c r="B218" s="259"/>
      <c r="C218" s="259"/>
      <c r="D218" s="259"/>
      <c r="E218" s="259"/>
      <c r="F218" s="196"/>
      <c r="G218" s="261"/>
      <c r="H218" s="196"/>
      <c r="I218" s="261"/>
    </row>
    <row r="219" spans="1:9" ht="16.5" thickBot="1" thickTop="1">
      <c r="A219" s="76" t="s">
        <v>134</v>
      </c>
      <c r="B219" s="205"/>
      <c r="C219" s="205"/>
      <c r="D219" s="205"/>
      <c r="E219" s="206"/>
      <c r="F219" s="256">
        <v>0</v>
      </c>
      <c r="G219" s="257"/>
      <c r="H219" s="256"/>
      <c r="I219" s="257"/>
    </row>
    <row r="220" spans="1:9" ht="16.5" thickBot="1" thickTop="1">
      <c r="A220" s="42" t="s">
        <v>10</v>
      </c>
      <c r="B220" s="43"/>
      <c r="C220" s="43"/>
      <c r="D220" s="43"/>
      <c r="E220" s="43"/>
      <c r="F220" s="89">
        <f>SUM(F215+F217+F219)</f>
        <v>0</v>
      </c>
      <c r="G220" s="89"/>
      <c r="H220" s="89">
        <f>SUM(H215:I219)</f>
        <v>0</v>
      </c>
      <c r="I220" s="89"/>
    </row>
    <row r="221" spans="1:9" ht="16.5" thickBot="1" thickTop="1">
      <c r="A221" s="42" t="s">
        <v>11</v>
      </c>
      <c r="B221" s="43"/>
      <c r="C221" s="43"/>
      <c r="D221" s="43"/>
      <c r="E221" s="43"/>
      <c r="F221" s="89">
        <f>SUM(F214+F220)</f>
        <v>335000</v>
      </c>
      <c r="G221" s="89"/>
      <c r="H221" s="89">
        <f>SUM(H214+H220)</f>
        <v>333000</v>
      </c>
      <c r="I221" s="89"/>
    </row>
    <row r="222" spans="1:9" ht="15.75" thickTop="1">
      <c r="A222" s="1"/>
      <c r="B222" s="1"/>
      <c r="C222" s="1"/>
      <c r="D222" s="1"/>
      <c r="E222" s="1"/>
      <c r="F222" s="3"/>
      <c r="G222" s="4"/>
      <c r="H222" s="3"/>
      <c r="I222" s="4"/>
    </row>
    <row r="223" spans="1:9" ht="15">
      <c r="A223" s="1"/>
      <c r="B223" s="1"/>
      <c r="C223" s="1"/>
      <c r="D223" s="1"/>
      <c r="E223" s="1"/>
      <c r="F223" s="3"/>
      <c r="G223" s="4"/>
      <c r="H223" s="3"/>
      <c r="I223" s="4"/>
    </row>
    <row r="224" spans="1:9" ht="15">
      <c r="A224" s="1"/>
      <c r="B224" s="1"/>
      <c r="C224" s="1"/>
      <c r="D224" s="1"/>
      <c r="E224" s="1"/>
      <c r="F224" s="3"/>
      <c r="G224" s="4"/>
      <c r="H224" s="3"/>
      <c r="I224" s="4"/>
    </row>
    <row r="225" spans="1:9" ht="15">
      <c r="A225" s="1"/>
      <c r="B225" s="1"/>
      <c r="C225" s="1"/>
      <c r="D225" s="1"/>
      <c r="E225" s="1"/>
      <c r="F225" s="3"/>
      <c r="G225" s="4"/>
      <c r="H225" s="3"/>
      <c r="I225" s="4"/>
    </row>
    <row r="227" spans="1:9" ht="15">
      <c r="A227" s="106" t="s">
        <v>202</v>
      </c>
      <c r="B227" s="106"/>
      <c r="C227" s="106"/>
      <c r="D227" s="106"/>
      <c r="E227" s="106"/>
      <c r="F227" s="106"/>
      <c r="G227" s="106"/>
      <c r="H227" s="106"/>
      <c r="I227" s="106"/>
    </row>
    <row r="229" spans="1:9" ht="15" customHeight="1">
      <c r="A229" s="176" t="s">
        <v>0</v>
      </c>
      <c r="B229" s="176"/>
      <c r="C229" s="176"/>
      <c r="D229" s="176"/>
      <c r="E229" s="176"/>
      <c r="F229" s="54" t="s">
        <v>208</v>
      </c>
      <c r="G229" s="54"/>
      <c r="H229" s="54" t="s">
        <v>130</v>
      </c>
      <c r="I229" s="54"/>
    </row>
    <row r="230" spans="1:9" ht="15">
      <c r="A230" s="177"/>
      <c r="B230" s="177"/>
      <c r="C230" s="177"/>
      <c r="D230" s="177"/>
      <c r="E230" s="177"/>
      <c r="F230" s="55"/>
      <c r="G230" s="55"/>
      <c r="H230" s="55"/>
      <c r="I230" s="55"/>
    </row>
    <row r="231" spans="1:9" ht="15">
      <c r="A231" s="75" t="s">
        <v>143</v>
      </c>
      <c r="B231" s="76"/>
      <c r="C231" s="76"/>
      <c r="D231" s="76"/>
      <c r="E231" s="77"/>
      <c r="F231" s="197">
        <v>0</v>
      </c>
      <c r="G231" s="197"/>
      <c r="H231" s="197">
        <v>15000</v>
      </c>
      <c r="I231" s="197"/>
    </row>
    <row r="232" spans="1:9" ht="15">
      <c r="A232" s="161" t="s">
        <v>248</v>
      </c>
      <c r="B232" s="161"/>
      <c r="C232" s="161"/>
      <c r="D232" s="161"/>
      <c r="E232" s="161"/>
      <c r="F232" s="125"/>
      <c r="G232" s="125"/>
      <c r="H232" s="125"/>
      <c r="I232" s="125"/>
    </row>
    <row r="233" spans="1:9" ht="15">
      <c r="A233" s="75" t="s">
        <v>146</v>
      </c>
      <c r="B233" s="76"/>
      <c r="C233" s="76"/>
      <c r="D233" s="76"/>
      <c r="E233" s="77"/>
      <c r="F233" s="197">
        <v>4000</v>
      </c>
      <c r="G233" s="197"/>
      <c r="H233" s="197">
        <v>5000</v>
      </c>
      <c r="I233" s="197"/>
    </row>
    <row r="234" spans="1:11" ht="15">
      <c r="A234" s="161" t="s">
        <v>249</v>
      </c>
      <c r="B234" s="161"/>
      <c r="C234" s="161"/>
      <c r="D234" s="161"/>
      <c r="E234" s="161"/>
      <c r="F234" s="125"/>
      <c r="G234" s="125"/>
      <c r="H234" s="125"/>
      <c r="I234" s="125"/>
      <c r="K234" s="9"/>
    </row>
    <row r="235" spans="1:11" ht="15">
      <c r="A235" s="75" t="s">
        <v>250</v>
      </c>
      <c r="B235" s="76"/>
      <c r="C235" s="76"/>
      <c r="D235" s="76"/>
      <c r="E235" s="77"/>
      <c r="F235" s="197">
        <v>0</v>
      </c>
      <c r="G235" s="197"/>
      <c r="H235" s="197">
        <v>20000</v>
      </c>
      <c r="I235" s="197"/>
      <c r="K235" s="9"/>
    </row>
    <row r="236" spans="1:11" ht="15">
      <c r="A236" s="161"/>
      <c r="B236" s="161"/>
      <c r="C236" s="161"/>
      <c r="D236" s="161"/>
      <c r="E236" s="161"/>
      <c r="F236" s="125"/>
      <c r="G236" s="125"/>
      <c r="H236" s="125"/>
      <c r="I236" s="125"/>
      <c r="K236" s="9"/>
    </row>
    <row r="237" spans="1:9" ht="15">
      <c r="A237" s="75" t="s">
        <v>154</v>
      </c>
      <c r="B237" s="76"/>
      <c r="C237" s="76"/>
      <c r="D237" s="76"/>
      <c r="E237" s="76"/>
      <c r="F237" s="197">
        <v>1000</v>
      </c>
      <c r="G237" s="197"/>
      <c r="H237" s="197">
        <v>11000</v>
      </c>
      <c r="I237" s="197"/>
    </row>
    <row r="238" spans="1:9" ht="15.75" thickBot="1">
      <c r="A238" s="161" t="s">
        <v>205</v>
      </c>
      <c r="B238" s="161"/>
      <c r="C238" s="161"/>
      <c r="D238" s="161"/>
      <c r="E238" s="161"/>
      <c r="F238" s="125"/>
      <c r="G238" s="125"/>
      <c r="H238" s="125"/>
      <c r="I238" s="125"/>
    </row>
    <row r="239" spans="1:9" ht="16.5" thickBot="1" thickTop="1">
      <c r="A239" s="42" t="s">
        <v>8</v>
      </c>
      <c r="B239" s="43"/>
      <c r="C239" s="43"/>
      <c r="D239" s="43"/>
      <c r="E239" s="43"/>
      <c r="F239" s="89">
        <f>SUM(F233:G238)</f>
        <v>5000</v>
      </c>
      <c r="G239" s="89"/>
      <c r="H239" s="89">
        <f>SUM(H233:I238)</f>
        <v>36000</v>
      </c>
      <c r="I239" s="89"/>
    </row>
    <row r="240" spans="1:9" ht="16.5" thickBot="1" thickTop="1">
      <c r="A240" s="180" t="s">
        <v>9</v>
      </c>
      <c r="B240" s="180"/>
      <c r="C240" s="180"/>
      <c r="D240" s="180"/>
      <c r="E240" s="180"/>
      <c r="F240" s="196">
        <f>SUM(F239)</f>
        <v>5000</v>
      </c>
      <c r="G240" s="196"/>
      <c r="H240" s="196">
        <f>SUM(H239)</f>
        <v>36000</v>
      </c>
      <c r="I240" s="196"/>
    </row>
    <row r="241" spans="1:9" ht="15.75" thickTop="1">
      <c r="A241" s="1"/>
      <c r="B241" s="1"/>
      <c r="C241" s="1"/>
      <c r="D241" s="1"/>
      <c r="E241" s="1"/>
      <c r="F241" s="3"/>
      <c r="G241" s="4"/>
      <c r="H241" s="3"/>
      <c r="I241" s="4"/>
    </row>
    <row r="242" spans="1:9" ht="15">
      <c r="A242" s="1"/>
      <c r="B242" s="1"/>
      <c r="C242" s="1"/>
      <c r="D242" s="1"/>
      <c r="E242" s="1"/>
      <c r="F242" s="3"/>
      <c r="G242" s="4"/>
      <c r="H242" s="3"/>
      <c r="I242" s="4"/>
    </row>
    <row r="243" spans="1:9" ht="15">
      <c r="A243" s="1"/>
      <c r="B243" s="1"/>
      <c r="C243" s="1"/>
      <c r="D243" s="1"/>
      <c r="E243" s="1"/>
      <c r="F243" s="3"/>
      <c r="G243" s="4"/>
      <c r="H243" s="3"/>
      <c r="I243" s="4"/>
    </row>
    <row r="244" spans="1:9" ht="15">
      <c r="A244" s="1"/>
      <c r="B244" s="1"/>
      <c r="C244" s="1"/>
      <c r="D244" s="1"/>
      <c r="E244" s="1"/>
      <c r="F244" s="3"/>
      <c r="G244" s="4"/>
      <c r="H244" s="3"/>
      <c r="I244" s="4"/>
    </row>
    <row r="245" spans="1:9" ht="15">
      <c r="A245" s="1"/>
      <c r="B245" s="1"/>
      <c r="C245" s="1"/>
      <c r="D245" s="1"/>
      <c r="E245" s="1"/>
      <c r="F245" s="3"/>
      <c r="G245" s="4"/>
      <c r="H245" s="3"/>
      <c r="I245" s="4"/>
    </row>
    <row r="247" spans="1:9" ht="15">
      <c r="A247" s="106" t="s">
        <v>158</v>
      </c>
      <c r="B247" s="106"/>
      <c r="C247" s="106"/>
      <c r="D247" s="106"/>
      <c r="E247" s="106"/>
      <c r="F247" s="106"/>
      <c r="G247" s="106"/>
      <c r="H247" s="106"/>
      <c r="I247" s="106"/>
    </row>
    <row r="249" spans="1:9" ht="15" customHeight="1">
      <c r="A249" s="176" t="s">
        <v>0</v>
      </c>
      <c r="B249" s="176"/>
      <c r="C249" s="176"/>
      <c r="D249" s="176"/>
      <c r="E249" s="176"/>
      <c r="F249" s="54" t="s">
        <v>208</v>
      </c>
      <c r="G249" s="54"/>
      <c r="H249" s="54" t="s">
        <v>130</v>
      </c>
      <c r="I249" s="54"/>
    </row>
    <row r="250" spans="1:9" ht="15">
      <c r="A250" s="177"/>
      <c r="B250" s="177"/>
      <c r="C250" s="177"/>
      <c r="D250" s="177"/>
      <c r="E250" s="177"/>
      <c r="F250" s="55"/>
      <c r="G250" s="55"/>
      <c r="H250" s="55"/>
      <c r="I250" s="55"/>
    </row>
    <row r="251" spans="1:9" ht="15">
      <c r="A251" s="75" t="s">
        <v>146</v>
      </c>
      <c r="B251" s="76"/>
      <c r="C251" s="76"/>
      <c r="D251" s="76"/>
      <c r="E251" s="76"/>
      <c r="F251" s="197">
        <v>530000</v>
      </c>
      <c r="G251" s="197"/>
      <c r="H251" s="197">
        <v>550000</v>
      </c>
      <c r="I251" s="197"/>
    </row>
    <row r="252" spans="1:9" ht="15">
      <c r="A252" s="161" t="s">
        <v>249</v>
      </c>
      <c r="B252" s="161"/>
      <c r="C252" s="161"/>
      <c r="D252" s="161"/>
      <c r="E252" s="161"/>
      <c r="F252" s="125"/>
      <c r="G252" s="125"/>
      <c r="H252" s="125"/>
      <c r="I252" s="125"/>
    </row>
    <row r="253" spans="1:9" ht="15">
      <c r="A253" s="75" t="s">
        <v>7</v>
      </c>
      <c r="B253" s="76"/>
      <c r="C253" s="76"/>
      <c r="D253" s="76"/>
      <c r="E253" s="76"/>
      <c r="F253" s="197">
        <v>123000</v>
      </c>
      <c r="G253" s="197"/>
      <c r="H253" s="197">
        <v>130000</v>
      </c>
      <c r="I253" s="197"/>
    </row>
    <row r="254" spans="1:9" ht="15">
      <c r="A254" s="161"/>
      <c r="B254" s="161"/>
      <c r="C254" s="161"/>
      <c r="D254" s="161"/>
      <c r="E254" s="161"/>
      <c r="F254" s="125"/>
      <c r="G254" s="125"/>
      <c r="H254" s="125"/>
      <c r="I254" s="125"/>
    </row>
    <row r="255" spans="1:9" ht="15">
      <c r="A255" s="75" t="s">
        <v>157</v>
      </c>
      <c r="B255" s="76"/>
      <c r="C255" s="76"/>
      <c r="D255" s="76"/>
      <c r="E255" s="76"/>
      <c r="F255" s="197">
        <v>170000</v>
      </c>
      <c r="G255" s="197"/>
      <c r="H255" s="197">
        <v>184000</v>
      </c>
      <c r="I255" s="197"/>
    </row>
    <row r="256" spans="1:9" ht="15.75" thickBot="1">
      <c r="A256" s="90" t="s">
        <v>247</v>
      </c>
      <c r="B256" s="78"/>
      <c r="C256" s="78"/>
      <c r="D256" s="78"/>
      <c r="E256" s="79"/>
      <c r="F256" s="73"/>
      <c r="G256" s="74"/>
      <c r="H256" s="73"/>
      <c r="I256" s="74"/>
    </row>
    <row r="257" spans="1:9" ht="16.5" thickBot="1" thickTop="1">
      <c r="A257" s="42" t="s">
        <v>8</v>
      </c>
      <c r="B257" s="43"/>
      <c r="C257" s="43"/>
      <c r="D257" s="43"/>
      <c r="E257" s="43"/>
      <c r="F257" s="89">
        <f>SUM(F251:G256)</f>
        <v>823000</v>
      </c>
      <c r="G257" s="89"/>
      <c r="H257" s="89">
        <f>SUM(H251:I256)</f>
        <v>864000</v>
      </c>
      <c r="I257" s="89"/>
    </row>
    <row r="258" spans="1:9" ht="16.5" thickBot="1" thickTop="1">
      <c r="A258" s="180" t="s">
        <v>9</v>
      </c>
      <c r="B258" s="180"/>
      <c r="C258" s="180"/>
      <c r="D258" s="180"/>
      <c r="E258" s="180"/>
      <c r="F258" s="196">
        <f>SUM(F257)</f>
        <v>823000</v>
      </c>
      <c r="G258" s="196"/>
      <c r="H258" s="196">
        <f>SUM(H257)</f>
        <v>864000</v>
      </c>
      <c r="I258" s="196"/>
    </row>
    <row r="259" ht="15.75" thickTop="1"/>
    <row r="261" spans="1:9" ht="15">
      <c r="A261" s="106" t="s">
        <v>164</v>
      </c>
      <c r="B261" s="106"/>
      <c r="C261" s="106"/>
      <c r="D261" s="106"/>
      <c r="E261" s="106"/>
      <c r="F261" s="106"/>
      <c r="G261" s="106"/>
      <c r="H261" s="106"/>
      <c r="I261" s="106"/>
    </row>
    <row r="262" spans="1:9" ht="1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5">
      <c r="A263" s="176" t="s">
        <v>0</v>
      </c>
      <c r="B263" s="176"/>
      <c r="C263" s="176"/>
      <c r="D263" s="176"/>
      <c r="E263" s="176"/>
      <c r="F263" s="54" t="s">
        <v>208</v>
      </c>
      <c r="G263" s="54"/>
      <c r="H263" s="54" t="s">
        <v>130</v>
      </c>
      <c r="I263" s="54"/>
    </row>
    <row r="264" spans="1:9" ht="15">
      <c r="A264" s="177"/>
      <c r="B264" s="177"/>
      <c r="C264" s="177"/>
      <c r="D264" s="177"/>
      <c r="E264" s="177"/>
      <c r="F264" s="55"/>
      <c r="G264" s="55"/>
      <c r="H264" s="55"/>
      <c r="I264" s="55"/>
    </row>
    <row r="265" spans="1:9" ht="15">
      <c r="A265" s="75" t="s">
        <v>143</v>
      </c>
      <c r="B265" s="76"/>
      <c r="C265" s="76"/>
      <c r="D265" s="76"/>
      <c r="E265" s="76"/>
      <c r="F265" s="197">
        <v>0</v>
      </c>
      <c r="G265" s="197"/>
      <c r="H265" s="197">
        <v>5000</v>
      </c>
      <c r="I265" s="197"/>
    </row>
    <row r="266" spans="1:9" ht="15">
      <c r="A266" s="161" t="s">
        <v>251</v>
      </c>
      <c r="B266" s="161"/>
      <c r="C266" s="161"/>
      <c r="D266" s="161"/>
      <c r="E266" s="161"/>
      <c r="F266" s="125"/>
      <c r="G266" s="125"/>
      <c r="H266" s="125"/>
      <c r="I266" s="125"/>
    </row>
    <row r="267" spans="1:9" ht="15">
      <c r="A267" s="75" t="s">
        <v>146</v>
      </c>
      <c r="B267" s="76"/>
      <c r="C267" s="76"/>
      <c r="D267" s="76"/>
      <c r="E267" s="76"/>
      <c r="F267" s="197">
        <v>43000</v>
      </c>
      <c r="G267" s="197"/>
      <c r="H267" s="197">
        <v>45000</v>
      </c>
      <c r="I267" s="197"/>
    </row>
    <row r="268" spans="1:9" ht="15">
      <c r="A268" s="160" t="s">
        <v>147</v>
      </c>
      <c r="B268" s="160"/>
      <c r="C268" s="160"/>
      <c r="D268" s="160"/>
      <c r="E268" s="160"/>
      <c r="F268" s="125"/>
      <c r="G268" s="125"/>
      <c r="H268" s="125"/>
      <c r="I268" s="125"/>
    </row>
    <row r="269" spans="1:9" ht="15">
      <c r="A269" s="75" t="s">
        <v>154</v>
      </c>
      <c r="B269" s="76"/>
      <c r="C269" s="76"/>
      <c r="D269" s="76"/>
      <c r="E269" s="76"/>
      <c r="F269" s="197">
        <v>12000</v>
      </c>
      <c r="G269" s="197"/>
      <c r="H269" s="197">
        <v>14000</v>
      </c>
      <c r="I269" s="197"/>
    </row>
    <row r="270" spans="1:9" ht="15.75" thickBot="1">
      <c r="A270" s="140" t="s">
        <v>205</v>
      </c>
      <c r="B270" s="141"/>
      <c r="C270" s="141"/>
      <c r="D270" s="141"/>
      <c r="E270" s="142"/>
      <c r="F270" s="197"/>
      <c r="G270" s="197"/>
      <c r="H270" s="197"/>
      <c r="I270" s="197"/>
    </row>
    <row r="271" spans="1:9" ht="16.5" thickBot="1" thickTop="1">
      <c r="A271" s="42" t="s">
        <v>8</v>
      </c>
      <c r="B271" s="43"/>
      <c r="C271" s="43"/>
      <c r="D271" s="43"/>
      <c r="E271" s="43"/>
      <c r="F271" s="89">
        <f>SUM(F265:G270)</f>
        <v>55000</v>
      </c>
      <c r="G271" s="89"/>
      <c r="H271" s="89">
        <f>SUM(H265:I270)</f>
        <v>64000</v>
      </c>
      <c r="I271" s="89"/>
    </row>
    <row r="272" spans="1:9" ht="16.5" thickBot="1" thickTop="1">
      <c r="A272" s="42" t="s">
        <v>204</v>
      </c>
      <c r="B272" s="43"/>
      <c r="C272" s="43"/>
      <c r="D272" s="43"/>
      <c r="E272" s="43"/>
      <c r="F272" s="89">
        <f>SUM(F271)</f>
        <v>55000</v>
      </c>
      <c r="G272" s="89"/>
      <c r="H272" s="89">
        <f>SUM(H271)</f>
        <v>64000</v>
      </c>
      <c r="I272" s="89"/>
    </row>
    <row r="273" ht="15.75" thickTop="1"/>
    <row r="276" spans="1:9" ht="15">
      <c r="A276" s="198" t="s">
        <v>214</v>
      </c>
      <c r="B276" s="198"/>
      <c r="C276" s="198"/>
      <c r="D276" s="198"/>
      <c r="E276" s="198"/>
      <c r="F276" s="198"/>
      <c r="G276" s="198"/>
      <c r="H276" s="198"/>
      <c r="I276" s="198"/>
    </row>
    <row r="277" spans="1:9" ht="1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5">
      <c r="A278" s="176" t="s">
        <v>0</v>
      </c>
      <c r="B278" s="176"/>
      <c r="C278" s="176"/>
      <c r="D278" s="176"/>
      <c r="E278" s="176"/>
      <c r="F278" s="54" t="s">
        <v>208</v>
      </c>
      <c r="G278" s="54"/>
      <c r="H278" s="54" t="s">
        <v>130</v>
      </c>
      <c r="I278" s="54"/>
    </row>
    <row r="279" spans="1:9" ht="15">
      <c r="A279" s="177"/>
      <c r="B279" s="177"/>
      <c r="C279" s="177"/>
      <c r="D279" s="177"/>
      <c r="E279" s="177"/>
      <c r="F279" s="55"/>
      <c r="G279" s="55"/>
      <c r="H279" s="55"/>
      <c r="I279" s="55"/>
    </row>
    <row r="280" spans="1:9" ht="15">
      <c r="A280" s="75" t="s">
        <v>149</v>
      </c>
      <c r="B280" s="76"/>
      <c r="C280" s="76"/>
      <c r="D280" s="76"/>
      <c r="E280" s="76"/>
      <c r="F280" s="197">
        <v>102000</v>
      </c>
      <c r="G280" s="197"/>
      <c r="H280" s="197">
        <v>105000</v>
      </c>
      <c r="I280" s="197"/>
    </row>
    <row r="281" spans="1:9" ht="15.75" thickBot="1">
      <c r="A281" s="140" t="s">
        <v>252</v>
      </c>
      <c r="B281" s="141"/>
      <c r="C281" s="141"/>
      <c r="D281" s="141"/>
      <c r="E281" s="142"/>
      <c r="F281" s="81"/>
      <c r="G281" s="82"/>
      <c r="H281" s="81"/>
      <c r="I281" s="82"/>
    </row>
    <row r="282" spans="1:9" ht="16.5" thickBot="1" thickTop="1">
      <c r="A282" s="42" t="s">
        <v>8</v>
      </c>
      <c r="B282" s="43"/>
      <c r="C282" s="43"/>
      <c r="D282" s="43"/>
      <c r="E282" s="43"/>
      <c r="F282" s="89">
        <f>SUM(F280:G281)</f>
        <v>102000</v>
      </c>
      <c r="G282" s="89"/>
      <c r="H282" s="89">
        <f>SUM(H280:I281)</f>
        <v>105000</v>
      </c>
      <c r="I282" s="89"/>
    </row>
    <row r="283" spans="1:9" ht="16.5" thickBot="1" thickTop="1">
      <c r="A283" s="42" t="s">
        <v>11</v>
      </c>
      <c r="B283" s="43"/>
      <c r="C283" s="43"/>
      <c r="D283" s="43"/>
      <c r="E283" s="43"/>
      <c r="F283" s="89">
        <f>SUM(F282)</f>
        <v>102000</v>
      </c>
      <c r="G283" s="89"/>
      <c r="H283" s="89">
        <f>SUM(H282)</f>
        <v>105000</v>
      </c>
      <c r="I283" s="89"/>
    </row>
    <row r="284" ht="15.75" thickTop="1"/>
    <row r="286" spans="1:9" ht="15">
      <c r="A286" s="198" t="s">
        <v>210</v>
      </c>
      <c r="B286" s="198"/>
      <c r="C286" s="198"/>
      <c r="D286" s="198"/>
      <c r="E286" s="198"/>
      <c r="F286" s="198"/>
      <c r="G286" s="198"/>
      <c r="H286" s="198"/>
      <c r="I286" s="198"/>
    </row>
    <row r="287" spans="1:9" ht="1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5">
      <c r="A288" s="176" t="s">
        <v>0</v>
      </c>
      <c r="B288" s="176"/>
      <c r="C288" s="176"/>
      <c r="D288" s="176"/>
      <c r="E288" s="176"/>
      <c r="F288" s="54" t="s">
        <v>208</v>
      </c>
      <c r="G288" s="54"/>
      <c r="H288" s="54" t="s">
        <v>130</v>
      </c>
      <c r="I288" s="54"/>
    </row>
    <row r="289" spans="1:9" ht="15">
      <c r="A289" s="177"/>
      <c r="B289" s="177"/>
      <c r="C289" s="177"/>
      <c r="D289" s="177"/>
      <c r="E289" s="177"/>
      <c r="F289" s="55"/>
      <c r="G289" s="55"/>
      <c r="H289" s="55"/>
      <c r="I289" s="55"/>
    </row>
    <row r="290" spans="1:9" ht="15">
      <c r="A290" s="75" t="s">
        <v>149</v>
      </c>
      <c r="B290" s="76"/>
      <c r="C290" s="76"/>
      <c r="D290" s="76"/>
      <c r="E290" s="76"/>
      <c r="F290" s="197">
        <v>6000</v>
      </c>
      <c r="G290" s="197"/>
      <c r="H290" s="197">
        <v>8000</v>
      </c>
      <c r="I290" s="197"/>
    </row>
    <row r="291" spans="1:9" ht="15.75" thickBot="1">
      <c r="A291" s="140" t="s">
        <v>252</v>
      </c>
      <c r="B291" s="141"/>
      <c r="C291" s="141"/>
      <c r="D291" s="141"/>
      <c r="E291" s="142"/>
      <c r="F291" s="81"/>
      <c r="G291" s="82"/>
      <c r="H291" s="81"/>
      <c r="I291" s="82"/>
    </row>
    <row r="292" spans="1:9" ht="16.5" thickBot="1" thickTop="1">
      <c r="A292" s="42" t="s">
        <v>8</v>
      </c>
      <c r="B292" s="43"/>
      <c r="C292" s="43"/>
      <c r="D292" s="43"/>
      <c r="E292" s="43"/>
      <c r="F292" s="89">
        <f>SUM(F290:G291)</f>
        <v>6000</v>
      </c>
      <c r="G292" s="89"/>
      <c r="H292" s="89">
        <f>SUM(H290:I291)</f>
        <v>8000</v>
      </c>
      <c r="I292" s="89"/>
    </row>
    <row r="293" spans="1:9" ht="16.5" thickBot="1" thickTop="1">
      <c r="A293" s="42" t="s">
        <v>11</v>
      </c>
      <c r="B293" s="43"/>
      <c r="C293" s="43"/>
      <c r="D293" s="43"/>
      <c r="E293" s="43"/>
      <c r="F293" s="89">
        <f>SUM(F292)</f>
        <v>6000</v>
      </c>
      <c r="G293" s="89"/>
      <c r="H293" s="89">
        <f>SUM(H292)</f>
        <v>8000</v>
      </c>
      <c r="I293" s="89"/>
    </row>
    <row r="294" ht="15.75" thickTop="1"/>
    <row r="296" spans="1:9" ht="15">
      <c r="A296" s="106" t="s">
        <v>170</v>
      </c>
      <c r="B296" s="106"/>
      <c r="C296" s="106"/>
      <c r="D296" s="106"/>
      <c r="E296" s="106"/>
      <c r="F296" s="106"/>
      <c r="G296" s="106"/>
      <c r="H296" s="106"/>
      <c r="I296" s="106"/>
    </row>
    <row r="298" spans="1:9" ht="15">
      <c r="A298" s="176" t="s">
        <v>0</v>
      </c>
      <c r="B298" s="176"/>
      <c r="C298" s="176"/>
      <c r="D298" s="176"/>
      <c r="E298" s="176"/>
      <c r="F298" s="54" t="s">
        <v>208</v>
      </c>
      <c r="G298" s="54"/>
      <c r="H298" s="54" t="s">
        <v>130</v>
      </c>
      <c r="I298" s="54"/>
    </row>
    <row r="299" spans="1:9" ht="15">
      <c r="A299" s="177"/>
      <c r="B299" s="177"/>
      <c r="C299" s="177"/>
      <c r="D299" s="177"/>
      <c r="E299" s="177"/>
      <c r="F299" s="55"/>
      <c r="G299" s="55"/>
      <c r="H299" s="55"/>
      <c r="I299" s="55"/>
    </row>
    <row r="300" spans="1:9" ht="15">
      <c r="A300" s="80" t="s">
        <v>213</v>
      </c>
      <c r="B300" s="80"/>
      <c r="C300" s="80"/>
      <c r="D300" s="80"/>
      <c r="E300" s="80"/>
      <c r="F300" s="83">
        <v>558000</v>
      </c>
      <c r="G300" s="83"/>
      <c r="H300" s="83">
        <v>550000</v>
      </c>
      <c r="I300" s="83"/>
    </row>
    <row r="301" spans="1:9" ht="15">
      <c r="A301" s="178" t="s">
        <v>253</v>
      </c>
      <c r="B301" s="178"/>
      <c r="C301" s="178"/>
      <c r="D301" s="178"/>
      <c r="E301" s="179"/>
      <c r="F301" s="186"/>
      <c r="G301" s="187"/>
      <c r="H301" s="186"/>
      <c r="I301" s="187"/>
    </row>
    <row r="302" spans="1:9" ht="15">
      <c r="A302" s="78" t="s">
        <v>154</v>
      </c>
      <c r="B302" s="78"/>
      <c r="C302" s="78"/>
      <c r="D302" s="78"/>
      <c r="E302" s="79"/>
      <c r="F302" s="186">
        <v>138000</v>
      </c>
      <c r="G302" s="187"/>
      <c r="H302" s="186">
        <v>150000</v>
      </c>
      <c r="I302" s="187"/>
    </row>
    <row r="303" spans="1:9" ht="15.75" thickBot="1">
      <c r="A303" s="182" t="s">
        <v>247</v>
      </c>
      <c r="B303" s="183"/>
      <c r="C303" s="183"/>
      <c r="D303" s="183"/>
      <c r="E303" s="184"/>
      <c r="F303" s="93"/>
      <c r="G303" s="94"/>
      <c r="H303" s="93"/>
      <c r="I303" s="94"/>
    </row>
    <row r="304" spans="1:9" ht="16.5" thickBot="1" thickTop="1">
      <c r="A304" s="180" t="s">
        <v>11</v>
      </c>
      <c r="B304" s="180"/>
      <c r="C304" s="180"/>
      <c r="D304" s="180"/>
      <c r="E304" s="180"/>
      <c r="F304" s="181">
        <f>SUM(F300:G303)</f>
        <v>696000</v>
      </c>
      <c r="G304" s="181"/>
      <c r="H304" s="181">
        <f>SUM(H300:I303)</f>
        <v>700000</v>
      </c>
      <c r="I304" s="181"/>
    </row>
    <row r="305" ht="15.75" thickTop="1"/>
    <row r="308" spans="1:9" ht="15">
      <c r="A308" s="106" t="s">
        <v>174</v>
      </c>
      <c r="B308" s="106"/>
      <c r="C308" s="106"/>
      <c r="D308" s="106"/>
      <c r="E308" s="106"/>
      <c r="F308" s="106"/>
      <c r="G308" s="106"/>
      <c r="H308" s="106"/>
      <c r="I308" s="106"/>
    </row>
    <row r="310" spans="1:9" ht="15">
      <c r="A310" s="176" t="s">
        <v>0</v>
      </c>
      <c r="B310" s="176"/>
      <c r="C310" s="176"/>
      <c r="D310" s="176"/>
      <c r="E310" s="176"/>
      <c r="F310" s="54" t="s">
        <v>208</v>
      </c>
      <c r="G310" s="54"/>
      <c r="H310" s="54" t="s">
        <v>130</v>
      </c>
      <c r="I310" s="54"/>
    </row>
    <row r="311" spans="1:9" ht="15">
      <c r="A311" s="177"/>
      <c r="B311" s="177"/>
      <c r="C311" s="177"/>
      <c r="D311" s="177"/>
      <c r="E311" s="177"/>
      <c r="F311" s="55"/>
      <c r="G311" s="55"/>
      <c r="H311" s="55"/>
      <c r="I311" s="55"/>
    </row>
    <row r="312" spans="1:9" ht="15">
      <c r="A312" s="80" t="s">
        <v>179</v>
      </c>
      <c r="B312" s="80"/>
      <c r="C312" s="80"/>
      <c r="D312" s="80"/>
      <c r="E312" s="80"/>
      <c r="F312" s="193">
        <v>1246000</v>
      </c>
      <c r="G312" s="193"/>
      <c r="H312" s="193">
        <v>312000</v>
      </c>
      <c r="I312" s="193"/>
    </row>
    <row r="313" spans="1:9" ht="15">
      <c r="A313" s="194" t="s">
        <v>119</v>
      </c>
      <c r="B313" s="194"/>
      <c r="C313" s="194"/>
      <c r="D313" s="194"/>
      <c r="E313" s="195"/>
      <c r="F313" s="269"/>
      <c r="G313" s="270"/>
      <c r="H313" s="269"/>
      <c r="I313" s="270"/>
    </row>
    <row r="314" spans="1:9" ht="15">
      <c r="A314" s="78" t="s">
        <v>180</v>
      </c>
      <c r="B314" s="78"/>
      <c r="C314" s="78"/>
      <c r="D314" s="78"/>
      <c r="E314" s="79"/>
      <c r="F314" s="186">
        <v>0</v>
      </c>
      <c r="G314" s="187"/>
      <c r="H314" s="269"/>
      <c r="I314" s="270"/>
    </row>
    <row r="315" spans="1:9" ht="15.75" thickBot="1">
      <c r="A315" s="194" t="s">
        <v>175</v>
      </c>
      <c r="B315" s="194"/>
      <c r="C315" s="194"/>
      <c r="D315" s="194"/>
      <c r="E315" s="195"/>
      <c r="F315" s="269"/>
      <c r="G315" s="270"/>
      <c r="H315" s="269"/>
      <c r="I315" s="270"/>
    </row>
    <row r="316" spans="1:9" ht="16.5" thickBot="1" thickTop="1">
      <c r="A316" s="180" t="s">
        <v>11</v>
      </c>
      <c r="B316" s="180"/>
      <c r="C316" s="180"/>
      <c r="D316" s="180"/>
      <c r="E316" s="180"/>
      <c r="F316" s="196">
        <f>SUM(F312:G315)</f>
        <v>1246000</v>
      </c>
      <c r="G316" s="196"/>
      <c r="H316" s="196">
        <f>SUM(H312:I315)</f>
        <v>312000</v>
      </c>
      <c r="I316" s="196"/>
    </row>
    <row r="317" spans="1:9" ht="15.75" thickTop="1">
      <c r="A317" s="1"/>
      <c r="B317" s="1"/>
      <c r="C317" s="1"/>
      <c r="D317" s="1"/>
      <c r="E317" s="1"/>
      <c r="F317" s="3"/>
      <c r="G317" s="4"/>
      <c r="H317" s="3"/>
      <c r="I317" s="4"/>
    </row>
    <row r="318" spans="1:9" ht="15">
      <c r="A318" s="1"/>
      <c r="B318" s="1"/>
      <c r="C318" s="1"/>
      <c r="D318" s="1"/>
      <c r="E318" s="1"/>
      <c r="F318" s="3"/>
      <c r="G318" s="4"/>
      <c r="H318" s="3"/>
      <c r="I318" s="4"/>
    </row>
    <row r="319" spans="1:9" ht="15">
      <c r="A319" s="106" t="s">
        <v>176</v>
      </c>
      <c r="B319" s="106"/>
      <c r="C319" s="106"/>
      <c r="D319" s="106"/>
      <c r="E319" s="106"/>
      <c r="F319" s="106"/>
      <c r="G319" s="106"/>
      <c r="H319" s="106"/>
      <c r="I319" s="106"/>
    </row>
    <row r="321" spans="1:9" ht="15">
      <c r="A321" s="176" t="s">
        <v>0</v>
      </c>
      <c r="B321" s="176"/>
      <c r="C321" s="176"/>
      <c r="D321" s="176"/>
      <c r="E321" s="176"/>
      <c r="F321" s="54" t="s">
        <v>208</v>
      </c>
      <c r="G321" s="54"/>
      <c r="H321" s="54" t="s">
        <v>130</v>
      </c>
      <c r="I321" s="54"/>
    </row>
    <row r="322" spans="1:9" ht="15">
      <c r="A322" s="177"/>
      <c r="B322" s="177"/>
      <c r="C322" s="177"/>
      <c r="D322" s="177"/>
      <c r="E322" s="177"/>
      <c r="F322" s="55"/>
      <c r="G322" s="55"/>
      <c r="H322" s="55"/>
      <c r="I322" s="55"/>
    </row>
    <row r="323" spans="1:9" ht="15">
      <c r="A323" s="80" t="s">
        <v>181</v>
      </c>
      <c r="B323" s="80"/>
      <c r="C323" s="80"/>
      <c r="D323" s="80"/>
      <c r="E323" s="80"/>
      <c r="F323" s="193">
        <v>585000</v>
      </c>
      <c r="G323" s="193"/>
      <c r="H323" s="193">
        <v>585000</v>
      </c>
      <c r="I323" s="193"/>
    </row>
    <row r="324" spans="1:9" ht="15">
      <c r="A324" s="182" t="s">
        <v>177</v>
      </c>
      <c r="B324" s="183"/>
      <c r="C324" s="183"/>
      <c r="D324" s="183"/>
      <c r="E324" s="184"/>
      <c r="F324" s="191"/>
      <c r="G324" s="192"/>
      <c r="H324" s="191"/>
      <c r="I324" s="192"/>
    </row>
    <row r="325" spans="1:9" ht="15.75" thickBot="1">
      <c r="A325" s="123" t="s">
        <v>11</v>
      </c>
      <c r="B325" s="123"/>
      <c r="C325" s="123"/>
      <c r="D325" s="123"/>
      <c r="E325" s="123"/>
      <c r="F325" s="185">
        <f>SUM(F323)</f>
        <v>585000</v>
      </c>
      <c r="G325" s="185"/>
      <c r="H325" s="185">
        <f>SUM(H323)</f>
        <v>585000</v>
      </c>
      <c r="I325" s="185"/>
    </row>
    <row r="326" spans="1:9" ht="15.75" thickTop="1">
      <c r="A326" s="1"/>
      <c r="B326" s="1"/>
      <c r="C326" s="1"/>
      <c r="D326" s="1"/>
      <c r="E326" s="1"/>
      <c r="F326" s="3"/>
      <c r="G326" s="4"/>
      <c r="H326" s="3"/>
      <c r="I326" s="4"/>
    </row>
    <row r="327" spans="1:9" ht="15">
      <c r="A327" s="1"/>
      <c r="B327" s="1"/>
      <c r="C327" s="1"/>
      <c r="D327" s="1"/>
      <c r="E327" s="1"/>
      <c r="F327" s="3"/>
      <c r="G327" s="4"/>
      <c r="H327" s="3"/>
      <c r="I327" s="4"/>
    </row>
    <row r="328" spans="1:9" ht="15">
      <c r="A328" s="106" t="s">
        <v>178</v>
      </c>
      <c r="B328" s="106"/>
      <c r="C328" s="106"/>
      <c r="D328" s="106"/>
      <c r="E328" s="106"/>
      <c r="F328" s="106"/>
      <c r="G328" s="106"/>
      <c r="H328" s="106"/>
      <c r="I328" s="106"/>
    </row>
    <row r="330" spans="1:9" ht="15">
      <c r="A330" s="176" t="s">
        <v>0</v>
      </c>
      <c r="B330" s="176"/>
      <c r="C330" s="176"/>
      <c r="D330" s="176"/>
      <c r="E330" s="176"/>
      <c r="F330" s="54" t="s">
        <v>208</v>
      </c>
      <c r="G330" s="54"/>
      <c r="H330" s="54" t="s">
        <v>130</v>
      </c>
      <c r="I330" s="54"/>
    </row>
    <row r="331" spans="1:9" ht="15">
      <c r="A331" s="177"/>
      <c r="B331" s="177"/>
      <c r="C331" s="177"/>
      <c r="D331" s="177"/>
      <c r="E331" s="177"/>
      <c r="F331" s="55"/>
      <c r="G331" s="55"/>
      <c r="H331" s="55"/>
      <c r="I331" s="55"/>
    </row>
    <row r="332" spans="1:9" ht="15">
      <c r="A332" s="80" t="s">
        <v>183</v>
      </c>
      <c r="B332" s="80"/>
      <c r="C332" s="80"/>
      <c r="D332" s="80"/>
      <c r="E332" s="80"/>
      <c r="F332" s="83">
        <v>82000</v>
      </c>
      <c r="G332" s="83"/>
      <c r="H332" s="83">
        <v>85000</v>
      </c>
      <c r="I332" s="83"/>
    </row>
    <row r="333" spans="1:9" ht="15">
      <c r="A333" s="194" t="s">
        <v>184</v>
      </c>
      <c r="B333" s="194"/>
      <c r="C333" s="194"/>
      <c r="D333" s="194"/>
      <c r="E333" s="195"/>
      <c r="F333" s="186"/>
      <c r="G333" s="187"/>
      <c r="H333" s="186"/>
      <c r="I333" s="187"/>
    </row>
    <row r="334" spans="1:9" ht="15">
      <c r="A334" s="78" t="s">
        <v>180</v>
      </c>
      <c r="B334" s="78"/>
      <c r="C334" s="78"/>
      <c r="D334" s="78"/>
      <c r="E334" s="79"/>
      <c r="F334" s="186">
        <v>79000</v>
      </c>
      <c r="G334" s="187"/>
      <c r="H334" s="186">
        <f>SUM(H335:I339)</f>
        <v>75000</v>
      </c>
      <c r="I334" s="187"/>
    </row>
    <row r="335" spans="1:9" ht="15">
      <c r="A335" s="182" t="s">
        <v>185</v>
      </c>
      <c r="B335" s="183"/>
      <c r="C335" s="183"/>
      <c r="D335" s="183"/>
      <c r="E335" s="184"/>
      <c r="F335" s="93">
        <v>20000</v>
      </c>
      <c r="G335" s="94"/>
      <c r="H335" s="93">
        <v>25000</v>
      </c>
      <c r="I335" s="94"/>
    </row>
    <row r="336" spans="1:9" ht="15">
      <c r="A336" s="194" t="s">
        <v>188</v>
      </c>
      <c r="B336" s="194"/>
      <c r="C336" s="194"/>
      <c r="D336" s="194"/>
      <c r="E336" s="195"/>
      <c r="F336" s="93">
        <v>0</v>
      </c>
      <c r="G336" s="94"/>
      <c r="H336" s="93"/>
      <c r="I336" s="94"/>
    </row>
    <row r="337" spans="1:9" ht="15">
      <c r="A337" s="194" t="s">
        <v>186</v>
      </c>
      <c r="B337" s="194"/>
      <c r="C337" s="194"/>
      <c r="D337" s="194"/>
      <c r="E337" s="195"/>
      <c r="F337" s="93">
        <v>59000</v>
      </c>
      <c r="G337" s="94"/>
      <c r="H337" s="93">
        <v>50000</v>
      </c>
      <c r="I337" s="94"/>
    </row>
    <row r="338" spans="1:9" ht="15">
      <c r="A338" s="194" t="s">
        <v>187</v>
      </c>
      <c r="B338" s="194"/>
      <c r="C338" s="194"/>
      <c r="D338" s="194"/>
      <c r="E338" s="195"/>
      <c r="F338" s="93">
        <v>0</v>
      </c>
      <c r="G338" s="94"/>
      <c r="H338" s="93"/>
      <c r="I338" s="94"/>
    </row>
    <row r="339" spans="1:9" ht="15">
      <c r="A339" s="78" t="s">
        <v>189</v>
      </c>
      <c r="B339" s="78"/>
      <c r="C339" s="78"/>
      <c r="D339" s="78"/>
      <c r="E339" s="79"/>
      <c r="F339" s="93">
        <v>0</v>
      </c>
      <c r="G339" s="94"/>
      <c r="H339" s="93"/>
      <c r="I339" s="94"/>
    </row>
    <row r="340" spans="1:9" ht="15">
      <c r="A340" s="78" t="s">
        <v>254</v>
      </c>
      <c r="B340" s="78"/>
      <c r="C340" s="78"/>
      <c r="D340" s="78"/>
      <c r="E340" s="79"/>
      <c r="F340" s="91"/>
      <c r="G340" s="92"/>
      <c r="H340" s="91"/>
      <c r="I340" s="92"/>
    </row>
    <row r="341" spans="1:9" ht="15.75" thickBot="1">
      <c r="A341" s="123" t="s">
        <v>11</v>
      </c>
      <c r="B341" s="123"/>
      <c r="C341" s="123"/>
      <c r="D341" s="123"/>
      <c r="E341" s="123"/>
      <c r="F341" s="124">
        <f>SUM(F332+F334+F339+F340)</f>
        <v>161000</v>
      </c>
      <c r="G341" s="124"/>
      <c r="H341" s="124">
        <f>SUM(H332+H334+H339+H340)</f>
        <v>160000</v>
      </c>
      <c r="I341" s="124"/>
    </row>
    <row r="342" spans="1:9" ht="15.75" thickTop="1">
      <c r="A342" s="1"/>
      <c r="B342" s="1"/>
      <c r="C342" s="1"/>
      <c r="D342" s="1"/>
      <c r="E342" s="1"/>
      <c r="F342" s="3"/>
      <c r="G342" s="4"/>
      <c r="H342" s="3"/>
      <c r="I342" s="4"/>
    </row>
    <row r="343" spans="1:9" ht="15">
      <c r="A343" s="1"/>
      <c r="B343" s="1"/>
      <c r="C343" s="1"/>
      <c r="D343" s="1"/>
      <c r="E343" s="1"/>
      <c r="F343" s="3"/>
      <c r="G343" s="4"/>
      <c r="H343" s="3"/>
      <c r="I343" s="4"/>
    </row>
    <row r="344" spans="1:9" ht="15">
      <c r="A344" s="106" t="s">
        <v>171</v>
      </c>
      <c r="B344" s="106"/>
      <c r="C344" s="106"/>
      <c r="D344" s="106"/>
      <c r="E344" s="106"/>
      <c r="F344" s="106"/>
      <c r="G344" s="106"/>
      <c r="H344" s="106"/>
      <c r="I344" s="106"/>
    </row>
    <row r="346" spans="1:9" ht="15">
      <c r="A346" s="176" t="s">
        <v>0</v>
      </c>
      <c r="B346" s="176"/>
      <c r="C346" s="176"/>
      <c r="D346" s="176"/>
      <c r="E346" s="176"/>
      <c r="F346" s="54" t="s">
        <v>208</v>
      </c>
      <c r="G346" s="54"/>
      <c r="H346" s="54" t="s">
        <v>130</v>
      </c>
      <c r="I346" s="54"/>
    </row>
    <row r="347" spans="1:9" ht="15">
      <c r="A347" s="177"/>
      <c r="B347" s="177"/>
      <c r="C347" s="177"/>
      <c r="D347" s="177"/>
      <c r="E347" s="177"/>
      <c r="F347" s="55"/>
      <c r="G347" s="55"/>
      <c r="H347" s="55"/>
      <c r="I347" s="55"/>
    </row>
    <row r="348" spans="1:9" ht="15">
      <c r="A348" s="80" t="s">
        <v>182</v>
      </c>
      <c r="B348" s="80"/>
      <c r="C348" s="80"/>
      <c r="D348" s="80"/>
      <c r="E348" s="80"/>
      <c r="F348" s="193">
        <f>SUM(F349:G350)</f>
        <v>30000</v>
      </c>
      <c r="G348" s="193"/>
      <c r="H348" s="193">
        <f>SUM(H349:I350)</f>
        <v>0</v>
      </c>
      <c r="I348" s="193"/>
    </row>
    <row r="349" spans="1:9" ht="15">
      <c r="A349" s="182" t="s">
        <v>172</v>
      </c>
      <c r="B349" s="183"/>
      <c r="C349" s="183"/>
      <c r="D349" s="183"/>
      <c r="E349" s="184"/>
      <c r="F349" s="191">
        <v>0</v>
      </c>
      <c r="G349" s="192"/>
      <c r="H349" s="191"/>
      <c r="I349" s="192"/>
    </row>
    <row r="350" spans="1:9" ht="15">
      <c r="A350" s="188" t="s">
        <v>173</v>
      </c>
      <c r="B350" s="189"/>
      <c r="C350" s="189"/>
      <c r="D350" s="189"/>
      <c r="E350" s="189"/>
      <c r="F350" s="190">
        <v>30000</v>
      </c>
      <c r="G350" s="190"/>
      <c r="H350" s="190"/>
      <c r="I350" s="190"/>
    </row>
    <row r="351" spans="1:9" ht="15.75" thickBot="1">
      <c r="A351" s="123" t="s">
        <v>11</v>
      </c>
      <c r="B351" s="123"/>
      <c r="C351" s="123"/>
      <c r="D351" s="123"/>
      <c r="E351" s="123"/>
      <c r="F351" s="185">
        <f>SUM(F348)</f>
        <v>30000</v>
      </c>
      <c r="G351" s="185"/>
      <c r="H351" s="185">
        <f>SUM(H348)</f>
        <v>0</v>
      </c>
      <c r="I351" s="185"/>
    </row>
    <row r="352" ht="15.75" thickTop="1"/>
    <row r="354" spans="1:9" ht="15">
      <c r="A354" s="106" t="s">
        <v>190</v>
      </c>
      <c r="B354" s="106"/>
      <c r="C354" s="106"/>
      <c r="D354" s="106"/>
      <c r="E354" s="106"/>
      <c r="F354" s="106"/>
      <c r="G354" s="106"/>
      <c r="H354" s="106"/>
      <c r="I354" s="106"/>
    </row>
    <row r="355" spans="1:9" ht="1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5">
      <c r="A357" s="176" t="s">
        <v>0</v>
      </c>
      <c r="B357" s="176"/>
      <c r="C357" s="176"/>
      <c r="D357" s="176"/>
      <c r="E357" s="176"/>
      <c r="F357" s="54" t="s">
        <v>208</v>
      </c>
      <c r="G357" s="54"/>
      <c r="H357" s="54" t="s">
        <v>130</v>
      </c>
      <c r="I357" s="54"/>
    </row>
    <row r="358" spans="1:9" ht="15">
      <c r="A358" s="177"/>
      <c r="B358" s="177"/>
      <c r="C358" s="177"/>
      <c r="D358" s="177"/>
      <c r="E358" s="177"/>
      <c r="F358" s="55"/>
      <c r="G358" s="55"/>
      <c r="H358" s="55"/>
      <c r="I358" s="55"/>
    </row>
    <row r="359" spans="1:9" ht="15">
      <c r="A359" s="75" t="s">
        <v>191</v>
      </c>
      <c r="B359" s="76"/>
      <c r="C359" s="76"/>
      <c r="D359" s="76"/>
      <c r="E359" s="76"/>
      <c r="F359" s="197">
        <v>60000</v>
      </c>
      <c r="G359" s="197"/>
      <c r="H359" s="197">
        <v>60000</v>
      </c>
      <c r="I359" s="197"/>
    </row>
    <row r="360" spans="1:9" ht="15.75" thickBot="1">
      <c r="A360" s="161" t="s">
        <v>192</v>
      </c>
      <c r="B360" s="161"/>
      <c r="C360" s="161"/>
      <c r="D360" s="161"/>
      <c r="E360" s="161"/>
      <c r="F360" s="125"/>
      <c r="G360" s="125"/>
      <c r="H360" s="125"/>
      <c r="I360" s="125"/>
    </row>
    <row r="361" spans="1:9" ht="16.5" thickBot="1" thickTop="1">
      <c r="A361" s="42" t="s">
        <v>11</v>
      </c>
      <c r="B361" s="43"/>
      <c r="C361" s="43"/>
      <c r="D361" s="43"/>
      <c r="E361" s="43"/>
      <c r="F361" s="89">
        <f>SUM(F359)</f>
        <v>60000</v>
      </c>
      <c r="G361" s="89"/>
      <c r="H361" s="89">
        <f>SUM(H359)</f>
        <v>60000</v>
      </c>
      <c r="I361" s="89"/>
    </row>
    <row r="362" ht="15.75" thickTop="1"/>
    <row r="365" spans="1:9" ht="15">
      <c r="A365" s="106" t="s">
        <v>198</v>
      </c>
      <c r="B365" s="106"/>
      <c r="C365" s="106"/>
      <c r="D365" s="106"/>
      <c r="E365" s="106"/>
      <c r="F365" s="106"/>
      <c r="G365" s="106"/>
      <c r="H365" s="106"/>
      <c r="I365" s="106"/>
    </row>
    <row r="367" spans="1:9" ht="15">
      <c r="A367" s="107" t="s">
        <v>0</v>
      </c>
      <c r="B367" s="108"/>
      <c r="C367" s="108"/>
      <c r="D367" s="108"/>
      <c r="E367" s="109"/>
      <c r="F367" s="113" t="s">
        <v>208</v>
      </c>
      <c r="G367" s="114"/>
      <c r="H367" s="113" t="s">
        <v>130</v>
      </c>
      <c r="I367" s="114"/>
    </row>
    <row r="368" spans="1:9" ht="15">
      <c r="A368" s="110"/>
      <c r="B368" s="111"/>
      <c r="C368" s="111"/>
      <c r="D368" s="111"/>
      <c r="E368" s="112"/>
      <c r="F368" s="115"/>
      <c r="G368" s="116"/>
      <c r="H368" s="115"/>
      <c r="I368" s="116"/>
    </row>
    <row r="369" spans="1:9" ht="15">
      <c r="A369" s="75" t="s">
        <v>197</v>
      </c>
      <c r="B369" s="76"/>
      <c r="C369" s="76"/>
      <c r="D369" s="76"/>
      <c r="E369" s="77"/>
      <c r="F369" s="81">
        <v>996000</v>
      </c>
      <c r="G369" s="82"/>
      <c r="H369" s="81"/>
      <c r="I369" s="82"/>
    </row>
    <row r="370" spans="1:9" ht="15.75" thickBot="1">
      <c r="A370" s="70"/>
      <c r="B370" s="71"/>
      <c r="C370" s="71"/>
      <c r="D370" s="71"/>
      <c r="E370" s="72"/>
      <c r="F370" s="73"/>
      <c r="G370" s="74"/>
      <c r="H370" s="73"/>
      <c r="I370" s="74"/>
    </row>
    <row r="371" spans="1:9" ht="16.5" thickBot="1" thickTop="1">
      <c r="A371" s="42" t="s">
        <v>206</v>
      </c>
      <c r="B371" s="43"/>
      <c r="C371" s="43"/>
      <c r="D371" s="43"/>
      <c r="E371" s="69"/>
      <c r="F371" s="67">
        <f>SUM(F369:G370)</f>
        <v>996000</v>
      </c>
      <c r="G371" s="68"/>
      <c r="H371" s="67">
        <f>SUM(H369:I370)</f>
        <v>0</v>
      </c>
      <c r="I371" s="68"/>
    </row>
    <row r="372" ht="15.75" thickTop="1"/>
    <row r="375" spans="1:9" ht="15">
      <c r="A375" s="106" t="s">
        <v>196</v>
      </c>
      <c r="B375" s="106"/>
      <c r="C375" s="106"/>
      <c r="D375" s="106"/>
      <c r="E375" s="106"/>
      <c r="F375" s="106"/>
      <c r="G375" s="106"/>
      <c r="H375" s="106"/>
      <c r="I375" s="106"/>
    </row>
    <row r="377" spans="1:9" ht="15">
      <c r="A377" s="107" t="s">
        <v>0</v>
      </c>
      <c r="B377" s="108"/>
      <c r="C377" s="108"/>
      <c r="D377" s="108"/>
      <c r="E377" s="109"/>
      <c r="F377" s="113" t="s">
        <v>208</v>
      </c>
      <c r="G377" s="114"/>
      <c r="H377" s="113" t="s">
        <v>130</v>
      </c>
      <c r="I377" s="114"/>
    </row>
    <row r="378" spans="1:9" ht="15">
      <c r="A378" s="110"/>
      <c r="B378" s="111"/>
      <c r="C378" s="111"/>
      <c r="D378" s="111"/>
      <c r="E378" s="112"/>
      <c r="F378" s="115"/>
      <c r="G378" s="116"/>
      <c r="H378" s="115"/>
      <c r="I378" s="116"/>
    </row>
    <row r="379" spans="1:9" ht="15">
      <c r="A379" s="75" t="s">
        <v>7</v>
      </c>
      <c r="B379" s="76"/>
      <c r="C379" s="76"/>
      <c r="D379" s="76"/>
      <c r="E379" s="77"/>
      <c r="F379" s="59">
        <v>134000</v>
      </c>
      <c r="G379" s="60"/>
      <c r="H379" s="59">
        <v>134000</v>
      </c>
      <c r="I379" s="60"/>
    </row>
    <row r="380" spans="1:9" ht="15">
      <c r="A380" s="162"/>
      <c r="B380" s="162"/>
      <c r="C380" s="162"/>
      <c r="D380" s="162"/>
      <c r="E380" s="163"/>
      <c r="F380" s="59"/>
      <c r="G380" s="60"/>
      <c r="H380" s="59"/>
      <c r="I380" s="60"/>
    </row>
    <row r="381" spans="1:9" ht="15">
      <c r="A381" s="164" t="s">
        <v>149</v>
      </c>
      <c r="B381" s="165"/>
      <c r="C381" s="165"/>
      <c r="D381" s="165"/>
      <c r="E381" s="166"/>
      <c r="F381" s="59">
        <v>309000</v>
      </c>
      <c r="G381" s="60"/>
      <c r="H381" s="59">
        <v>310000</v>
      </c>
      <c r="I381" s="60"/>
    </row>
    <row r="382" spans="1:9" ht="15">
      <c r="A382" s="126"/>
      <c r="B382" s="126"/>
      <c r="C382" s="126"/>
      <c r="D382" s="126"/>
      <c r="E382" s="127"/>
      <c r="F382" s="59"/>
      <c r="G382" s="60"/>
      <c r="H382" s="59"/>
      <c r="I382" s="60"/>
    </row>
    <row r="383" spans="1:9" ht="15">
      <c r="A383" s="75" t="s">
        <v>154</v>
      </c>
      <c r="B383" s="76"/>
      <c r="C383" s="76"/>
      <c r="D383" s="76"/>
      <c r="E383" s="77"/>
      <c r="F383" s="59">
        <v>120000</v>
      </c>
      <c r="G383" s="60"/>
      <c r="H383" s="59">
        <v>120000</v>
      </c>
      <c r="I383" s="60"/>
    </row>
    <row r="384" spans="1:9" ht="15.75" thickBot="1">
      <c r="A384" s="70"/>
      <c r="B384" s="71"/>
      <c r="C384" s="71"/>
      <c r="D384" s="71"/>
      <c r="E384" s="72"/>
      <c r="F384" s="73"/>
      <c r="G384" s="74"/>
      <c r="H384" s="97"/>
      <c r="I384" s="98"/>
    </row>
    <row r="385" spans="1:9" ht="16.5" thickBot="1" thickTop="1">
      <c r="A385" s="101" t="s">
        <v>197</v>
      </c>
      <c r="B385" s="102"/>
      <c r="C385" s="102"/>
      <c r="D385" s="102"/>
      <c r="E385" s="103"/>
      <c r="F385" s="104">
        <v>3654000</v>
      </c>
      <c r="G385" s="105"/>
      <c r="H385" s="99"/>
      <c r="I385" s="100"/>
    </row>
    <row r="386" spans="1:9" ht="16.5" thickBot="1" thickTop="1">
      <c r="A386" s="49" t="s">
        <v>8</v>
      </c>
      <c r="B386" s="50"/>
      <c r="C386" s="50"/>
      <c r="D386" s="50"/>
      <c r="E386" s="51"/>
      <c r="F386" s="52">
        <f>SUM(F379:G385)</f>
        <v>4217000</v>
      </c>
      <c r="G386" s="53"/>
      <c r="H386" s="52">
        <f>SUM(H379:I385)</f>
        <v>564000</v>
      </c>
      <c r="I386" s="53"/>
    </row>
    <row r="387" spans="1:9" ht="16.5" thickBot="1" thickTop="1">
      <c r="A387" s="42" t="s">
        <v>9</v>
      </c>
      <c r="B387" s="43"/>
      <c r="C387" s="43"/>
      <c r="D387" s="43"/>
      <c r="E387" s="69"/>
      <c r="F387" s="95">
        <f>SUM(F386)</f>
        <v>4217000</v>
      </c>
      <c r="G387" s="96"/>
      <c r="H387" s="95">
        <f>SUM(H379:I490)</f>
        <v>1128000</v>
      </c>
      <c r="I387" s="96"/>
    </row>
    <row r="388" ht="15.75" thickTop="1"/>
    <row r="394" spans="1:9" ht="15">
      <c r="A394" s="106" t="s">
        <v>169</v>
      </c>
      <c r="B394" s="106"/>
      <c r="C394" s="106"/>
      <c r="D394" s="106"/>
      <c r="E394" s="106"/>
      <c r="F394" s="106"/>
      <c r="G394" s="106"/>
      <c r="H394" s="106"/>
      <c r="I394" s="106"/>
    </row>
    <row r="396" spans="1:9" ht="15">
      <c r="A396" s="107" t="s">
        <v>0</v>
      </c>
      <c r="B396" s="108"/>
      <c r="C396" s="108"/>
      <c r="D396" s="108"/>
      <c r="E396" s="109"/>
      <c r="F396" s="113" t="s">
        <v>208</v>
      </c>
      <c r="G396" s="114"/>
      <c r="H396" s="113" t="s">
        <v>130</v>
      </c>
      <c r="I396" s="114"/>
    </row>
    <row r="397" spans="1:9" ht="15">
      <c r="A397" s="110"/>
      <c r="B397" s="111"/>
      <c r="C397" s="111"/>
      <c r="D397" s="111"/>
      <c r="E397" s="112"/>
      <c r="F397" s="115"/>
      <c r="G397" s="116"/>
      <c r="H397" s="115"/>
      <c r="I397" s="116"/>
    </row>
    <row r="398" spans="1:9" ht="15">
      <c r="A398" s="75" t="s">
        <v>7</v>
      </c>
      <c r="B398" s="76"/>
      <c r="C398" s="76"/>
      <c r="D398" s="76"/>
      <c r="E398" s="77"/>
      <c r="F398" s="59">
        <v>0</v>
      </c>
      <c r="G398" s="60"/>
      <c r="H398" s="59">
        <v>140000</v>
      </c>
      <c r="I398" s="60"/>
    </row>
    <row r="399" spans="1:9" ht="15">
      <c r="A399" s="162" t="s">
        <v>270</v>
      </c>
      <c r="B399" s="162"/>
      <c r="C399" s="162"/>
      <c r="D399" s="162"/>
      <c r="E399" s="163"/>
      <c r="F399" s="59"/>
      <c r="G399" s="60"/>
      <c r="H399" s="59"/>
      <c r="I399" s="60"/>
    </row>
    <row r="400" spans="1:9" ht="15">
      <c r="A400" s="75" t="s">
        <v>149</v>
      </c>
      <c r="B400" s="76"/>
      <c r="C400" s="76"/>
      <c r="D400" s="76"/>
      <c r="E400" s="77"/>
      <c r="F400" s="59">
        <v>2583000</v>
      </c>
      <c r="G400" s="60"/>
      <c r="H400" s="59">
        <v>563000</v>
      </c>
      <c r="I400" s="60"/>
    </row>
    <row r="401" spans="1:9" ht="15">
      <c r="A401" s="162" t="s">
        <v>255</v>
      </c>
      <c r="B401" s="162"/>
      <c r="C401" s="162"/>
      <c r="D401" s="162"/>
      <c r="E401" s="163"/>
      <c r="F401" s="59"/>
      <c r="G401" s="60"/>
      <c r="H401" s="59"/>
      <c r="I401" s="60"/>
    </row>
    <row r="402" spans="1:9" ht="15">
      <c r="A402" s="75" t="s">
        <v>154</v>
      </c>
      <c r="B402" s="76"/>
      <c r="C402" s="76"/>
      <c r="D402" s="76"/>
      <c r="E402" s="77"/>
      <c r="F402" s="59">
        <v>682000</v>
      </c>
      <c r="G402" s="60"/>
      <c r="H402" s="59">
        <v>188000</v>
      </c>
      <c r="I402" s="60"/>
    </row>
    <row r="403" spans="1:9" ht="15.75" thickBot="1">
      <c r="A403" s="168" t="s">
        <v>205</v>
      </c>
      <c r="B403" s="169"/>
      <c r="C403" s="169"/>
      <c r="D403" s="169"/>
      <c r="E403" s="170"/>
      <c r="F403" s="171"/>
      <c r="G403" s="172"/>
      <c r="H403" s="171"/>
      <c r="I403" s="172"/>
    </row>
    <row r="404" spans="1:9" ht="16.5" thickBot="1" thickTop="1">
      <c r="A404" s="42" t="s">
        <v>8</v>
      </c>
      <c r="B404" s="43"/>
      <c r="C404" s="43"/>
      <c r="D404" s="43"/>
      <c r="E404" s="69"/>
      <c r="F404" s="95">
        <f>SUM(F398:G403)</f>
        <v>3265000</v>
      </c>
      <c r="G404" s="96"/>
      <c r="H404" s="95">
        <f>SUM(H398:I403)</f>
        <v>891000</v>
      </c>
      <c r="I404" s="96"/>
    </row>
    <row r="405" spans="1:9" ht="16.5" thickBot="1" thickTop="1">
      <c r="A405" s="42" t="s">
        <v>9</v>
      </c>
      <c r="B405" s="43"/>
      <c r="C405" s="43"/>
      <c r="D405" s="43"/>
      <c r="E405" s="69"/>
      <c r="F405" s="95">
        <f>SUM(F404)</f>
        <v>3265000</v>
      </c>
      <c r="G405" s="96"/>
      <c r="H405" s="95">
        <f>SUM(H404)</f>
        <v>891000</v>
      </c>
      <c r="I405" s="96"/>
    </row>
    <row r="406" ht="15.75" thickTop="1"/>
    <row r="409" spans="1:9" ht="15">
      <c r="A409" s="106" t="s">
        <v>159</v>
      </c>
      <c r="B409" s="106"/>
      <c r="C409" s="106"/>
      <c r="D409" s="106"/>
      <c r="E409" s="106"/>
      <c r="F409" s="106"/>
      <c r="G409" s="106"/>
      <c r="H409" s="106"/>
      <c r="I409" s="106"/>
    </row>
    <row r="411" spans="1:9" ht="15" customHeight="1">
      <c r="A411" s="176" t="s">
        <v>0</v>
      </c>
      <c r="B411" s="176"/>
      <c r="C411" s="176"/>
      <c r="D411" s="176"/>
      <c r="E411" s="176"/>
      <c r="F411" s="54" t="s">
        <v>208</v>
      </c>
      <c r="G411" s="54"/>
      <c r="H411" s="54" t="s">
        <v>130</v>
      </c>
      <c r="I411" s="54"/>
    </row>
    <row r="412" spans="1:9" ht="15">
      <c r="A412" s="177"/>
      <c r="B412" s="177"/>
      <c r="C412" s="177"/>
      <c r="D412" s="177"/>
      <c r="E412" s="177"/>
      <c r="F412" s="55"/>
      <c r="G412" s="55"/>
      <c r="H412" s="55"/>
      <c r="I412" s="55"/>
    </row>
    <row r="413" spans="1:9" ht="15">
      <c r="A413" s="75" t="s">
        <v>160</v>
      </c>
      <c r="B413" s="76"/>
      <c r="C413" s="76"/>
      <c r="D413" s="76"/>
      <c r="E413" s="76"/>
      <c r="F413" s="47">
        <v>1837000</v>
      </c>
      <c r="G413" s="47"/>
      <c r="H413" s="47">
        <v>1559000</v>
      </c>
      <c r="I413" s="47"/>
    </row>
    <row r="414" spans="1:9" ht="15">
      <c r="A414" s="160" t="s">
        <v>118</v>
      </c>
      <c r="B414" s="260"/>
      <c r="C414" s="260"/>
      <c r="D414" s="260"/>
      <c r="E414" s="260"/>
      <c r="F414" s="159"/>
      <c r="G414" s="159"/>
      <c r="H414" s="159"/>
      <c r="I414" s="159"/>
    </row>
    <row r="415" spans="1:9" ht="15">
      <c r="A415" s="80" t="s">
        <v>161</v>
      </c>
      <c r="B415" s="167"/>
      <c r="C415" s="167"/>
      <c r="D415" s="167"/>
      <c r="E415" s="167"/>
      <c r="F415" s="47">
        <v>100000</v>
      </c>
      <c r="G415" s="47"/>
      <c r="H415" s="47">
        <v>100000</v>
      </c>
      <c r="I415" s="47"/>
    </row>
    <row r="416" spans="1:9" ht="15.75" thickBot="1">
      <c r="A416" s="173" t="s">
        <v>162</v>
      </c>
      <c r="B416" s="174"/>
      <c r="C416" s="174"/>
      <c r="D416" s="174"/>
      <c r="E416" s="175"/>
      <c r="F416" s="159"/>
      <c r="G416" s="159"/>
      <c r="H416" s="159"/>
      <c r="I416" s="159"/>
    </row>
    <row r="417" spans="1:9" ht="16.5" thickBot="1" thickTop="1">
      <c r="A417" s="42" t="s">
        <v>5</v>
      </c>
      <c r="B417" s="43"/>
      <c r="C417" s="43"/>
      <c r="D417" s="43"/>
      <c r="E417" s="43"/>
      <c r="F417" s="44">
        <f>SUM(F413:G416)</f>
        <v>1937000</v>
      </c>
      <c r="G417" s="44"/>
      <c r="H417" s="44">
        <f>SUM(H413:I416)</f>
        <v>1659000</v>
      </c>
      <c r="I417" s="44"/>
    </row>
    <row r="418" spans="1:9" ht="15.75" thickTop="1">
      <c r="A418" s="75" t="s">
        <v>116</v>
      </c>
      <c r="B418" s="76"/>
      <c r="C418" s="76"/>
      <c r="D418" s="76"/>
      <c r="E418" s="76"/>
      <c r="F418" s="267">
        <v>405000</v>
      </c>
      <c r="G418" s="268"/>
      <c r="H418" s="47">
        <v>421000</v>
      </c>
      <c r="I418" s="47"/>
    </row>
    <row r="419" spans="1:9" ht="15">
      <c r="A419" s="161" t="s">
        <v>117</v>
      </c>
      <c r="B419" s="161"/>
      <c r="C419" s="161"/>
      <c r="D419" s="161"/>
      <c r="E419" s="161"/>
      <c r="F419" s="159"/>
      <c r="G419" s="159"/>
      <c r="H419" s="159"/>
      <c r="I419" s="159"/>
    </row>
    <row r="420" spans="1:9" ht="15">
      <c r="A420" s="266" t="s">
        <v>141</v>
      </c>
      <c r="B420" s="266"/>
      <c r="C420" s="266"/>
      <c r="D420" s="266"/>
      <c r="E420" s="266"/>
      <c r="F420" s="47">
        <v>36000</v>
      </c>
      <c r="G420" s="47"/>
      <c r="H420" s="47">
        <v>36000</v>
      </c>
      <c r="I420" s="47"/>
    </row>
    <row r="421" spans="1:9" ht="15.75" thickBot="1">
      <c r="A421" s="237" t="s">
        <v>6</v>
      </c>
      <c r="B421" s="238"/>
      <c r="C421" s="238"/>
      <c r="D421" s="238"/>
      <c r="E421" s="238"/>
      <c r="F421" s="230">
        <f>SUM(F418:G420)</f>
        <v>441000</v>
      </c>
      <c r="G421" s="231"/>
      <c r="H421" s="230">
        <f>SUM(H418:I420)</f>
        <v>457000</v>
      </c>
      <c r="I421" s="231"/>
    </row>
    <row r="422" spans="1:9" ht="15.75" thickTop="1">
      <c r="A422" s="75" t="s">
        <v>143</v>
      </c>
      <c r="B422" s="76"/>
      <c r="C422" s="76"/>
      <c r="D422" s="76"/>
      <c r="E422" s="77"/>
      <c r="F422" s="59">
        <v>435000</v>
      </c>
      <c r="G422" s="60"/>
      <c r="H422" s="59">
        <v>435000</v>
      </c>
      <c r="I422" s="60"/>
    </row>
    <row r="423" spans="1:9" ht="15">
      <c r="A423" s="162"/>
      <c r="B423" s="141"/>
      <c r="C423" s="141"/>
      <c r="D423" s="141"/>
      <c r="E423" s="142"/>
      <c r="F423" s="59"/>
      <c r="G423" s="271"/>
      <c r="H423" s="59"/>
      <c r="I423" s="271"/>
    </row>
    <row r="424" spans="1:9" ht="15">
      <c r="A424" s="75" t="s">
        <v>7</v>
      </c>
      <c r="B424" s="76"/>
      <c r="C424" s="76"/>
      <c r="D424" s="76"/>
      <c r="E424" s="76"/>
      <c r="F424" s="47">
        <v>282000</v>
      </c>
      <c r="G424" s="47"/>
      <c r="H424" s="47">
        <v>250000</v>
      </c>
      <c r="I424" s="47"/>
    </row>
    <row r="425" spans="1:9" ht="15">
      <c r="A425" s="161" t="s">
        <v>163</v>
      </c>
      <c r="B425" s="161"/>
      <c r="C425" s="161"/>
      <c r="D425" s="161"/>
      <c r="E425" s="161"/>
      <c r="F425" s="159"/>
      <c r="G425" s="159"/>
      <c r="H425" s="159"/>
      <c r="I425" s="159"/>
    </row>
    <row r="426" spans="1:9" ht="15">
      <c r="A426" s="235" t="s">
        <v>153</v>
      </c>
      <c r="B426" s="235"/>
      <c r="C426" s="235"/>
      <c r="D426" s="235"/>
      <c r="E426" s="235"/>
      <c r="F426" s="47">
        <v>141000</v>
      </c>
      <c r="G426" s="47"/>
      <c r="H426" s="47">
        <v>140000</v>
      </c>
      <c r="I426" s="47"/>
    </row>
    <row r="427" spans="1:9" ht="15">
      <c r="A427" s="161"/>
      <c r="B427" s="161"/>
      <c r="C427" s="161"/>
      <c r="D427" s="161"/>
      <c r="E427" s="160"/>
      <c r="F427" s="159"/>
      <c r="G427" s="159"/>
      <c r="H427" s="159"/>
      <c r="I427" s="159"/>
    </row>
    <row r="428" spans="1:9" ht="15">
      <c r="A428" s="75" t="s">
        <v>154</v>
      </c>
      <c r="B428" s="76"/>
      <c r="C428" s="76"/>
      <c r="D428" s="76"/>
      <c r="E428" s="76"/>
      <c r="F428" s="47">
        <v>181000</v>
      </c>
      <c r="G428" s="47"/>
      <c r="H428" s="47">
        <v>170000</v>
      </c>
      <c r="I428" s="47"/>
    </row>
    <row r="429" spans="1:9" ht="15.75" thickBot="1">
      <c r="A429" s="140" t="s">
        <v>247</v>
      </c>
      <c r="B429" s="141"/>
      <c r="C429" s="141"/>
      <c r="D429" s="141"/>
      <c r="E429" s="142"/>
      <c r="F429" s="59"/>
      <c r="G429" s="60"/>
      <c r="H429" s="59"/>
      <c r="I429" s="60"/>
    </row>
    <row r="430" spans="1:9" ht="16.5" thickBot="1" thickTop="1">
      <c r="A430" s="42" t="s">
        <v>8</v>
      </c>
      <c r="B430" s="43"/>
      <c r="C430" s="43"/>
      <c r="D430" s="43"/>
      <c r="E430" s="43"/>
      <c r="F430" s="44">
        <f>SUM(F422:G429)</f>
        <v>1039000</v>
      </c>
      <c r="G430" s="130"/>
      <c r="H430" s="44">
        <f>SUM(H422:I429)</f>
        <v>995000</v>
      </c>
      <c r="I430" s="130"/>
    </row>
    <row r="431" spans="1:9" ht="16.5" thickBot="1" thickTop="1">
      <c r="A431" s="42" t="s">
        <v>9</v>
      </c>
      <c r="B431" s="43"/>
      <c r="C431" s="43"/>
      <c r="D431" s="43"/>
      <c r="E431" s="43"/>
      <c r="F431" s="44">
        <f>SUM(F417+F421+F430)</f>
        <v>3417000</v>
      </c>
      <c r="G431" s="130"/>
      <c r="H431" s="44">
        <f>SUM(H417+H421+H430)</f>
        <v>3111000</v>
      </c>
      <c r="I431" s="130"/>
    </row>
    <row r="432" spans="1:9" ht="15.75" thickTop="1">
      <c r="A432" s="288" t="s">
        <v>200</v>
      </c>
      <c r="B432" s="289"/>
      <c r="C432" s="289"/>
      <c r="D432" s="289"/>
      <c r="E432" s="289"/>
      <c r="F432" s="121"/>
      <c r="G432" s="122"/>
      <c r="H432" s="121"/>
      <c r="I432" s="122"/>
    </row>
    <row r="433" spans="1:9" ht="15">
      <c r="A433" s="272"/>
      <c r="B433" s="272"/>
      <c r="C433" s="272"/>
      <c r="D433" s="272"/>
      <c r="E433" s="273"/>
      <c r="F433" s="93"/>
      <c r="G433" s="94"/>
      <c r="H433" s="93"/>
      <c r="I433" s="94"/>
    </row>
    <row r="434" spans="1:9" ht="15.75" thickBot="1">
      <c r="A434" s="119" t="s">
        <v>134</v>
      </c>
      <c r="B434" s="119"/>
      <c r="C434" s="119"/>
      <c r="D434" s="119"/>
      <c r="E434" s="120"/>
      <c r="F434" s="117"/>
      <c r="G434" s="118"/>
      <c r="H434" s="117"/>
      <c r="I434" s="118"/>
    </row>
    <row r="435" spans="1:9" ht="16.5" thickBot="1" thickTop="1">
      <c r="A435" s="42" t="s">
        <v>10</v>
      </c>
      <c r="B435" s="43"/>
      <c r="C435" s="43"/>
      <c r="D435" s="43"/>
      <c r="E435" s="69"/>
      <c r="F435" s="95">
        <f>SUM(F432+F434)</f>
        <v>0</v>
      </c>
      <c r="G435" s="96"/>
      <c r="H435" s="95">
        <f>SUM(H432+H434)</f>
        <v>0</v>
      </c>
      <c r="I435" s="96"/>
    </row>
    <row r="436" spans="1:9" ht="16.5" thickBot="1" thickTop="1">
      <c r="A436" s="42" t="s">
        <v>11</v>
      </c>
      <c r="B436" s="43"/>
      <c r="C436" s="43"/>
      <c r="D436" s="43"/>
      <c r="E436" s="43"/>
      <c r="F436" s="44">
        <f>SUM(F431+F435)</f>
        <v>3417000</v>
      </c>
      <c r="G436" s="130"/>
      <c r="H436" s="44">
        <f>SUM(H431+H435)</f>
        <v>3111000</v>
      </c>
      <c r="I436" s="130"/>
    </row>
    <row r="437" spans="1:9" ht="15.75" thickTop="1">
      <c r="A437" s="1"/>
      <c r="B437" s="1"/>
      <c r="C437" s="1"/>
      <c r="D437" s="1"/>
      <c r="E437" s="1"/>
      <c r="F437" s="3"/>
      <c r="G437" s="4"/>
      <c r="H437" s="3"/>
      <c r="I437" s="4"/>
    </row>
    <row r="438" spans="1:9" ht="15">
      <c r="A438" s="1"/>
      <c r="B438" s="1"/>
      <c r="C438" s="1"/>
      <c r="D438" s="1"/>
      <c r="E438" s="1"/>
      <c r="F438" s="3"/>
      <c r="G438" s="4"/>
      <c r="H438" s="3"/>
      <c r="I438" s="4"/>
    </row>
    <row r="439" spans="1:9" ht="15">
      <c r="A439" s="1"/>
      <c r="B439" s="1"/>
      <c r="C439" s="1"/>
      <c r="D439" s="1"/>
      <c r="E439" s="1"/>
      <c r="F439" s="3"/>
      <c r="G439" s="4"/>
      <c r="H439" s="3"/>
      <c r="I439" s="4"/>
    </row>
    <row r="442" spans="1:9" ht="15">
      <c r="A442" s="106" t="s">
        <v>165</v>
      </c>
      <c r="B442" s="106"/>
      <c r="C442" s="106"/>
      <c r="D442" s="106"/>
      <c r="E442" s="106"/>
      <c r="F442" s="106"/>
      <c r="G442" s="106"/>
      <c r="H442" s="106"/>
      <c r="I442" s="106"/>
    </row>
    <row r="444" spans="1:9" ht="15" customHeight="1">
      <c r="A444" s="107" t="s">
        <v>0</v>
      </c>
      <c r="B444" s="108"/>
      <c r="C444" s="108"/>
      <c r="D444" s="108"/>
      <c r="E444" s="109"/>
      <c r="F444" s="113" t="s">
        <v>211</v>
      </c>
      <c r="G444" s="114"/>
      <c r="H444" s="113" t="s">
        <v>130</v>
      </c>
      <c r="I444" s="114"/>
    </row>
    <row r="445" spans="1:9" ht="15">
      <c r="A445" s="110"/>
      <c r="B445" s="111"/>
      <c r="C445" s="111"/>
      <c r="D445" s="111"/>
      <c r="E445" s="112"/>
      <c r="F445" s="115"/>
      <c r="G445" s="116"/>
      <c r="H445" s="115"/>
      <c r="I445" s="116"/>
    </row>
    <row r="446" spans="1:9" ht="15">
      <c r="A446" s="80" t="s">
        <v>140</v>
      </c>
      <c r="B446" s="167"/>
      <c r="C446" s="167"/>
      <c r="D446" s="167"/>
      <c r="E446" s="167"/>
      <c r="F446" s="47"/>
      <c r="G446" s="47"/>
      <c r="H446" s="47">
        <v>137000</v>
      </c>
      <c r="I446" s="47"/>
    </row>
    <row r="447" spans="1:9" ht="15.75" thickBot="1">
      <c r="A447" s="173" t="s">
        <v>272</v>
      </c>
      <c r="B447" s="174"/>
      <c r="C447" s="174"/>
      <c r="D447" s="174"/>
      <c r="E447" s="175"/>
      <c r="F447" s="159"/>
      <c r="G447" s="159"/>
      <c r="H447" s="159"/>
      <c r="I447" s="159"/>
    </row>
    <row r="448" spans="1:9" ht="16.5" thickBot="1" thickTop="1">
      <c r="A448" s="42" t="s">
        <v>5</v>
      </c>
      <c r="B448" s="43"/>
      <c r="C448" s="43"/>
      <c r="D448" s="43"/>
      <c r="E448" s="43"/>
      <c r="F448" s="44">
        <f>SUM(F446:G447)</f>
        <v>0</v>
      </c>
      <c r="G448" s="44"/>
      <c r="H448" s="44">
        <f>SUM(H446:I447)</f>
        <v>137000</v>
      </c>
      <c r="I448" s="44"/>
    </row>
    <row r="449" spans="1:9" ht="15.75" thickTop="1">
      <c r="A449" s="75" t="s">
        <v>116</v>
      </c>
      <c r="B449" s="76"/>
      <c r="C449" s="76"/>
      <c r="D449" s="76"/>
      <c r="E449" s="76"/>
      <c r="F449" s="47"/>
      <c r="G449" s="47"/>
      <c r="H449" s="47">
        <v>37000</v>
      </c>
      <c r="I449" s="47"/>
    </row>
    <row r="450" spans="1:9" ht="15.75" thickBot="1">
      <c r="A450" s="158" t="s">
        <v>117</v>
      </c>
      <c r="B450" s="158"/>
      <c r="C450" s="158"/>
      <c r="D450" s="158"/>
      <c r="E450" s="158"/>
      <c r="F450" s="47"/>
      <c r="G450" s="47"/>
      <c r="H450" s="47"/>
      <c r="I450" s="47"/>
    </row>
    <row r="451" spans="1:9" ht="16.5" thickBot="1" thickTop="1">
      <c r="A451" s="42" t="s">
        <v>6</v>
      </c>
      <c r="B451" s="43"/>
      <c r="C451" s="43"/>
      <c r="D451" s="43"/>
      <c r="E451" s="43"/>
      <c r="F451" s="44">
        <f>SUM(F449:G450)</f>
        <v>0</v>
      </c>
      <c r="G451" s="44"/>
      <c r="H451" s="44">
        <f>SUM(H449:I450)</f>
        <v>37000</v>
      </c>
      <c r="I451" s="44"/>
    </row>
    <row r="452" spans="1:9" ht="15.75" thickTop="1">
      <c r="A452" s="298" t="s">
        <v>142</v>
      </c>
      <c r="B452" s="298"/>
      <c r="C452" s="298"/>
      <c r="D452" s="298"/>
      <c r="E452" s="298"/>
      <c r="F452" s="282">
        <v>0</v>
      </c>
      <c r="G452" s="282"/>
      <c r="H452" s="282">
        <v>20000</v>
      </c>
      <c r="I452" s="282"/>
    </row>
    <row r="453" spans="1:9" ht="15">
      <c r="A453" s="280" t="s">
        <v>241</v>
      </c>
      <c r="B453" s="281"/>
      <c r="C453" s="281"/>
      <c r="D453" s="281"/>
      <c r="E453" s="281"/>
      <c r="F453" s="83"/>
      <c r="G453" s="83"/>
      <c r="H453" s="83"/>
      <c r="I453" s="83"/>
    </row>
    <row r="454" spans="1:9" ht="15">
      <c r="A454" s="75" t="s">
        <v>143</v>
      </c>
      <c r="B454" s="76"/>
      <c r="C454" s="76"/>
      <c r="D454" s="76"/>
      <c r="E454" s="77"/>
      <c r="F454" s="47">
        <v>162000</v>
      </c>
      <c r="G454" s="47"/>
      <c r="H454" s="47">
        <v>165000</v>
      </c>
      <c r="I454" s="47"/>
    </row>
    <row r="455" spans="1:9" ht="15">
      <c r="A455" s="161" t="s">
        <v>256</v>
      </c>
      <c r="B455" s="161"/>
      <c r="C455" s="161"/>
      <c r="D455" s="161"/>
      <c r="E455" s="161"/>
      <c r="F455" s="159"/>
      <c r="G455" s="159"/>
      <c r="H455" s="159"/>
      <c r="I455" s="159"/>
    </row>
    <row r="456" spans="1:9" ht="15">
      <c r="A456" s="75" t="s">
        <v>144</v>
      </c>
      <c r="B456" s="76"/>
      <c r="C456" s="76"/>
      <c r="D456" s="76"/>
      <c r="E456" s="76"/>
      <c r="F456" s="47">
        <v>65000</v>
      </c>
      <c r="G456" s="47"/>
      <c r="H456" s="47">
        <v>60000</v>
      </c>
      <c r="I456" s="47"/>
    </row>
    <row r="457" spans="1:9" ht="15">
      <c r="A457" s="161" t="s">
        <v>166</v>
      </c>
      <c r="B457" s="161"/>
      <c r="C457" s="161"/>
      <c r="D457" s="161"/>
      <c r="E457" s="161"/>
      <c r="F457" s="159"/>
      <c r="G457" s="159"/>
      <c r="H457" s="159"/>
      <c r="I457" s="159"/>
    </row>
    <row r="458" spans="1:9" ht="15">
      <c r="A458" s="75" t="s">
        <v>15</v>
      </c>
      <c r="B458" s="76"/>
      <c r="C458" s="76"/>
      <c r="D458" s="76"/>
      <c r="E458" s="76"/>
      <c r="F458" s="47">
        <v>50000</v>
      </c>
      <c r="G458" s="47"/>
      <c r="H458" s="47">
        <v>50000</v>
      </c>
      <c r="I458" s="47"/>
    </row>
    <row r="459" spans="1:9" ht="15">
      <c r="A459" s="161" t="s">
        <v>145</v>
      </c>
      <c r="B459" s="161"/>
      <c r="C459" s="161"/>
      <c r="D459" s="161"/>
      <c r="E459" s="161"/>
      <c r="F459" s="159"/>
      <c r="G459" s="159"/>
      <c r="H459" s="159"/>
      <c r="I459" s="159"/>
    </row>
    <row r="460" spans="1:9" ht="15">
      <c r="A460" s="75" t="s">
        <v>146</v>
      </c>
      <c r="B460" s="76"/>
      <c r="C460" s="76"/>
      <c r="D460" s="76"/>
      <c r="E460" s="76"/>
      <c r="F460" s="47">
        <v>54000</v>
      </c>
      <c r="G460" s="47"/>
      <c r="H460" s="47">
        <v>55000</v>
      </c>
      <c r="I460" s="47"/>
    </row>
    <row r="461" spans="1:9" ht="15">
      <c r="A461" s="158" t="s">
        <v>147</v>
      </c>
      <c r="B461" s="158"/>
      <c r="C461" s="158"/>
      <c r="D461" s="158"/>
      <c r="E461" s="158"/>
      <c r="F461" s="47"/>
      <c r="G461" s="47"/>
      <c r="H461" s="47"/>
      <c r="I461" s="47"/>
    </row>
    <row r="462" spans="1:9" ht="15">
      <c r="A462" s="80" t="s">
        <v>168</v>
      </c>
      <c r="B462" s="80"/>
      <c r="C462" s="80"/>
      <c r="D462" s="80"/>
      <c r="E462" s="80"/>
      <c r="F462" s="47">
        <v>0</v>
      </c>
      <c r="G462" s="47"/>
      <c r="H462" s="47"/>
      <c r="I462" s="47"/>
    </row>
    <row r="463" spans="1:9" ht="15">
      <c r="A463" s="158" t="s">
        <v>113</v>
      </c>
      <c r="B463" s="158"/>
      <c r="C463" s="158"/>
      <c r="D463" s="158"/>
      <c r="E463" s="158"/>
      <c r="F463" s="47"/>
      <c r="G463" s="47"/>
      <c r="H463" s="47"/>
      <c r="I463" s="47"/>
    </row>
    <row r="464" spans="1:9" ht="15">
      <c r="A464" s="80" t="s">
        <v>7</v>
      </c>
      <c r="B464" s="80"/>
      <c r="C464" s="80"/>
      <c r="D464" s="80"/>
      <c r="E464" s="80"/>
      <c r="F464" s="47">
        <v>52000</v>
      </c>
      <c r="G464" s="47"/>
      <c r="H464" s="47">
        <v>280000</v>
      </c>
      <c r="I464" s="47"/>
    </row>
    <row r="465" spans="1:9" ht="15">
      <c r="A465" s="158" t="s">
        <v>167</v>
      </c>
      <c r="B465" s="158"/>
      <c r="C465" s="158"/>
      <c r="D465" s="158"/>
      <c r="E465" s="158"/>
      <c r="F465" s="47"/>
      <c r="G465" s="47"/>
      <c r="H465" s="47"/>
      <c r="I465" s="47"/>
    </row>
    <row r="466" spans="1:9" ht="15">
      <c r="A466" s="75" t="s">
        <v>149</v>
      </c>
      <c r="B466" s="76"/>
      <c r="C466" s="76"/>
      <c r="D466" s="76"/>
      <c r="E466" s="76"/>
      <c r="F466" s="47">
        <v>33000</v>
      </c>
      <c r="G466" s="47"/>
      <c r="H466" s="47">
        <v>30000</v>
      </c>
      <c r="I466" s="47"/>
    </row>
    <row r="467" spans="1:9" ht="15">
      <c r="A467" s="160"/>
      <c r="B467" s="160"/>
      <c r="C467" s="160"/>
      <c r="D467" s="160"/>
      <c r="E467" s="160"/>
      <c r="F467" s="159"/>
      <c r="G467" s="159"/>
      <c r="H467" s="159"/>
      <c r="I467" s="159"/>
    </row>
    <row r="468" spans="1:10" ht="15">
      <c r="A468" s="75" t="s">
        <v>154</v>
      </c>
      <c r="B468" s="76"/>
      <c r="C468" s="76"/>
      <c r="D468" s="76"/>
      <c r="E468" s="76"/>
      <c r="F468" s="47">
        <v>339000</v>
      </c>
      <c r="G468" s="47"/>
      <c r="H468" s="47">
        <v>240000</v>
      </c>
      <c r="I468" s="47"/>
      <c r="J468" s="9"/>
    </row>
    <row r="469" spans="1:9" ht="15">
      <c r="A469" s="140" t="s">
        <v>247</v>
      </c>
      <c r="B469" s="141"/>
      <c r="C469" s="141"/>
      <c r="D469" s="141"/>
      <c r="E469" s="142"/>
      <c r="F469" s="59"/>
      <c r="G469" s="60"/>
      <c r="H469" s="59"/>
      <c r="I469" s="60"/>
    </row>
    <row r="470" spans="1:9" ht="15">
      <c r="A470" s="276" t="s">
        <v>136</v>
      </c>
      <c r="B470" s="277"/>
      <c r="C470" s="277"/>
      <c r="D470" s="277"/>
      <c r="E470" s="278"/>
      <c r="F470" s="143">
        <v>0</v>
      </c>
      <c r="G470" s="144"/>
      <c r="H470" s="143">
        <v>300000</v>
      </c>
      <c r="I470" s="144"/>
    </row>
    <row r="471" spans="1:9" ht="15">
      <c r="A471" s="45" t="s">
        <v>271</v>
      </c>
      <c r="B471" s="46"/>
      <c r="C471" s="46"/>
      <c r="D471" s="46"/>
      <c r="E471" s="46"/>
      <c r="F471" s="47"/>
      <c r="G471" s="48"/>
      <c r="H471" s="47"/>
      <c r="I471" s="48"/>
    </row>
    <row r="472" spans="1:9" ht="15.75" thickBot="1">
      <c r="A472" s="237" t="s">
        <v>8</v>
      </c>
      <c r="B472" s="238"/>
      <c r="C472" s="238"/>
      <c r="D472" s="238"/>
      <c r="E472" s="238"/>
      <c r="F472" s="230">
        <f>SUM(F452:G470)</f>
        <v>755000</v>
      </c>
      <c r="G472" s="275"/>
      <c r="H472" s="230">
        <f>SUM(H452:I470)</f>
        <v>1200000</v>
      </c>
      <c r="I472" s="275"/>
    </row>
    <row r="473" spans="1:9" ht="16.5" thickBot="1" thickTop="1">
      <c r="A473" s="50" t="s">
        <v>9</v>
      </c>
      <c r="B473" s="50"/>
      <c r="C473" s="50"/>
      <c r="D473" s="50"/>
      <c r="E473" s="51"/>
      <c r="F473" s="95">
        <f>SUM(F448+F451+F472)</f>
        <v>755000</v>
      </c>
      <c r="G473" s="96"/>
      <c r="H473" s="95">
        <f>SUM(H448+H451+H472)</f>
        <v>1374000</v>
      </c>
      <c r="I473" s="96"/>
    </row>
    <row r="474" spans="1:9" ht="15.75" thickTop="1">
      <c r="A474" s="294" t="s">
        <v>132</v>
      </c>
      <c r="B474" s="295"/>
      <c r="C474" s="295"/>
      <c r="D474" s="295"/>
      <c r="E474" s="296"/>
      <c r="F474" s="148">
        <v>2865000</v>
      </c>
      <c r="G474" s="148"/>
      <c r="H474" s="148"/>
      <c r="I474" s="148"/>
    </row>
    <row r="475" spans="1:9" ht="15">
      <c r="A475" s="297"/>
      <c r="B475" s="297"/>
      <c r="C475" s="297"/>
      <c r="D475" s="297"/>
      <c r="E475" s="297"/>
      <c r="F475" s="47"/>
      <c r="G475" s="47"/>
      <c r="H475" s="47"/>
      <c r="I475" s="47"/>
    </row>
    <row r="476" spans="1:9" ht="15.75" thickBot="1">
      <c r="A476" s="145" t="s">
        <v>135</v>
      </c>
      <c r="B476" s="146"/>
      <c r="C476" s="146"/>
      <c r="D476" s="146"/>
      <c r="E476" s="147"/>
      <c r="F476" s="283">
        <v>127000</v>
      </c>
      <c r="G476" s="283"/>
      <c r="H476" s="293"/>
      <c r="I476" s="293"/>
    </row>
    <row r="477" spans="1:9" ht="16.5" thickBot="1" thickTop="1">
      <c r="A477" s="290" t="s">
        <v>10</v>
      </c>
      <c r="B477" s="291"/>
      <c r="C477" s="291"/>
      <c r="D477" s="291"/>
      <c r="E477" s="292"/>
      <c r="F477" s="279">
        <f>SUM(F474:G476)</f>
        <v>2992000</v>
      </c>
      <c r="G477" s="279"/>
      <c r="H477" s="279">
        <f>SUM(H474:I476)</f>
        <v>0</v>
      </c>
      <c r="I477" s="279"/>
    </row>
    <row r="478" spans="1:9" ht="16.5" thickBot="1" thickTop="1">
      <c r="A478" s="42" t="s">
        <v>11</v>
      </c>
      <c r="B478" s="43"/>
      <c r="C478" s="43"/>
      <c r="D478" s="43"/>
      <c r="E478" s="43"/>
      <c r="F478" s="44">
        <f>SUM(F473+F477)</f>
        <v>3747000</v>
      </c>
      <c r="G478" s="130"/>
      <c r="H478" s="44">
        <f>SUM(H473+H477)</f>
        <v>1374000</v>
      </c>
      <c r="I478" s="130"/>
    </row>
    <row r="479" ht="15.75" thickTop="1"/>
    <row r="481" spans="1:10" ht="15">
      <c r="A481" s="150" t="s">
        <v>212</v>
      </c>
      <c r="B481" s="150"/>
      <c r="C481" s="150"/>
      <c r="D481" s="150"/>
      <c r="E481" s="150"/>
      <c r="F481" s="150"/>
      <c r="G481" s="150"/>
      <c r="H481" s="150"/>
      <c r="I481" s="150"/>
      <c r="J481" s="41"/>
    </row>
    <row r="482" spans="1:10" ht="15">
      <c r="A482" s="41"/>
      <c r="B482" s="41"/>
      <c r="C482" s="41"/>
      <c r="D482" s="41"/>
      <c r="E482" s="41"/>
      <c r="F482" s="41"/>
      <c r="G482" s="41"/>
      <c r="H482" s="41"/>
      <c r="I482" s="41"/>
      <c r="J482" s="41"/>
    </row>
    <row r="483" spans="1:10" ht="15" customHeight="1">
      <c r="A483" s="151" t="s">
        <v>0</v>
      </c>
      <c r="B483" s="151"/>
      <c r="C483" s="151"/>
      <c r="D483" s="151"/>
      <c r="E483" s="151"/>
      <c r="F483" s="128" t="s">
        <v>208</v>
      </c>
      <c r="G483" s="128"/>
      <c r="H483" s="128" t="s">
        <v>130</v>
      </c>
      <c r="I483" s="128"/>
      <c r="J483" s="41"/>
    </row>
    <row r="484" spans="1:10" ht="15">
      <c r="A484" s="152"/>
      <c r="B484" s="152"/>
      <c r="C484" s="152"/>
      <c r="D484" s="152"/>
      <c r="E484" s="152"/>
      <c r="F484" s="129"/>
      <c r="G484" s="129"/>
      <c r="H484" s="129"/>
      <c r="I484" s="129"/>
      <c r="J484" s="41"/>
    </row>
    <row r="485" spans="1:10" ht="15">
      <c r="A485" s="149" t="s">
        <v>16</v>
      </c>
      <c r="B485" s="149"/>
      <c r="C485" s="149"/>
      <c r="D485" s="149"/>
      <c r="E485" s="149"/>
      <c r="F485" s="136">
        <f>SUM(F486:G488)</f>
        <v>1228000</v>
      </c>
      <c r="G485" s="136"/>
      <c r="H485" s="136">
        <f>SUM(H486:I488)</f>
        <v>323000</v>
      </c>
      <c r="I485" s="136"/>
      <c r="J485" s="41"/>
    </row>
    <row r="486" spans="1:10" ht="15">
      <c r="A486" s="137" t="s">
        <v>257</v>
      </c>
      <c r="B486" s="138"/>
      <c r="C486" s="138"/>
      <c r="D486" s="138"/>
      <c r="E486" s="139"/>
      <c r="F486" s="131">
        <v>91000</v>
      </c>
      <c r="G486" s="132"/>
      <c r="H486" s="131">
        <v>119000</v>
      </c>
      <c r="I486" s="132"/>
      <c r="J486" s="41"/>
    </row>
    <row r="487" spans="1:10" ht="15">
      <c r="A487" s="137" t="s">
        <v>207</v>
      </c>
      <c r="B487" s="138"/>
      <c r="C487" s="138"/>
      <c r="D487" s="138"/>
      <c r="E487" s="139"/>
      <c r="F487" s="131">
        <v>1077000</v>
      </c>
      <c r="G487" s="132"/>
      <c r="H487" s="156">
        <v>204000</v>
      </c>
      <c r="I487" s="157"/>
      <c r="J487" s="41"/>
    </row>
    <row r="488" spans="1:10" ht="15">
      <c r="A488" s="137" t="s">
        <v>258</v>
      </c>
      <c r="B488" s="138"/>
      <c r="C488" s="138"/>
      <c r="D488" s="138"/>
      <c r="E488" s="139"/>
      <c r="F488" s="131">
        <v>60000</v>
      </c>
      <c r="G488" s="132"/>
      <c r="H488" s="131"/>
      <c r="I488" s="132"/>
      <c r="J488" s="41"/>
    </row>
    <row r="489" spans="1:10" ht="15.75" thickBot="1">
      <c r="A489" s="133" t="s">
        <v>11</v>
      </c>
      <c r="B489" s="133"/>
      <c r="C489" s="133"/>
      <c r="D489" s="133"/>
      <c r="E489" s="133"/>
      <c r="F489" s="134">
        <f>SUM(F485)</f>
        <v>1228000</v>
      </c>
      <c r="G489" s="135"/>
      <c r="H489" s="134">
        <f>SUM(H485)</f>
        <v>323000</v>
      </c>
      <c r="I489" s="135"/>
      <c r="J489" s="41"/>
    </row>
    <row r="490" ht="15.75" thickTop="1"/>
    <row r="492" spans="1:9" ht="15">
      <c r="A492" s="40"/>
      <c r="B492" s="40"/>
      <c r="C492" s="40"/>
      <c r="D492" s="40"/>
      <c r="E492" s="40"/>
      <c r="F492" s="40"/>
      <c r="G492" s="40"/>
      <c r="H492" s="40"/>
      <c r="I492" s="40"/>
    </row>
    <row r="494" ht="15.75" thickBot="1"/>
    <row r="495" spans="1:9" ht="16.5" thickBot="1" thickTop="1">
      <c r="A495" s="42" t="s">
        <v>5</v>
      </c>
      <c r="B495" s="43"/>
      <c r="C495" s="43"/>
      <c r="D495" s="43"/>
      <c r="E495" s="43"/>
      <c r="F495" s="89">
        <f>SUM(F58+F82+F127+F417+F448)</f>
        <v>4522000</v>
      </c>
      <c r="G495" s="89"/>
      <c r="H495" s="89">
        <f>SUM(H58+H82+H127+H417+H448)</f>
        <v>6720000</v>
      </c>
      <c r="I495" s="89"/>
    </row>
    <row r="496" spans="1:9" ht="16.5" thickBot="1" thickTop="1">
      <c r="A496" s="42" t="s">
        <v>6</v>
      </c>
      <c r="B496" s="43"/>
      <c r="C496" s="43"/>
      <c r="D496" s="43"/>
      <c r="E496" s="43"/>
      <c r="F496" s="89">
        <f>SUM(F62+F86+F131+F421+F451)</f>
        <v>996000</v>
      </c>
      <c r="G496" s="89"/>
      <c r="H496" s="89">
        <f>SUM(H62+H86+H131+H421+H451)</f>
        <v>1823000</v>
      </c>
      <c r="I496" s="89"/>
    </row>
    <row r="497" spans="1:9" ht="16.5" thickBot="1" thickTop="1">
      <c r="A497" s="42" t="s">
        <v>8</v>
      </c>
      <c r="B497" s="43"/>
      <c r="C497" s="43"/>
      <c r="D497" s="43"/>
      <c r="E497" s="43"/>
      <c r="F497" s="89">
        <f>SUM(F67+F91+F177+F282+F292+F110+F156+F190+F214+F239+F257+F302+F430+F271+F404+F386+F472)</f>
        <v>14039000</v>
      </c>
      <c r="G497" s="274"/>
      <c r="H497" s="89">
        <f>SUM(H67+H91+H177+H282+H292+H110+H156+H190+H214+H239+H257+H302+H430+H271+H404+H386+H472)</f>
        <v>6997000</v>
      </c>
      <c r="I497" s="274"/>
    </row>
    <row r="498" spans="1:9" ht="16.5" thickBot="1" thickTop="1">
      <c r="A498" s="42" t="s">
        <v>18</v>
      </c>
      <c r="B498" s="43"/>
      <c r="C498" s="43"/>
      <c r="D498" s="43"/>
      <c r="E498" s="43"/>
      <c r="F498" s="89">
        <f>SUM(F316+F325+F341+F351)</f>
        <v>2022000</v>
      </c>
      <c r="G498" s="274"/>
      <c r="H498" s="89">
        <f>SUM(H316+H325+H341+H351)</f>
        <v>1057000</v>
      </c>
      <c r="I498" s="274"/>
    </row>
    <row r="499" spans="1:9" ht="15.75" thickTop="1">
      <c r="A499" s="80" t="s">
        <v>259</v>
      </c>
      <c r="B499" s="80"/>
      <c r="C499" s="80"/>
      <c r="D499" s="80"/>
      <c r="E499" s="80"/>
      <c r="F499" s="193">
        <f>SUM(F485)</f>
        <v>1228000</v>
      </c>
      <c r="G499" s="193"/>
      <c r="H499" s="193">
        <f>SUM(H485)</f>
        <v>323000</v>
      </c>
      <c r="I499" s="193"/>
    </row>
    <row r="500" spans="1:9" ht="15.75" thickBot="1">
      <c r="A500" s="80" t="s">
        <v>260</v>
      </c>
      <c r="B500" s="80"/>
      <c r="C500" s="80"/>
      <c r="D500" s="80"/>
      <c r="E500" s="80"/>
      <c r="F500" s="193">
        <f>SUM(F369+F300)</f>
        <v>1554000</v>
      </c>
      <c r="G500" s="193"/>
      <c r="H500" s="193">
        <f>SUM(H369+H300)</f>
        <v>550000</v>
      </c>
      <c r="I500" s="193"/>
    </row>
    <row r="501" spans="1:9" ht="16.5" thickBot="1" thickTop="1">
      <c r="A501" s="42" t="s">
        <v>9</v>
      </c>
      <c r="B501" s="43"/>
      <c r="C501" s="43"/>
      <c r="D501" s="43"/>
      <c r="E501" s="43"/>
      <c r="F501" s="89">
        <f>SUM(F495:G500)</f>
        <v>24361000</v>
      </c>
      <c r="G501" s="274"/>
      <c r="H501" s="89">
        <f>SUM(H495:I500)</f>
        <v>17470000</v>
      </c>
      <c r="I501" s="274"/>
    </row>
    <row r="502" spans="1:9" ht="16.5" thickBot="1" thickTop="1">
      <c r="A502" s="42" t="s">
        <v>19</v>
      </c>
      <c r="B502" s="43"/>
      <c r="C502" s="43"/>
      <c r="D502" s="43"/>
      <c r="E502" s="43"/>
      <c r="F502" s="89">
        <f>SUM(F113+F477)</f>
        <v>2992000</v>
      </c>
      <c r="G502" s="89"/>
      <c r="H502" s="89">
        <f>SUM(H113+H477)</f>
        <v>6350000</v>
      </c>
      <c r="I502" s="89"/>
    </row>
    <row r="503" spans="1:9" ht="16.5" thickBot="1" thickTop="1">
      <c r="A503" s="42" t="s">
        <v>20</v>
      </c>
      <c r="B503" s="43"/>
      <c r="C503" s="43"/>
      <c r="D503" s="43"/>
      <c r="E503" s="43"/>
      <c r="F503" s="89">
        <f>SUM(F166+F220+F435+F69+F71)</f>
        <v>0</v>
      </c>
      <c r="G503" s="89"/>
      <c r="H503" s="89">
        <f>SUM(H166+H220+H435+H69+H71)</f>
        <v>254000</v>
      </c>
      <c r="I503" s="89"/>
    </row>
    <row r="504" spans="1:9" ht="16.5" thickBot="1" thickTop="1">
      <c r="A504" s="285" t="s">
        <v>10</v>
      </c>
      <c r="B504" s="286"/>
      <c r="C504" s="286"/>
      <c r="D504" s="286"/>
      <c r="E504" s="287"/>
      <c r="F504" s="154">
        <f>SUM(F502:G503)</f>
        <v>2992000</v>
      </c>
      <c r="G504" s="154"/>
      <c r="H504" s="154">
        <f>SUM(H502:I503)</f>
        <v>6604000</v>
      </c>
      <c r="I504" s="154"/>
    </row>
    <row r="505" spans="1:9" ht="15.75" thickBot="1">
      <c r="A505" s="153" t="s">
        <v>261</v>
      </c>
      <c r="B505" s="153"/>
      <c r="C505" s="153"/>
      <c r="D505" s="153"/>
      <c r="E505" s="153"/>
      <c r="F505" s="154"/>
      <c r="G505" s="154"/>
      <c r="H505" s="154"/>
      <c r="I505" s="154"/>
    </row>
    <row r="506" spans="1:9" ht="15.75" thickBot="1">
      <c r="A506" s="153" t="s">
        <v>21</v>
      </c>
      <c r="B506" s="153"/>
      <c r="C506" s="153"/>
      <c r="D506" s="153"/>
      <c r="E506" s="153"/>
      <c r="F506" s="154"/>
      <c r="G506" s="155"/>
      <c r="H506" s="154">
        <f>SUM(H158)</f>
        <v>4309000</v>
      </c>
      <c r="I506" s="155"/>
    </row>
    <row r="507" spans="1:9" ht="15.75" thickBot="1">
      <c r="A507" s="153" t="s">
        <v>22</v>
      </c>
      <c r="B507" s="284"/>
      <c r="C507" s="284"/>
      <c r="D507" s="284"/>
      <c r="E507" s="284"/>
      <c r="F507" s="154"/>
      <c r="G507" s="154"/>
      <c r="H507" s="154"/>
      <c r="I507" s="154"/>
    </row>
    <row r="508" spans="1:9" ht="15.75" thickBot="1">
      <c r="A508" s="153" t="s">
        <v>11</v>
      </c>
      <c r="B508" s="153"/>
      <c r="C508" s="153"/>
      <c r="D508" s="153"/>
      <c r="E508" s="153"/>
      <c r="F508" s="154">
        <f>SUM(F504,F501)</f>
        <v>27353000</v>
      </c>
      <c r="G508" s="155"/>
      <c r="H508" s="154">
        <f>SUM(H504,H501,H505,H506,H507)</f>
        <v>28383000</v>
      </c>
      <c r="I508" s="155"/>
    </row>
    <row r="509" spans="1:9" ht="15.75" thickBot="1">
      <c r="A509" s="153" t="s">
        <v>2</v>
      </c>
      <c r="B509" s="153"/>
      <c r="C509" s="153"/>
      <c r="D509" s="153"/>
      <c r="E509" s="153"/>
      <c r="F509" s="154">
        <f>SUM(F47)</f>
        <v>32333004</v>
      </c>
      <c r="G509" s="155"/>
      <c r="H509" s="154">
        <f>SUM(H47)</f>
        <v>28382603</v>
      </c>
      <c r="I509" s="155"/>
    </row>
  </sheetData>
  <sheetProtection/>
  <mergeCells count="1062">
    <mergeCell ref="H28:I28"/>
    <mergeCell ref="A26:E26"/>
    <mergeCell ref="A40:E40"/>
    <mergeCell ref="F40:G40"/>
    <mergeCell ref="H40:I40"/>
    <mergeCell ref="A34:E34"/>
    <mergeCell ref="F34:G34"/>
    <mergeCell ref="H34:I34"/>
    <mergeCell ref="A18:E18"/>
    <mergeCell ref="F18:G18"/>
    <mergeCell ref="A232:E232"/>
    <mergeCell ref="F232:G232"/>
    <mergeCell ref="F155:G155"/>
    <mergeCell ref="A158:E158"/>
    <mergeCell ref="F35:G35"/>
    <mergeCell ref="F28:G28"/>
    <mergeCell ref="A30:E30"/>
    <mergeCell ref="F30:G30"/>
    <mergeCell ref="H30:I30"/>
    <mergeCell ref="A28:E28"/>
    <mergeCell ref="A231:E231"/>
    <mergeCell ref="F231:G231"/>
    <mergeCell ref="H231:I231"/>
    <mergeCell ref="A164:E164"/>
    <mergeCell ref="A155:E155"/>
    <mergeCell ref="A35:E35"/>
    <mergeCell ref="H139:I139"/>
    <mergeCell ref="H232:I232"/>
    <mergeCell ref="H164:I164"/>
    <mergeCell ref="A165:E165"/>
    <mergeCell ref="F165:G165"/>
    <mergeCell ref="H165:I165"/>
    <mergeCell ref="A161:E161"/>
    <mergeCell ref="F161:G161"/>
    <mergeCell ref="H161:I161"/>
    <mergeCell ref="A163:E163"/>
    <mergeCell ref="A111:E111"/>
    <mergeCell ref="A154:E154"/>
    <mergeCell ref="A138:E138"/>
    <mergeCell ref="A139:E139"/>
    <mergeCell ref="F147:G147"/>
    <mergeCell ref="F152:G152"/>
    <mergeCell ref="F93:G93"/>
    <mergeCell ref="H93:I93"/>
    <mergeCell ref="A152:E152"/>
    <mergeCell ref="A147:E147"/>
    <mergeCell ref="H152:I152"/>
    <mergeCell ref="H148:I148"/>
    <mergeCell ref="F148:G148"/>
    <mergeCell ref="H147:I147"/>
    <mergeCell ref="H151:I151"/>
    <mergeCell ref="A93:E93"/>
    <mergeCell ref="A61:E61"/>
    <mergeCell ref="F61:G61"/>
    <mergeCell ref="H61:I61"/>
    <mergeCell ref="F59:G59"/>
    <mergeCell ref="A62:E62"/>
    <mergeCell ref="F62:G62"/>
    <mergeCell ref="H62:I62"/>
    <mergeCell ref="A56:E56"/>
    <mergeCell ref="F56:G56"/>
    <mergeCell ref="H56:I56"/>
    <mergeCell ref="A57:E57"/>
    <mergeCell ref="F57:G57"/>
    <mergeCell ref="H57:I57"/>
    <mergeCell ref="A58:E58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6:I76"/>
    <mergeCell ref="A78:E79"/>
    <mergeCell ref="F78:G79"/>
    <mergeCell ref="H78:I79"/>
    <mergeCell ref="A80:E80"/>
    <mergeCell ref="F80:G80"/>
    <mergeCell ref="H80:I80"/>
    <mergeCell ref="A67:E67"/>
    <mergeCell ref="F67:G67"/>
    <mergeCell ref="H67:I67"/>
    <mergeCell ref="A68:E68"/>
    <mergeCell ref="F68:G68"/>
    <mergeCell ref="H68:I68"/>
    <mergeCell ref="H64:I64"/>
    <mergeCell ref="A65:E65"/>
    <mergeCell ref="F65:G65"/>
    <mergeCell ref="H65:I65"/>
    <mergeCell ref="A66:E66"/>
    <mergeCell ref="F66:G66"/>
    <mergeCell ref="H66:I66"/>
    <mergeCell ref="F26:G26"/>
    <mergeCell ref="H26:I26"/>
    <mergeCell ref="A27:E27"/>
    <mergeCell ref="F27:G27"/>
    <mergeCell ref="H27:I27"/>
    <mergeCell ref="F22:G22"/>
    <mergeCell ref="H22:I22"/>
    <mergeCell ref="A23:E23"/>
    <mergeCell ref="F23:G23"/>
    <mergeCell ref="H23:I23"/>
    <mergeCell ref="A24:E24"/>
    <mergeCell ref="F24:G24"/>
    <mergeCell ref="H24:I24"/>
    <mergeCell ref="A293:E293"/>
    <mergeCell ref="F293:G293"/>
    <mergeCell ref="H293:I293"/>
    <mergeCell ref="A29:E29"/>
    <mergeCell ref="F29:G29"/>
    <mergeCell ref="H29:I29"/>
    <mergeCell ref="A31:E31"/>
    <mergeCell ref="F31:G31"/>
    <mergeCell ref="H31:I31"/>
    <mergeCell ref="F41:G41"/>
    <mergeCell ref="A291:E291"/>
    <mergeCell ref="F291:G291"/>
    <mergeCell ref="H291:I291"/>
    <mergeCell ref="A282:E282"/>
    <mergeCell ref="F282:G282"/>
    <mergeCell ref="H282:I282"/>
    <mergeCell ref="A283:E283"/>
    <mergeCell ref="A292:E292"/>
    <mergeCell ref="F292:G292"/>
    <mergeCell ref="H292:I292"/>
    <mergeCell ref="A286:I286"/>
    <mergeCell ref="A288:E289"/>
    <mergeCell ref="F288:G289"/>
    <mergeCell ref="H288:I289"/>
    <mergeCell ref="A290:E290"/>
    <mergeCell ref="F290:G290"/>
    <mergeCell ref="H290:I290"/>
    <mergeCell ref="A278:E279"/>
    <mergeCell ref="F278:G279"/>
    <mergeCell ref="H278:I279"/>
    <mergeCell ref="A281:E281"/>
    <mergeCell ref="F281:G281"/>
    <mergeCell ref="H281:I281"/>
    <mergeCell ref="A280:E280"/>
    <mergeCell ref="F283:G283"/>
    <mergeCell ref="H283:I283"/>
    <mergeCell ref="H280:I280"/>
    <mergeCell ref="H163:I163"/>
    <mergeCell ref="F149:G149"/>
    <mergeCell ref="H149:I149"/>
    <mergeCell ref="F154:G154"/>
    <mergeCell ref="H154:I154"/>
    <mergeCell ref="F268:G268"/>
    <mergeCell ref="H258:I258"/>
    <mergeCell ref="A110:E110"/>
    <mergeCell ref="H110:I110"/>
    <mergeCell ref="F110:G110"/>
    <mergeCell ref="A136:E136"/>
    <mergeCell ref="A134:E134"/>
    <mergeCell ref="F126:G126"/>
    <mergeCell ref="H136:I136"/>
    <mergeCell ref="H113:I113"/>
    <mergeCell ref="F125:G125"/>
    <mergeCell ref="A120:I121"/>
    <mergeCell ref="A452:E452"/>
    <mergeCell ref="A426:E426"/>
    <mergeCell ref="A425:E425"/>
    <mergeCell ref="F425:G425"/>
    <mergeCell ref="A436:E436"/>
    <mergeCell ref="A314:E314"/>
    <mergeCell ref="F321:G322"/>
    <mergeCell ref="F429:G429"/>
    <mergeCell ref="F428:G428"/>
    <mergeCell ref="A429:E429"/>
    <mergeCell ref="A428:E428"/>
    <mergeCell ref="H452:I452"/>
    <mergeCell ref="H453:I453"/>
    <mergeCell ref="F436:G436"/>
    <mergeCell ref="H428:I428"/>
    <mergeCell ref="H130:I130"/>
    <mergeCell ref="H424:I424"/>
    <mergeCell ref="H425:I425"/>
    <mergeCell ref="H134:I134"/>
    <mergeCell ref="H135:I135"/>
    <mergeCell ref="A477:E477"/>
    <mergeCell ref="F301:G301"/>
    <mergeCell ref="A313:E313"/>
    <mergeCell ref="A137:E137"/>
    <mergeCell ref="F137:G137"/>
    <mergeCell ref="H475:I475"/>
    <mergeCell ref="H476:I476"/>
    <mergeCell ref="A472:E472"/>
    <mergeCell ref="A474:E474"/>
    <mergeCell ref="A475:E475"/>
    <mergeCell ref="F507:G507"/>
    <mergeCell ref="H477:I477"/>
    <mergeCell ref="H474:I474"/>
    <mergeCell ref="F473:G473"/>
    <mergeCell ref="F280:G280"/>
    <mergeCell ref="A504:E504"/>
    <mergeCell ref="A431:E431"/>
    <mergeCell ref="F432:G432"/>
    <mergeCell ref="A432:E432"/>
    <mergeCell ref="F324:G324"/>
    <mergeCell ref="A470:E470"/>
    <mergeCell ref="F477:G477"/>
    <mergeCell ref="A453:E453"/>
    <mergeCell ref="F452:G452"/>
    <mergeCell ref="A508:E508"/>
    <mergeCell ref="F508:G508"/>
    <mergeCell ref="A506:E506"/>
    <mergeCell ref="F506:G506"/>
    <mergeCell ref="F476:G476"/>
    <mergeCell ref="A507:E507"/>
    <mergeCell ref="H505:I505"/>
    <mergeCell ref="A430:E430"/>
    <mergeCell ref="F500:G500"/>
    <mergeCell ref="F431:G431"/>
    <mergeCell ref="H508:I508"/>
    <mergeCell ref="H239:I239"/>
    <mergeCell ref="F472:G472"/>
    <mergeCell ref="H472:I472"/>
    <mergeCell ref="F302:G302"/>
    <mergeCell ref="A421:E421"/>
    <mergeCell ref="F504:G504"/>
    <mergeCell ref="H504:I504"/>
    <mergeCell ref="H507:I507"/>
    <mergeCell ref="H506:I506"/>
    <mergeCell ref="H502:I502"/>
    <mergeCell ref="A503:E503"/>
    <mergeCell ref="F503:G503"/>
    <mergeCell ref="H503:I503"/>
    <mergeCell ref="A505:E505"/>
    <mergeCell ref="F505:G505"/>
    <mergeCell ref="H498:I498"/>
    <mergeCell ref="A499:E499"/>
    <mergeCell ref="F499:G499"/>
    <mergeCell ref="H499:I499"/>
    <mergeCell ref="F502:G502"/>
    <mergeCell ref="A500:E500"/>
    <mergeCell ref="F501:G501"/>
    <mergeCell ref="H501:I501"/>
    <mergeCell ref="A502:E502"/>
    <mergeCell ref="A501:E501"/>
    <mergeCell ref="H496:I496"/>
    <mergeCell ref="H431:I431"/>
    <mergeCell ref="A497:E497"/>
    <mergeCell ref="F497:G497"/>
    <mergeCell ref="H497:I497"/>
    <mergeCell ref="A495:E495"/>
    <mergeCell ref="F495:G495"/>
    <mergeCell ref="H495:I495"/>
    <mergeCell ref="A496:E496"/>
    <mergeCell ref="F496:G496"/>
    <mergeCell ref="H436:I436"/>
    <mergeCell ref="A433:E433"/>
    <mergeCell ref="F433:G433"/>
    <mergeCell ref="H433:I433"/>
    <mergeCell ref="H500:I500"/>
    <mergeCell ref="A498:E498"/>
    <mergeCell ref="F498:G498"/>
    <mergeCell ref="H473:I473"/>
    <mergeCell ref="F446:G446"/>
    <mergeCell ref="H446:I446"/>
    <mergeCell ref="A424:E424"/>
    <mergeCell ref="F424:G424"/>
    <mergeCell ref="F423:G423"/>
    <mergeCell ref="H423:I423"/>
    <mergeCell ref="A423:E423"/>
    <mergeCell ref="H470:I470"/>
    <mergeCell ref="H429:I429"/>
    <mergeCell ref="H430:I430"/>
    <mergeCell ref="F430:G430"/>
    <mergeCell ref="F453:G453"/>
    <mergeCell ref="H421:I421"/>
    <mergeCell ref="A422:E422"/>
    <mergeCell ref="F422:G422"/>
    <mergeCell ref="H422:I422"/>
    <mergeCell ref="A334:E334"/>
    <mergeCell ref="A357:E358"/>
    <mergeCell ref="A418:E418"/>
    <mergeCell ref="A354:I354"/>
    <mergeCell ref="F313:G313"/>
    <mergeCell ref="H314:I314"/>
    <mergeCell ref="H324:I324"/>
    <mergeCell ref="A324:E324"/>
    <mergeCell ref="H323:I323"/>
    <mergeCell ref="F323:G323"/>
    <mergeCell ref="F418:G418"/>
    <mergeCell ref="H418:I418"/>
    <mergeCell ref="A323:E323"/>
    <mergeCell ref="A321:E322"/>
    <mergeCell ref="H414:I414"/>
    <mergeCell ref="A417:E417"/>
    <mergeCell ref="F417:G417"/>
    <mergeCell ref="H417:I417"/>
    <mergeCell ref="H337:I337"/>
    <mergeCell ref="H416:I416"/>
    <mergeCell ref="H419:I419"/>
    <mergeCell ref="A420:E420"/>
    <mergeCell ref="F420:G420"/>
    <mergeCell ref="F421:G421"/>
    <mergeCell ref="H420:I420"/>
    <mergeCell ref="A325:E325"/>
    <mergeCell ref="A419:E419"/>
    <mergeCell ref="F419:G419"/>
    <mergeCell ref="A413:E413"/>
    <mergeCell ref="F334:G334"/>
    <mergeCell ref="H415:I415"/>
    <mergeCell ref="A333:E333"/>
    <mergeCell ref="F333:G333"/>
    <mergeCell ref="H333:I333"/>
    <mergeCell ref="F413:G413"/>
    <mergeCell ref="F267:G267"/>
    <mergeCell ref="A319:I319"/>
    <mergeCell ref="F314:G314"/>
    <mergeCell ref="H313:I313"/>
    <mergeCell ref="H315:I315"/>
    <mergeCell ref="A416:E416"/>
    <mergeCell ref="F416:G416"/>
    <mergeCell ref="A414:E414"/>
    <mergeCell ref="F414:G414"/>
    <mergeCell ref="A409:I409"/>
    <mergeCell ref="H413:I413"/>
    <mergeCell ref="A411:E412"/>
    <mergeCell ref="H411:I412"/>
    <mergeCell ref="A415:E415"/>
    <mergeCell ref="F415:G415"/>
    <mergeCell ref="F359:G359"/>
    <mergeCell ref="H359:I359"/>
    <mergeCell ref="F252:G252"/>
    <mergeCell ref="A258:E258"/>
    <mergeCell ref="F258:G258"/>
    <mergeCell ref="F255:G255"/>
    <mergeCell ref="H255:I255"/>
    <mergeCell ref="A266:E266"/>
    <mergeCell ref="F266:G266"/>
    <mergeCell ref="F315:G315"/>
    <mergeCell ref="F411:G412"/>
    <mergeCell ref="A257:E257"/>
    <mergeCell ref="F257:G257"/>
    <mergeCell ref="H257:I257"/>
    <mergeCell ref="H339:I339"/>
    <mergeCell ref="H334:I334"/>
    <mergeCell ref="H336:I336"/>
    <mergeCell ref="H267:I267"/>
    <mergeCell ref="A268:E268"/>
    <mergeCell ref="A359:E359"/>
    <mergeCell ref="H256:I256"/>
    <mergeCell ref="A251:E251"/>
    <mergeCell ref="F251:G251"/>
    <mergeCell ref="A252:E252"/>
    <mergeCell ref="A255:E255"/>
    <mergeCell ref="H266:I266"/>
    <mergeCell ref="A253:E253"/>
    <mergeCell ref="F254:G254"/>
    <mergeCell ref="H249:I250"/>
    <mergeCell ref="A247:I247"/>
    <mergeCell ref="H254:I254"/>
    <mergeCell ref="H251:I251"/>
    <mergeCell ref="H252:I252"/>
    <mergeCell ref="H253:I253"/>
    <mergeCell ref="A249:E250"/>
    <mergeCell ref="F249:G250"/>
    <mergeCell ref="A254:E254"/>
    <mergeCell ref="A227:I227"/>
    <mergeCell ref="A233:E233"/>
    <mergeCell ref="F233:G233"/>
    <mergeCell ref="H233:I233"/>
    <mergeCell ref="H238:I238"/>
    <mergeCell ref="A239:E239"/>
    <mergeCell ref="F239:G239"/>
    <mergeCell ref="A234:E234"/>
    <mergeCell ref="F234:G234"/>
    <mergeCell ref="H236:I236"/>
    <mergeCell ref="A238:E238"/>
    <mergeCell ref="F238:G238"/>
    <mergeCell ref="F253:G253"/>
    <mergeCell ref="A240:E240"/>
    <mergeCell ref="F240:G240"/>
    <mergeCell ref="H240:I240"/>
    <mergeCell ref="A210:E210"/>
    <mergeCell ref="A237:E237"/>
    <mergeCell ref="H234:I234"/>
    <mergeCell ref="F237:G237"/>
    <mergeCell ref="H237:I237"/>
    <mergeCell ref="A235:E235"/>
    <mergeCell ref="F235:G235"/>
    <mergeCell ref="H235:I235"/>
    <mergeCell ref="A236:E236"/>
    <mergeCell ref="F236:G236"/>
    <mergeCell ref="A207:E207"/>
    <mergeCell ref="F207:G207"/>
    <mergeCell ref="H214:I214"/>
    <mergeCell ref="F218:G218"/>
    <mergeCell ref="H217:I217"/>
    <mergeCell ref="F215:G215"/>
    <mergeCell ref="A216:E216"/>
    <mergeCell ref="F217:G217"/>
    <mergeCell ref="F216:G216"/>
    <mergeCell ref="H210:I210"/>
    <mergeCell ref="H211:I211"/>
    <mergeCell ref="A206:E206"/>
    <mergeCell ref="F206:G206"/>
    <mergeCell ref="H218:I218"/>
    <mergeCell ref="A221:E221"/>
    <mergeCell ref="F221:G221"/>
    <mergeCell ref="H221:I221"/>
    <mergeCell ref="H216:I216"/>
    <mergeCell ref="A217:E217"/>
    <mergeCell ref="H206:I206"/>
    <mergeCell ref="H209:I209"/>
    <mergeCell ref="F210:G210"/>
    <mergeCell ref="A211:E211"/>
    <mergeCell ref="F211:G211"/>
    <mergeCell ref="A219:E219"/>
    <mergeCell ref="F219:G219"/>
    <mergeCell ref="H215:I215"/>
    <mergeCell ref="A213:E213"/>
    <mergeCell ref="A214:E214"/>
    <mergeCell ref="F214:G214"/>
    <mergeCell ref="A215:E215"/>
    <mergeCell ref="A212:E212"/>
    <mergeCell ref="F213:G213"/>
    <mergeCell ref="H213:I213"/>
    <mergeCell ref="A218:E218"/>
    <mergeCell ref="A208:E208"/>
    <mergeCell ref="F208:G208"/>
    <mergeCell ref="H208:I208"/>
    <mergeCell ref="A209:E209"/>
    <mergeCell ref="F209:G209"/>
    <mergeCell ref="H205:I205"/>
    <mergeCell ref="A204:E204"/>
    <mergeCell ref="A202:E202"/>
    <mergeCell ref="A203:E203"/>
    <mergeCell ref="F203:G203"/>
    <mergeCell ref="A229:E230"/>
    <mergeCell ref="F229:G230"/>
    <mergeCell ref="H229:I230"/>
    <mergeCell ref="F212:G212"/>
    <mergeCell ref="H212:I212"/>
    <mergeCell ref="F357:G358"/>
    <mergeCell ref="H357:I358"/>
    <mergeCell ref="H200:I201"/>
    <mergeCell ref="H219:I219"/>
    <mergeCell ref="H203:I203"/>
    <mergeCell ref="A261:I261"/>
    <mergeCell ref="F269:G269"/>
    <mergeCell ref="A315:E315"/>
    <mergeCell ref="A265:E265"/>
    <mergeCell ref="F265:G265"/>
    <mergeCell ref="A198:I198"/>
    <mergeCell ref="F220:G220"/>
    <mergeCell ref="H220:I220"/>
    <mergeCell ref="A220:E220"/>
    <mergeCell ref="F202:G202"/>
    <mergeCell ref="H202:I202"/>
    <mergeCell ref="F204:G204"/>
    <mergeCell ref="H204:I204"/>
    <mergeCell ref="A205:E205"/>
    <mergeCell ref="F205:G205"/>
    <mergeCell ref="A182:I182"/>
    <mergeCell ref="A184:E185"/>
    <mergeCell ref="F184:G185"/>
    <mergeCell ref="A191:E191"/>
    <mergeCell ref="F191:G191"/>
    <mergeCell ref="H191:I191"/>
    <mergeCell ref="F187:G187"/>
    <mergeCell ref="H187:I187"/>
    <mergeCell ref="A188:E188"/>
    <mergeCell ref="F188:G188"/>
    <mergeCell ref="A177:E177"/>
    <mergeCell ref="F177:G177"/>
    <mergeCell ref="H177:I177"/>
    <mergeCell ref="H188:I188"/>
    <mergeCell ref="H207:I207"/>
    <mergeCell ref="A267:E267"/>
    <mergeCell ref="H184:I185"/>
    <mergeCell ref="A186:E186"/>
    <mergeCell ref="F186:G186"/>
    <mergeCell ref="H186:I186"/>
    <mergeCell ref="H190:I190"/>
    <mergeCell ref="A200:E201"/>
    <mergeCell ref="F200:G201"/>
    <mergeCell ref="A187:E187"/>
    <mergeCell ref="A150:E150"/>
    <mergeCell ref="F150:G150"/>
    <mergeCell ref="H150:I150"/>
    <mergeCell ref="A153:E153"/>
    <mergeCell ref="F153:G153"/>
    <mergeCell ref="F167:G167"/>
    <mergeCell ref="F158:G158"/>
    <mergeCell ref="H158:I158"/>
    <mergeCell ref="H155:I155"/>
    <mergeCell ref="F163:G163"/>
    <mergeCell ref="H146:I146"/>
    <mergeCell ref="A148:E148"/>
    <mergeCell ref="H144:I144"/>
    <mergeCell ref="A145:E145"/>
    <mergeCell ref="H153:I153"/>
    <mergeCell ref="A151:E151"/>
    <mergeCell ref="F151:G151"/>
    <mergeCell ref="H145:I145"/>
    <mergeCell ref="A144:E144"/>
    <mergeCell ref="F144:G144"/>
    <mergeCell ref="F146:G146"/>
    <mergeCell ref="A337:E337"/>
    <mergeCell ref="A338:E338"/>
    <mergeCell ref="F336:G336"/>
    <mergeCell ref="F337:G337"/>
    <mergeCell ref="F338:G338"/>
    <mergeCell ref="A263:E264"/>
    <mergeCell ref="F263:G264"/>
    <mergeCell ref="F272:G272"/>
    <mergeCell ref="A189:E189"/>
    <mergeCell ref="A171:I171"/>
    <mergeCell ref="A173:E174"/>
    <mergeCell ref="F173:G174"/>
    <mergeCell ref="A156:E156"/>
    <mergeCell ref="F156:G156"/>
    <mergeCell ref="H156:I156"/>
    <mergeCell ref="A157:E157"/>
    <mergeCell ref="H157:I157"/>
    <mergeCell ref="F157:G157"/>
    <mergeCell ref="F164:G164"/>
    <mergeCell ref="H108:I108"/>
    <mergeCell ref="A109:E109"/>
    <mergeCell ref="F109:G109"/>
    <mergeCell ref="H109:I109"/>
    <mergeCell ref="A126:E126"/>
    <mergeCell ref="H265:I265"/>
    <mergeCell ref="H167:I167"/>
    <mergeCell ref="A167:E167"/>
    <mergeCell ref="A190:E190"/>
    <mergeCell ref="F190:G190"/>
    <mergeCell ref="F145:G145"/>
    <mergeCell ref="A142:E142"/>
    <mergeCell ref="F142:G142"/>
    <mergeCell ref="H142:I142"/>
    <mergeCell ref="F138:G138"/>
    <mergeCell ref="F128:G128"/>
    <mergeCell ref="F143:G143"/>
    <mergeCell ref="H143:I143"/>
    <mergeCell ref="F141:G141"/>
    <mergeCell ref="H141:I141"/>
    <mergeCell ref="H112:I112"/>
    <mergeCell ref="F112:G112"/>
    <mergeCell ref="H106:I106"/>
    <mergeCell ref="H126:I126"/>
    <mergeCell ref="A123:E124"/>
    <mergeCell ref="F123:G124"/>
    <mergeCell ref="H123:I124"/>
    <mergeCell ref="A112:E112"/>
    <mergeCell ref="A114:E114"/>
    <mergeCell ref="A125:E125"/>
    <mergeCell ref="F114:G114"/>
    <mergeCell ref="F111:G111"/>
    <mergeCell ref="A107:E107"/>
    <mergeCell ref="F107:G107"/>
    <mergeCell ref="H111:I111"/>
    <mergeCell ref="H125:I125"/>
    <mergeCell ref="A108:E108"/>
    <mergeCell ref="F108:G108"/>
    <mergeCell ref="H114:I114"/>
    <mergeCell ref="A113:E113"/>
    <mergeCell ref="F113:G113"/>
    <mergeCell ref="A162:E162"/>
    <mergeCell ref="F162:G162"/>
    <mergeCell ref="H129:I129"/>
    <mergeCell ref="A131:E131"/>
    <mergeCell ref="F131:G131"/>
    <mergeCell ref="H137:I137"/>
    <mergeCell ref="A133:E133"/>
    <mergeCell ref="F133:G133"/>
    <mergeCell ref="A127:E127"/>
    <mergeCell ref="F127:G127"/>
    <mergeCell ref="H127:I127"/>
    <mergeCell ref="A140:E140"/>
    <mergeCell ref="F140:G140"/>
    <mergeCell ref="H140:I140"/>
    <mergeCell ref="H133:I133"/>
    <mergeCell ref="H128:I128"/>
    <mergeCell ref="F139:G139"/>
    <mergeCell ref="H138:I138"/>
    <mergeCell ref="A128:E128"/>
    <mergeCell ref="A141:E141"/>
    <mergeCell ref="H131:I131"/>
    <mergeCell ref="F136:G136"/>
    <mergeCell ref="H162:I162"/>
    <mergeCell ref="A135:E135"/>
    <mergeCell ref="A143:E143"/>
    <mergeCell ref="A149:E149"/>
    <mergeCell ref="A146:E146"/>
    <mergeCell ref="F132:G132"/>
    <mergeCell ref="H132:I132"/>
    <mergeCell ref="F134:G134"/>
    <mergeCell ref="F135:G135"/>
    <mergeCell ref="A132:E132"/>
    <mergeCell ref="A129:E129"/>
    <mergeCell ref="F129:G129"/>
    <mergeCell ref="F130:G130"/>
    <mergeCell ref="A130:E130"/>
    <mergeCell ref="A54:E55"/>
    <mergeCell ref="H107:I107"/>
    <mergeCell ref="A106:E106"/>
    <mergeCell ref="F106:G106"/>
    <mergeCell ref="H54:I55"/>
    <mergeCell ref="A102:I102"/>
    <mergeCell ref="F63:G63"/>
    <mergeCell ref="A104:E105"/>
    <mergeCell ref="F104:G105"/>
    <mergeCell ref="H104:I105"/>
    <mergeCell ref="A4:E5"/>
    <mergeCell ref="F4:G5"/>
    <mergeCell ref="H4:I5"/>
    <mergeCell ref="A33:E33"/>
    <mergeCell ref="F33:G33"/>
    <mergeCell ref="H39:I39"/>
    <mergeCell ref="F9:G9"/>
    <mergeCell ref="H6:I6"/>
    <mergeCell ref="F10:G10"/>
    <mergeCell ref="F6:G6"/>
    <mergeCell ref="H12:I12"/>
    <mergeCell ref="F7:G7"/>
    <mergeCell ref="H7:I7"/>
    <mergeCell ref="F8:G8"/>
    <mergeCell ref="F42:G42"/>
    <mergeCell ref="H8:I8"/>
    <mergeCell ref="H9:I9"/>
    <mergeCell ref="F15:G15"/>
    <mergeCell ref="H10:I10"/>
    <mergeCell ref="F12:G12"/>
    <mergeCell ref="F25:G25"/>
    <mergeCell ref="H25:I25"/>
    <mergeCell ref="F17:G17"/>
    <mergeCell ref="H17:I17"/>
    <mergeCell ref="H15:I15"/>
    <mergeCell ref="H14:I14"/>
    <mergeCell ref="H21:I21"/>
    <mergeCell ref="H18:I18"/>
    <mergeCell ref="H13:I13"/>
    <mergeCell ref="F13:G13"/>
    <mergeCell ref="F21:G21"/>
    <mergeCell ref="A15:E15"/>
    <mergeCell ref="A25:E25"/>
    <mergeCell ref="A16:E16"/>
    <mergeCell ref="F16:G16"/>
    <mergeCell ref="H16:I16"/>
    <mergeCell ref="H19:I19"/>
    <mergeCell ref="A22:E22"/>
    <mergeCell ref="A19:E19"/>
    <mergeCell ref="F19:G19"/>
    <mergeCell ref="A20:E20"/>
    <mergeCell ref="F20:G20"/>
    <mergeCell ref="H20:I20"/>
    <mergeCell ref="A21:E21"/>
    <mergeCell ref="H32:I32"/>
    <mergeCell ref="A38:E38"/>
    <mergeCell ref="F39:G39"/>
    <mergeCell ref="A32:E32"/>
    <mergeCell ref="H33:I33"/>
    <mergeCell ref="F38:G38"/>
    <mergeCell ref="F36:G36"/>
    <mergeCell ref="H36:I36"/>
    <mergeCell ref="H35:I35"/>
    <mergeCell ref="A36:E36"/>
    <mergeCell ref="H38:I38"/>
    <mergeCell ref="F54:G55"/>
    <mergeCell ref="H44:I44"/>
    <mergeCell ref="A43:E43"/>
    <mergeCell ref="H43:I43"/>
    <mergeCell ref="F44:G44"/>
    <mergeCell ref="F43:G43"/>
    <mergeCell ref="H47:I47"/>
    <mergeCell ref="A47:E47"/>
    <mergeCell ref="F47:G47"/>
    <mergeCell ref="H63:I63"/>
    <mergeCell ref="F58:G58"/>
    <mergeCell ref="H58:I58"/>
    <mergeCell ref="A59:E59"/>
    <mergeCell ref="A39:E39"/>
    <mergeCell ref="H59:I59"/>
    <mergeCell ref="A60:E60"/>
    <mergeCell ref="F60:G60"/>
    <mergeCell ref="H60:I60"/>
    <mergeCell ref="A52:I52"/>
    <mergeCell ref="A2:I2"/>
    <mergeCell ref="A45:E45"/>
    <mergeCell ref="F45:G45"/>
    <mergeCell ref="H45:I45"/>
    <mergeCell ref="A46:E46"/>
    <mergeCell ref="F46:G46"/>
    <mergeCell ref="H46:I46"/>
    <mergeCell ref="F32:G32"/>
    <mergeCell ref="H42:I42"/>
    <mergeCell ref="A6:E6"/>
    <mergeCell ref="A7:E7"/>
    <mergeCell ref="A12:E12"/>
    <mergeCell ref="H268:I268"/>
    <mergeCell ref="A44:E44"/>
    <mergeCell ref="H41:I41"/>
    <mergeCell ref="F14:G14"/>
    <mergeCell ref="A64:E64"/>
    <mergeCell ref="A8:E8"/>
    <mergeCell ref="H37:I37"/>
    <mergeCell ref="A63:E63"/>
    <mergeCell ref="A9:E9"/>
    <mergeCell ref="A41:E41"/>
    <mergeCell ref="A42:E42"/>
    <mergeCell ref="F64:G64"/>
    <mergeCell ref="A10:E10"/>
    <mergeCell ref="A17:E17"/>
    <mergeCell ref="A37:E37"/>
    <mergeCell ref="F37:G37"/>
    <mergeCell ref="A13:E13"/>
    <mergeCell ref="A14:E14"/>
    <mergeCell ref="H11:I11"/>
    <mergeCell ref="F11:G11"/>
    <mergeCell ref="A11:E11"/>
    <mergeCell ref="H263:I264"/>
    <mergeCell ref="F426:G426"/>
    <mergeCell ref="F427:G427"/>
    <mergeCell ref="H426:I426"/>
    <mergeCell ref="H427:I427"/>
    <mergeCell ref="A308:I308"/>
    <mergeCell ref="A269:E269"/>
    <mergeCell ref="A271:E271"/>
    <mergeCell ref="F271:G271"/>
    <mergeCell ref="H271:I271"/>
    <mergeCell ref="A276:I276"/>
    <mergeCell ref="A270:E270"/>
    <mergeCell ref="H269:I269"/>
    <mergeCell ref="A272:E272"/>
    <mergeCell ref="A312:E312"/>
    <mergeCell ref="F312:G312"/>
    <mergeCell ref="H312:I312"/>
    <mergeCell ref="H272:I272"/>
    <mergeCell ref="F270:G270"/>
    <mergeCell ref="H270:I270"/>
    <mergeCell ref="A310:E311"/>
    <mergeCell ref="F310:G311"/>
    <mergeCell ref="H310:I311"/>
    <mergeCell ref="F316:G316"/>
    <mergeCell ref="A316:E316"/>
    <mergeCell ref="H316:I316"/>
    <mergeCell ref="H321:I322"/>
    <mergeCell ref="A328:I328"/>
    <mergeCell ref="A330:E331"/>
    <mergeCell ref="F330:G331"/>
    <mergeCell ref="H330:I331"/>
    <mergeCell ref="F325:G325"/>
    <mergeCell ref="H325:I325"/>
    <mergeCell ref="A332:E332"/>
    <mergeCell ref="F332:G332"/>
    <mergeCell ref="H332:I332"/>
    <mergeCell ref="A335:E335"/>
    <mergeCell ref="A360:E360"/>
    <mergeCell ref="A341:E341"/>
    <mergeCell ref="F341:G341"/>
    <mergeCell ref="H341:I341"/>
    <mergeCell ref="H349:I349"/>
    <mergeCell ref="H348:I348"/>
    <mergeCell ref="A344:I344"/>
    <mergeCell ref="A346:E347"/>
    <mergeCell ref="F346:G347"/>
    <mergeCell ref="F335:G335"/>
    <mergeCell ref="H335:I335"/>
    <mergeCell ref="F339:G339"/>
    <mergeCell ref="H338:I338"/>
    <mergeCell ref="A336:E336"/>
    <mergeCell ref="A339:E339"/>
    <mergeCell ref="H301:I301"/>
    <mergeCell ref="H302:I302"/>
    <mergeCell ref="A350:E350"/>
    <mergeCell ref="F350:G350"/>
    <mergeCell ref="H350:I350"/>
    <mergeCell ref="A349:E349"/>
    <mergeCell ref="F349:G349"/>
    <mergeCell ref="H346:I347"/>
    <mergeCell ref="A348:E348"/>
    <mergeCell ref="F348:G348"/>
    <mergeCell ref="F398:G398"/>
    <mergeCell ref="H398:I398"/>
    <mergeCell ref="A399:E399"/>
    <mergeCell ref="F300:G300"/>
    <mergeCell ref="H300:I300"/>
    <mergeCell ref="A303:E303"/>
    <mergeCell ref="F303:G303"/>
    <mergeCell ref="A351:E351"/>
    <mergeCell ref="F351:G351"/>
    <mergeCell ref="H351:I351"/>
    <mergeCell ref="F396:G397"/>
    <mergeCell ref="H396:I397"/>
    <mergeCell ref="A398:E398"/>
    <mergeCell ref="A301:E301"/>
    <mergeCell ref="A302:E302"/>
    <mergeCell ref="F401:G401"/>
    <mergeCell ref="A304:E304"/>
    <mergeCell ref="F304:G304"/>
    <mergeCell ref="H304:I304"/>
    <mergeCell ref="A394:I394"/>
    <mergeCell ref="F400:G400"/>
    <mergeCell ref="H400:I400"/>
    <mergeCell ref="A401:E401"/>
    <mergeCell ref="A296:I296"/>
    <mergeCell ref="A298:E299"/>
    <mergeCell ref="F298:G299"/>
    <mergeCell ref="H298:I299"/>
    <mergeCell ref="A300:E300"/>
    <mergeCell ref="A400:E400"/>
    <mergeCell ref="A396:E397"/>
    <mergeCell ref="F399:G399"/>
    <mergeCell ref="H399:I399"/>
    <mergeCell ref="A447:E447"/>
    <mergeCell ref="F447:G447"/>
    <mergeCell ref="H447:I447"/>
    <mergeCell ref="A404:E404"/>
    <mergeCell ref="F404:G404"/>
    <mergeCell ref="H404:I404"/>
    <mergeCell ref="A405:E405"/>
    <mergeCell ref="F405:G405"/>
    <mergeCell ref="H405:I405"/>
    <mergeCell ref="A442:I442"/>
    <mergeCell ref="H401:I401"/>
    <mergeCell ref="A403:E403"/>
    <mergeCell ref="F403:G403"/>
    <mergeCell ref="H403:I403"/>
    <mergeCell ref="A427:E427"/>
    <mergeCell ref="A402:E402"/>
    <mergeCell ref="F402:G402"/>
    <mergeCell ref="H402:I402"/>
    <mergeCell ref="A444:E445"/>
    <mergeCell ref="F444:G445"/>
    <mergeCell ref="H444:I445"/>
    <mergeCell ref="A448:E448"/>
    <mergeCell ref="F448:G448"/>
    <mergeCell ref="H448:I448"/>
    <mergeCell ref="A446:E446"/>
    <mergeCell ref="A449:E449"/>
    <mergeCell ref="F379:G379"/>
    <mergeCell ref="H379:I379"/>
    <mergeCell ref="A380:E380"/>
    <mergeCell ref="A379:E379"/>
    <mergeCell ref="F383:G383"/>
    <mergeCell ref="F380:G380"/>
    <mergeCell ref="A383:E383"/>
    <mergeCell ref="A381:E381"/>
    <mergeCell ref="F381:G381"/>
    <mergeCell ref="F456:G456"/>
    <mergeCell ref="H456:I456"/>
    <mergeCell ref="A451:E451"/>
    <mergeCell ref="F451:G451"/>
    <mergeCell ref="H451:I451"/>
    <mergeCell ref="F449:G449"/>
    <mergeCell ref="H449:I449"/>
    <mergeCell ref="A450:E450"/>
    <mergeCell ref="F450:G450"/>
    <mergeCell ref="H450:I450"/>
    <mergeCell ref="A457:E457"/>
    <mergeCell ref="F457:G457"/>
    <mergeCell ref="H457:I457"/>
    <mergeCell ref="A454:E454"/>
    <mergeCell ref="F454:G454"/>
    <mergeCell ref="H454:I454"/>
    <mergeCell ref="A455:E455"/>
    <mergeCell ref="F455:G455"/>
    <mergeCell ref="H455:I455"/>
    <mergeCell ref="A456:E456"/>
    <mergeCell ref="A461:E461"/>
    <mergeCell ref="F461:G461"/>
    <mergeCell ref="H461:I461"/>
    <mergeCell ref="A458:E458"/>
    <mergeCell ref="F458:G458"/>
    <mergeCell ref="H458:I458"/>
    <mergeCell ref="A459:E459"/>
    <mergeCell ref="F459:G459"/>
    <mergeCell ref="H459:I459"/>
    <mergeCell ref="A460:E460"/>
    <mergeCell ref="F460:G460"/>
    <mergeCell ref="H460:I460"/>
    <mergeCell ref="A466:E466"/>
    <mergeCell ref="F466:G466"/>
    <mergeCell ref="H466:I466"/>
    <mergeCell ref="A467:E467"/>
    <mergeCell ref="F467:G467"/>
    <mergeCell ref="A462:E462"/>
    <mergeCell ref="A463:E463"/>
    <mergeCell ref="A464:E464"/>
    <mergeCell ref="A465:E465"/>
    <mergeCell ref="H467:I467"/>
    <mergeCell ref="F462:G462"/>
    <mergeCell ref="F463:G463"/>
    <mergeCell ref="F464:G464"/>
    <mergeCell ref="F465:G465"/>
    <mergeCell ref="H462:I462"/>
    <mergeCell ref="H463:I463"/>
    <mergeCell ref="H464:I464"/>
    <mergeCell ref="H465:I465"/>
    <mergeCell ref="A509:E509"/>
    <mergeCell ref="F509:G509"/>
    <mergeCell ref="H509:I509"/>
    <mergeCell ref="H488:I488"/>
    <mergeCell ref="F478:G478"/>
    <mergeCell ref="F488:G488"/>
    <mergeCell ref="F486:G486"/>
    <mergeCell ref="H486:I486"/>
    <mergeCell ref="H487:I487"/>
    <mergeCell ref="A487:E487"/>
    <mergeCell ref="F470:G470"/>
    <mergeCell ref="A476:E476"/>
    <mergeCell ref="F474:G474"/>
    <mergeCell ref="F475:G475"/>
    <mergeCell ref="A485:E485"/>
    <mergeCell ref="F485:G485"/>
    <mergeCell ref="A478:E478"/>
    <mergeCell ref="A481:I481"/>
    <mergeCell ref="A483:E484"/>
    <mergeCell ref="A473:E473"/>
    <mergeCell ref="A468:E468"/>
    <mergeCell ref="F468:G468"/>
    <mergeCell ref="H468:I468"/>
    <mergeCell ref="A469:E469"/>
    <mergeCell ref="F469:G469"/>
    <mergeCell ref="H469:I469"/>
    <mergeCell ref="F483:G484"/>
    <mergeCell ref="H478:I478"/>
    <mergeCell ref="H483:I484"/>
    <mergeCell ref="F487:G487"/>
    <mergeCell ref="A489:E489"/>
    <mergeCell ref="F489:G489"/>
    <mergeCell ref="H489:I489"/>
    <mergeCell ref="H485:I485"/>
    <mergeCell ref="A486:E486"/>
    <mergeCell ref="A488:E488"/>
    <mergeCell ref="H381:I381"/>
    <mergeCell ref="A382:E382"/>
    <mergeCell ref="F377:G378"/>
    <mergeCell ref="H377:I378"/>
    <mergeCell ref="H383:I383"/>
    <mergeCell ref="A377:E378"/>
    <mergeCell ref="H380:I380"/>
    <mergeCell ref="A375:I375"/>
    <mergeCell ref="A178:E178"/>
    <mergeCell ref="F178:G178"/>
    <mergeCell ref="H178:I178"/>
    <mergeCell ref="F189:G189"/>
    <mergeCell ref="H189:I189"/>
    <mergeCell ref="F360:G360"/>
    <mergeCell ref="H360:I360"/>
    <mergeCell ref="F340:G340"/>
    <mergeCell ref="A361:E361"/>
    <mergeCell ref="H435:I435"/>
    <mergeCell ref="F435:G435"/>
    <mergeCell ref="A435:E435"/>
    <mergeCell ref="F434:G434"/>
    <mergeCell ref="A434:E434"/>
    <mergeCell ref="H432:I432"/>
    <mergeCell ref="H434:I434"/>
    <mergeCell ref="A384:E384"/>
    <mergeCell ref="A385:E385"/>
    <mergeCell ref="F384:G384"/>
    <mergeCell ref="F385:G385"/>
    <mergeCell ref="A365:I365"/>
    <mergeCell ref="A367:E368"/>
    <mergeCell ref="F367:G368"/>
    <mergeCell ref="H367:I368"/>
    <mergeCell ref="H382:I382"/>
    <mergeCell ref="F369:G369"/>
    <mergeCell ref="A387:E387"/>
    <mergeCell ref="F387:G387"/>
    <mergeCell ref="H387:I387"/>
    <mergeCell ref="A166:E166"/>
    <mergeCell ref="F166:G166"/>
    <mergeCell ref="H166:I166"/>
    <mergeCell ref="F175:G175"/>
    <mergeCell ref="H384:I384"/>
    <mergeCell ref="H385:I385"/>
    <mergeCell ref="F382:G382"/>
    <mergeCell ref="F361:G361"/>
    <mergeCell ref="H361:I361"/>
    <mergeCell ref="A256:E256"/>
    <mergeCell ref="F256:G256"/>
    <mergeCell ref="H340:I340"/>
    <mergeCell ref="A159:E159"/>
    <mergeCell ref="F159:G159"/>
    <mergeCell ref="H159:I159"/>
    <mergeCell ref="H176:I176"/>
    <mergeCell ref="H303:I303"/>
    <mergeCell ref="A369:E369"/>
    <mergeCell ref="A340:E340"/>
    <mergeCell ref="A160:E160"/>
    <mergeCell ref="A175:E175"/>
    <mergeCell ref="H369:I369"/>
    <mergeCell ref="F160:G160"/>
    <mergeCell ref="H160:I160"/>
    <mergeCell ref="H175:I175"/>
    <mergeCell ref="A176:E176"/>
    <mergeCell ref="F176:G176"/>
    <mergeCell ref="H371:I371"/>
    <mergeCell ref="A371:E371"/>
    <mergeCell ref="F371:G371"/>
    <mergeCell ref="A370:E370"/>
    <mergeCell ref="F370:G370"/>
    <mergeCell ref="H370:I370"/>
    <mergeCell ref="A69:E69"/>
    <mergeCell ref="F69:G69"/>
    <mergeCell ref="H69:I69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A73:E73"/>
    <mergeCell ref="F73:G73"/>
    <mergeCell ref="H73:I73"/>
    <mergeCell ref="A471:E471"/>
    <mergeCell ref="F471:G471"/>
    <mergeCell ref="H471:I471"/>
    <mergeCell ref="A386:E386"/>
    <mergeCell ref="F386:G386"/>
    <mergeCell ref="H386:I386"/>
    <mergeCell ref="H173:I1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9">
      <selection activeCell="L22" sqref="L22"/>
    </sheetView>
  </sheetViews>
  <sheetFormatPr defaultColWidth="9.140625" defaultRowHeight="15"/>
  <sheetData>
    <row r="1" ht="15">
      <c r="K1" t="s">
        <v>42</v>
      </c>
    </row>
    <row r="2" spans="1:12" ht="15">
      <c r="A2" s="208" t="s">
        <v>125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ht="15.75" thickBot="1"/>
    <row r="4" spans="1:12" ht="15.75" thickTop="1">
      <c r="A4" s="353" t="s">
        <v>43</v>
      </c>
      <c r="B4" s="354"/>
      <c r="C4" s="354"/>
      <c r="D4" s="354"/>
      <c r="E4" s="354"/>
      <c r="F4" s="354"/>
      <c r="G4" s="354" t="s">
        <v>44</v>
      </c>
      <c r="H4" s="354"/>
      <c r="I4" s="354"/>
      <c r="J4" s="354"/>
      <c r="K4" s="354"/>
      <c r="L4" s="355"/>
    </row>
    <row r="5" spans="1:12" ht="15" customHeight="1">
      <c r="A5" s="324" t="s">
        <v>0</v>
      </c>
      <c r="B5" s="325"/>
      <c r="C5" s="325"/>
      <c r="D5" s="326"/>
      <c r="E5" s="341" t="s">
        <v>120</v>
      </c>
      <c r="F5" s="341" t="s">
        <v>126</v>
      </c>
      <c r="G5" s="338" t="s">
        <v>0</v>
      </c>
      <c r="H5" s="325"/>
      <c r="I5" s="325"/>
      <c r="J5" s="326"/>
      <c r="K5" s="335" t="s">
        <v>120</v>
      </c>
      <c r="L5" s="335" t="s">
        <v>126</v>
      </c>
    </row>
    <row r="6" spans="1:12" ht="15">
      <c r="A6" s="327"/>
      <c r="B6" s="328"/>
      <c r="C6" s="328"/>
      <c r="D6" s="329"/>
      <c r="E6" s="342"/>
      <c r="F6" s="342"/>
      <c r="G6" s="339"/>
      <c r="H6" s="328"/>
      <c r="I6" s="328"/>
      <c r="J6" s="329"/>
      <c r="K6" s="336"/>
      <c r="L6" s="336"/>
    </row>
    <row r="7" spans="1:12" ht="15">
      <c r="A7" s="330"/>
      <c r="B7" s="331"/>
      <c r="C7" s="331"/>
      <c r="D7" s="332"/>
      <c r="E7" s="343"/>
      <c r="F7" s="343"/>
      <c r="G7" s="340"/>
      <c r="H7" s="331"/>
      <c r="I7" s="331"/>
      <c r="J7" s="332"/>
      <c r="K7" s="337"/>
      <c r="L7" s="337"/>
    </row>
    <row r="8" spans="1:12" ht="15">
      <c r="A8" s="334" t="s">
        <v>45</v>
      </c>
      <c r="B8" s="205"/>
      <c r="C8" s="205"/>
      <c r="D8" s="206"/>
      <c r="E8" s="32">
        <v>493</v>
      </c>
      <c r="F8" s="32">
        <v>729</v>
      </c>
      <c r="G8" s="333" t="s">
        <v>46</v>
      </c>
      <c r="H8" s="205"/>
      <c r="I8" s="205"/>
      <c r="J8" s="206"/>
      <c r="K8" s="34">
        <v>4261</v>
      </c>
      <c r="L8" s="34">
        <v>3877</v>
      </c>
    </row>
    <row r="9" spans="1:12" ht="15">
      <c r="A9" s="334" t="s">
        <v>47</v>
      </c>
      <c r="B9" s="205"/>
      <c r="C9" s="205"/>
      <c r="D9" s="206"/>
      <c r="E9" s="32">
        <f>SUM(E10:E15)</f>
        <v>5022</v>
      </c>
      <c r="F9" s="32">
        <f>SUM(F10:F15)</f>
        <v>550</v>
      </c>
      <c r="G9" s="333" t="s">
        <v>48</v>
      </c>
      <c r="H9" s="205"/>
      <c r="I9" s="205"/>
      <c r="J9" s="206"/>
      <c r="K9" s="34">
        <v>890</v>
      </c>
      <c r="L9" s="34">
        <v>910</v>
      </c>
    </row>
    <row r="10" spans="1:12" ht="15">
      <c r="A10" s="334" t="s">
        <v>49</v>
      </c>
      <c r="B10" s="205"/>
      <c r="C10" s="205"/>
      <c r="D10" s="206"/>
      <c r="E10" s="32">
        <v>550</v>
      </c>
      <c r="F10" s="32">
        <v>220</v>
      </c>
      <c r="G10" s="333" t="s">
        <v>50</v>
      </c>
      <c r="H10" s="205"/>
      <c r="I10" s="205"/>
      <c r="J10" s="206"/>
      <c r="K10" s="34">
        <v>5796</v>
      </c>
      <c r="L10" s="34">
        <v>5816</v>
      </c>
    </row>
    <row r="11" spans="1:12" ht="15">
      <c r="A11" s="334" t="s">
        <v>51</v>
      </c>
      <c r="B11" s="205"/>
      <c r="C11" s="205"/>
      <c r="D11" s="206"/>
      <c r="E11" s="32">
        <v>300</v>
      </c>
      <c r="F11" s="32">
        <v>300</v>
      </c>
      <c r="G11" s="333" t="s">
        <v>52</v>
      </c>
      <c r="H11" s="205"/>
      <c r="I11" s="205"/>
      <c r="J11" s="206"/>
      <c r="K11" s="32">
        <f>SUM(K12:K13)</f>
        <v>4081</v>
      </c>
      <c r="L11" s="32">
        <f>SUM(L12:L13)</f>
        <v>2352</v>
      </c>
    </row>
    <row r="12" spans="1:12" ht="15">
      <c r="A12" s="334" t="s">
        <v>53</v>
      </c>
      <c r="B12" s="205"/>
      <c r="C12" s="205"/>
      <c r="D12" s="206"/>
      <c r="E12" s="32">
        <v>4122</v>
      </c>
      <c r="F12" s="32"/>
      <c r="G12" s="333" t="s">
        <v>54</v>
      </c>
      <c r="H12" s="205"/>
      <c r="I12" s="205"/>
      <c r="J12" s="206"/>
      <c r="K12" s="34"/>
      <c r="L12" s="34">
        <v>285</v>
      </c>
    </row>
    <row r="13" spans="1:12" ht="15">
      <c r="A13" s="334" t="s">
        <v>55</v>
      </c>
      <c r="B13" s="205"/>
      <c r="C13" s="205"/>
      <c r="D13" s="206"/>
      <c r="E13" s="32"/>
      <c r="F13" s="32"/>
      <c r="G13" s="333" t="s">
        <v>56</v>
      </c>
      <c r="H13" s="205"/>
      <c r="I13" s="205"/>
      <c r="J13" s="206"/>
      <c r="K13" s="32">
        <v>4081</v>
      </c>
      <c r="L13" s="32">
        <v>2067</v>
      </c>
    </row>
    <row r="14" spans="1:12" ht="15">
      <c r="A14" s="334" t="s">
        <v>57</v>
      </c>
      <c r="B14" s="205"/>
      <c r="C14" s="205"/>
      <c r="D14" s="206"/>
      <c r="E14" s="32"/>
      <c r="F14" s="32"/>
      <c r="G14" s="333" t="s">
        <v>58</v>
      </c>
      <c r="H14" s="205"/>
      <c r="I14" s="205"/>
      <c r="J14" s="206"/>
      <c r="K14" s="34"/>
      <c r="L14" s="34"/>
    </row>
    <row r="15" spans="1:12" ht="15">
      <c r="A15" s="334" t="s">
        <v>59</v>
      </c>
      <c r="B15" s="205"/>
      <c r="C15" s="205"/>
      <c r="D15" s="206"/>
      <c r="E15" s="32">
        <v>50</v>
      </c>
      <c r="F15" s="32">
        <v>30</v>
      </c>
      <c r="G15" s="333" t="s">
        <v>60</v>
      </c>
      <c r="H15" s="205"/>
      <c r="I15" s="205"/>
      <c r="J15" s="206"/>
      <c r="K15" s="32">
        <f>SUM(K16:K20)</f>
        <v>2806</v>
      </c>
      <c r="L15" s="32">
        <f>SUM(L16:L20)</f>
        <v>2576</v>
      </c>
    </row>
    <row r="16" spans="1:12" ht="15">
      <c r="A16" s="334" t="s">
        <v>61</v>
      </c>
      <c r="B16" s="205"/>
      <c r="C16" s="205"/>
      <c r="D16" s="206"/>
      <c r="E16" s="32">
        <f>SUM(E17:E19)</f>
        <v>9092</v>
      </c>
      <c r="F16" s="32">
        <f>SUM(F17:F19)</f>
        <v>13687</v>
      </c>
      <c r="G16" s="333" t="s">
        <v>62</v>
      </c>
      <c r="H16" s="205"/>
      <c r="I16" s="205"/>
      <c r="J16" s="206"/>
      <c r="K16" s="34">
        <v>2156</v>
      </c>
      <c r="L16" s="34">
        <v>2156</v>
      </c>
    </row>
    <row r="17" spans="1:12" ht="15">
      <c r="A17" s="334" t="s">
        <v>63</v>
      </c>
      <c r="B17" s="205"/>
      <c r="C17" s="205"/>
      <c r="D17" s="206"/>
      <c r="E17" s="32">
        <v>6783</v>
      </c>
      <c r="F17" s="32">
        <v>11490</v>
      </c>
      <c r="G17" s="333" t="s">
        <v>64</v>
      </c>
      <c r="H17" s="205"/>
      <c r="I17" s="205"/>
      <c r="J17" s="206"/>
      <c r="K17" s="34"/>
      <c r="L17" s="34"/>
    </row>
    <row r="18" spans="1:12" ht="15">
      <c r="A18" s="334" t="s">
        <v>65</v>
      </c>
      <c r="B18" s="205"/>
      <c r="C18" s="205"/>
      <c r="D18" s="206"/>
      <c r="E18" s="32">
        <v>2309</v>
      </c>
      <c r="F18" s="32">
        <v>2197</v>
      </c>
      <c r="G18" s="333" t="s">
        <v>66</v>
      </c>
      <c r="H18" s="205"/>
      <c r="I18" s="205"/>
      <c r="J18" s="206"/>
      <c r="K18" s="34"/>
      <c r="L18" s="34"/>
    </row>
    <row r="19" spans="1:12" ht="15">
      <c r="A19" s="334" t="s">
        <v>67</v>
      </c>
      <c r="B19" s="205"/>
      <c r="C19" s="205"/>
      <c r="D19" s="206"/>
      <c r="E19" s="32"/>
      <c r="F19" s="32"/>
      <c r="G19" s="333" t="s">
        <v>68</v>
      </c>
      <c r="H19" s="205"/>
      <c r="I19" s="205"/>
      <c r="J19" s="206"/>
      <c r="K19" s="34">
        <v>650</v>
      </c>
      <c r="L19" s="34">
        <v>420</v>
      </c>
    </row>
    <row r="20" spans="1:12" ht="15">
      <c r="A20" s="334" t="s">
        <v>69</v>
      </c>
      <c r="B20" s="205"/>
      <c r="C20" s="205"/>
      <c r="D20" s="206"/>
      <c r="E20" s="32">
        <v>620</v>
      </c>
      <c r="F20" s="32">
        <v>708</v>
      </c>
      <c r="G20" s="16" t="s">
        <v>70</v>
      </c>
      <c r="H20" s="11"/>
      <c r="I20" s="11"/>
      <c r="J20" s="12"/>
      <c r="K20" s="34"/>
      <c r="L20" s="34"/>
    </row>
    <row r="21" spans="1:12" ht="15">
      <c r="A21" s="17" t="s">
        <v>71</v>
      </c>
      <c r="B21" s="10"/>
      <c r="C21" s="10"/>
      <c r="D21" s="10"/>
      <c r="E21" s="32"/>
      <c r="F21" s="32"/>
      <c r="G21" s="10" t="s">
        <v>72</v>
      </c>
      <c r="H21" s="10"/>
      <c r="I21" s="10"/>
      <c r="J21" s="10"/>
      <c r="K21" s="34">
        <v>3323</v>
      </c>
      <c r="L21" s="34">
        <v>3271</v>
      </c>
    </row>
    <row r="22" spans="1:12" ht="15">
      <c r="A22" s="17" t="s">
        <v>73</v>
      </c>
      <c r="B22" s="10"/>
      <c r="C22" s="10"/>
      <c r="D22" s="10"/>
      <c r="E22" s="32"/>
      <c r="F22" s="32"/>
      <c r="G22" s="333" t="s">
        <v>74</v>
      </c>
      <c r="H22" s="205"/>
      <c r="I22" s="205"/>
      <c r="J22" s="206"/>
      <c r="K22" s="34"/>
      <c r="L22" s="34"/>
    </row>
    <row r="23" spans="1:12" ht="15">
      <c r="A23" s="17" t="s">
        <v>75</v>
      </c>
      <c r="B23" s="10"/>
      <c r="C23" s="10"/>
      <c r="D23" s="10"/>
      <c r="E23" s="32">
        <f>SUM(E24:E25)</f>
        <v>1890</v>
      </c>
      <c r="F23" s="32">
        <f>SUM(F24:F25)</f>
        <v>1940</v>
      </c>
      <c r="G23" s="333" t="s">
        <v>76</v>
      </c>
      <c r="H23" s="205"/>
      <c r="I23" s="205"/>
      <c r="J23" s="206"/>
      <c r="K23" s="32">
        <f>SUM(K8+K9+K10+K11+K14+K15+K21+K22)</f>
        <v>21157</v>
      </c>
      <c r="L23" s="32">
        <f>SUM(L8+L9+L10+L11+L14+L15+L21+L22)</f>
        <v>18802</v>
      </c>
    </row>
    <row r="24" spans="1:12" ht="15">
      <c r="A24" s="17" t="s">
        <v>77</v>
      </c>
      <c r="B24" s="10"/>
      <c r="C24" s="10"/>
      <c r="D24" s="10"/>
      <c r="E24" s="32">
        <v>1350</v>
      </c>
      <c r="F24" s="32">
        <v>1400</v>
      </c>
      <c r="G24" s="333" t="s">
        <v>78</v>
      </c>
      <c r="H24" s="205"/>
      <c r="I24" s="205"/>
      <c r="J24" s="206"/>
      <c r="K24" s="34">
        <v>1270</v>
      </c>
      <c r="L24" s="34"/>
    </row>
    <row r="25" spans="1:12" ht="15">
      <c r="A25" s="17" t="s">
        <v>79</v>
      </c>
      <c r="B25" s="10"/>
      <c r="C25" s="10"/>
      <c r="D25" s="10"/>
      <c r="E25" s="32">
        <v>540</v>
      </c>
      <c r="F25" s="32">
        <v>540</v>
      </c>
      <c r="G25" s="333" t="s">
        <v>80</v>
      </c>
      <c r="H25" s="205"/>
      <c r="I25" s="205"/>
      <c r="J25" s="206"/>
      <c r="K25" s="32">
        <v>1588</v>
      </c>
      <c r="L25" s="32"/>
    </row>
    <row r="26" spans="1:12" ht="15">
      <c r="A26" s="17" t="s">
        <v>82</v>
      </c>
      <c r="B26" s="29"/>
      <c r="C26" s="29"/>
      <c r="D26" s="29"/>
      <c r="E26" s="32"/>
      <c r="F26" s="32"/>
      <c r="G26" s="333" t="s">
        <v>81</v>
      </c>
      <c r="H26" s="205"/>
      <c r="I26" s="205"/>
      <c r="J26" s="206"/>
      <c r="K26" s="34"/>
      <c r="L26" s="34"/>
    </row>
    <row r="27" spans="1:12" ht="15">
      <c r="A27" s="17" t="s">
        <v>84</v>
      </c>
      <c r="B27" s="29"/>
      <c r="C27" s="29"/>
      <c r="D27" s="29"/>
      <c r="E27" s="32"/>
      <c r="F27" s="32"/>
      <c r="G27" s="333" t="s">
        <v>83</v>
      </c>
      <c r="H27" s="205"/>
      <c r="I27" s="205"/>
      <c r="J27" s="206"/>
      <c r="K27" s="34"/>
      <c r="L27" s="34"/>
    </row>
    <row r="28" spans="1:12" ht="15">
      <c r="A28" s="31" t="s">
        <v>86</v>
      </c>
      <c r="B28" s="30"/>
      <c r="C28" s="30"/>
      <c r="D28" s="28"/>
      <c r="E28" s="32"/>
      <c r="F28" s="32"/>
      <c r="G28" s="333" t="s">
        <v>85</v>
      </c>
      <c r="H28" s="205"/>
      <c r="I28" s="205"/>
      <c r="J28" s="206"/>
      <c r="K28" s="34"/>
      <c r="L28" s="34"/>
    </row>
    <row r="29" spans="1:12" ht="15">
      <c r="A29" s="31" t="s">
        <v>102</v>
      </c>
      <c r="B29" s="30"/>
      <c r="C29" s="30"/>
      <c r="D29" s="28"/>
      <c r="E29" s="32"/>
      <c r="F29" s="32"/>
      <c r="G29" s="333" t="s">
        <v>87</v>
      </c>
      <c r="H29" s="205"/>
      <c r="I29" s="205"/>
      <c r="J29" s="206"/>
      <c r="K29" s="34"/>
      <c r="L29" s="34"/>
    </row>
    <row r="30" spans="1:12" ht="15">
      <c r="A30" s="31" t="s">
        <v>89</v>
      </c>
      <c r="B30" s="30"/>
      <c r="C30" s="30"/>
      <c r="D30" s="28"/>
      <c r="E30" s="32">
        <v>3500</v>
      </c>
      <c r="F30" s="32"/>
      <c r="G30" s="333" t="s">
        <v>88</v>
      </c>
      <c r="H30" s="205"/>
      <c r="I30" s="205"/>
      <c r="J30" s="206"/>
      <c r="K30" s="34"/>
      <c r="L30" s="34"/>
    </row>
    <row r="31" spans="1:12" ht="15">
      <c r="A31" s="334" t="s">
        <v>91</v>
      </c>
      <c r="B31" s="205"/>
      <c r="C31" s="205"/>
      <c r="D31" s="206"/>
      <c r="E31" s="32">
        <v>3398</v>
      </c>
      <c r="F31" s="32">
        <v>1188</v>
      </c>
      <c r="G31" s="13" t="s">
        <v>90</v>
      </c>
      <c r="H31" s="13"/>
      <c r="I31" s="13"/>
      <c r="J31" s="13"/>
      <c r="K31" s="32">
        <f>SUM(K24:K30)</f>
        <v>2858</v>
      </c>
      <c r="L31" s="32">
        <f>SUM(L24:L30)</f>
        <v>0</v>
      </c>
    </row>
    <row r="32" spans="1:12" ht="15">
      <c r="A32" s="189"/>
      <c r="B32" s="189"/>
      <c r="C32" s="189"/>
      <c r="D32" s="189"/>
      <c r="E32" s="32"/>
      <c r="F32" s="32"/>
      <c r="G32" s="350"/>
      <c r="H32" s="351"/>
      <c r="I32" s="351"/>
      <c r="J32" s="352"/>
      <c r="K32" s="34"/>
      <c r="L32" s="34"/>
    </row>
    <row r="33" spans="1:12" ht="15.75" thickBot="1">
      <c r="A33" s="344" t="s">
        <v>92</v>
      </c>
      <c r="B33" s="345"/>
      <c r="C33" s="345"/>
      <c r="D33" s="346"/>
      <c r="E33" s="33">
        <f>SUM(E8+E9+E16+E20+E21+E22+E23+E26+E27+E28+E29+E30+E31)</f>
        <v>24015</v>
      </c>
      <c r="F33" s="33">
        <f>SUM(F8+F9+F16+F20+F21+F22+F23+F26+F27+F28+F29+F30+F31)</f>
        <v>18802</v>
      </c>
      <c r="G33" s="347" t="s">
        <v>93</v>
      </c>
      <c r="H33" s="348"/>
      <c r="I33" s="348"/>
      <c r="J33" s="349"/>
      <c r="K33" s="33">
        <f>SUM(K23+K31)</f>
        <v>24015</v>
      </c>
      <c r="L33" s="33">
        <f>SUM(L23+L31)</f>
        <v>18802</v>
      </c>
    </row>
    <row r="34" ht="15.75" thickTop="1"/>
  </sheetData>
  <sheetProtection/>
  <mergeCells count="48">
    <mergeCell ref="A32:D32"/>
    <mergeCell ref="A10:D10"/>
    <mergeCell ref="G10:J10"/>
    <mergeCell ref="A2:L2"/>
    <mergeCell ref="A4:F4"/>
    <mergeCell ref="G4:L4"/>
    <mergeCell ref="L5:L7"/>
    <mergeCell ref="A8:D8"/>
    <mergeCell ref="G8:J8"/>
    <mergeCell ref="A9:D9"/>
    <mergeCell ref="A13:D13"/>
    <mergeCell ref="G13:J13"/>
    <mergeCell ref="A14:D14"/>
    <mergeCell ref="G14:J14"/>
    <mergeCell ref="A11:D11"/>
    <mergeCell ref="G11:J11"/>
    <mergeCell ref="A12:D12"/>
    <mergeCell ref="G12:J12"/>
    <mergeCell ref="A33:D33"/>
    <mergeCell ref="G33:J33"/>
    <mergeCell ref="G30:J30"/>
    <mergeCell ref="A31:D31"/>
    <mergeCell ref="G32:J32"/>
    <mergeCell ref="A17:D17"/>
    <mergeCell ref="G17:J17"/>
    <mergeCell ref="A18:D18"/>
    <mergeCell ref="G18:J18"/>
    <mergeCell ref="G23:J23"/>
    <mergeCell ref="K5:K7"/>
    <mergeCell ref="G5:J7"/>
    <mergeCell ref="F5:F7"/>
    <mergeCell ref="E5:E7"/>
    <mergeCell ref="A19:D19"/>
    <mergeCell ref="G19:J19"/>
    <mergeCell ref="A15:D15"/>
    <mergeCell ref="G15:J15"/>
    <mergeCell ref="A16:D16"/>
    <mergeCell ref="G16:J16"/>
    <mergeCell ref="A5:D7"/>
    <mergeCell ref="G27:J27"/>
    <mergeCell ref="G28:J28"/>
    <mergeCell ref="G29:J29"/>
    <mergeCell ref="A20:D20"/>
    <mergeCell ref="G22:J22"/>
    <mergeCell ref="G24:J24"/>
    <mergeCell ref="G25:J25"/>
    <mergeCell ref="G26:J26"/>
    <mergeCell ref="G9:J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H9" sqref="H9:I9"/>
    </sheetView>
  </sheetViews>
  <sheetFormatPr defaultColWidth="9.140625" defaultRowHeight="15"/>
  <sheetData>
    <row r="1" ht="15">
      <c r="K1" t="s">
        <v>110</v>
      </c>
    </row>
    <row r="2" spans="1:14" ht="15">
      <c r="A2" s="358" t="s">
        <v>41</v>
      </c>
      <c r="B2" s="358"/>
      <c r="C2" s="358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</row>
    <row r="3" spans="1:14" ht="15">
      <c r="A3" s="359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</row>
    <row r="5" spans="1:14" ht="15">
      <c r="A5" s="360" t="s">
        <v>23</v>
      </c>
      <c r="B5" s="360"/>
      <c r="C5" s="360"/>
      <c r="D5" s="360" t="s">
        <v>24</v>
      </c>
      <c r="E5" s="361"/>
      <c r="F5" s="360" t="s">
        <v>25</v>
      </c>
      <c r="G5" s="361"/>
      <c r="H5" s="360" t="s">
        <v>26</v>
      </c>
      <c r="I5" s="361"/>
      <c r="J5" s="360" t="s">
        <v>27</v>
      </c>
      <c r="K5" s="361"/>
      <c r="L5" s="360" t="s">
        <v>28</v>
      </c>
      <c r="M5" s="361"/>
      <c r="N5" s="14"/>
    </row>
    <row r="6" spans="1:13" ht="15">
      <c r="A6" s="360"/>
      <c r="B6" s="360"/>
      <c r="C6" s="360"/>
      <c r="D6" s="361"/>
      <c r="E6" s="361"/>
      <c r="F6" s="361"/>
      <c r="G6" s="361"/>
      <c r="H6" s="361"/>
      <c r="I6" s="361"/>
      <c r="J6" s="361"/>
      <c r="K6" s="361"/>
      <c r="L6" s="361"/>
      <c r="M6" s="361"/>
    </row>
    <row r="7" spans="1:13" ht="15">
      <c r="A7" s="357"/>
      <c r="B7" s="357"/>
      <c r="C7" s="357"/>
      <c r="D7" s="197"/>
      <c r="E7" s="197"/>
      <c r="F7" s="197"/>
      <c r="G7" s="197"/>
      <c r="H7" s="197"/>
      <c r="I7" s="197"/>
      <c r="J7" s="197"/>
      <c r="K7" s="197"/>
      <c r="L7" s="197"/>
      <c r="M7" s="197"/>
    </row>
    <row r="8" spans="1:13" ht="15">
      <c r="A8" s="356" t="s">
        <v>29</v>
      </c>
      <c r="B8" s="356"/>
      <c r="C8" s="356"/>
      <c r="D8" s="197"/>
      <c r="E8" s="197"/>
      <c r="F8" s="197"/>
      <c r="G8" s="197"/>
      <c r="H8" s="197"/>
      <c r="I8" s="197"/>
      <c r="J8" s="197"/>
      <c r="K8" s="197"/>
      <c r="L8" s="197"/>
      <c r="M8" s="197"/>
    </row>
    <row r="9" spans="1:13" ht="15">
      <c r="A9" s="357" t="s">
        <v>30</v>
      </c>
      <c r="B9" s="357"/>
      <c r="C9" s="357"/>
      <c r="D9" s="190">
        <v>1624</v>
      </c>
      <c r="E9" s="190"/>
      <c r="F9" s="190">
        <v>439</v>
      </c>
      <c r="G9" s="190"/>
      <c r="H9" s="190">
        <v>1330</v>
      </c>
      <c r="I9" s="190"/>
      <c r="J9" s="190">
        <v>1780</v>
      </c>
      <c r="K9" s="190"/>
      <c r="L9" s="190">
        <f aca="true" t="shared" si="0" ref="L9:L28">SUM(D9:K9)</f>
        <v>5173</v>
      </c>
      <c r="M9" s="190"/>
    </row>
    <row r="10" spans="1:13" ht="15">
      <c r="A10" s="357" t="s">
        <v>31</v>
      </c>
      <c r="B10" s="357"/>
      <c r="C10" s="357"/>
      <c r="D10" s="190">
        <v>754</v>
      </c>
      <c r="E10" s="190"/>
      <c r="F10" s="190">
        <v>102</v>
      </c>
      <c r="G10" s="190"/>
      <c r="H10" s="190">
        <v>660</v>
      </c>
      <c r="I10" s="190"/>
      <c r="J10" s="190"/>
      <c r="K10" s="190"/>
      <c r="L10" s="190">
        <f t="shared" si="0"/>
        <v>1516</v>
      </c>
      <c r="M10" s="190"/>
    </row>
    <row r="11" spans="1:13" ht="15">
      <c r="A11" s="357" t="s">
        <v>32</v>
      </c>
      <c r="B11" s="357"/>
      <c r="C11" s="357"/>
      <c r="D11" s="190"/>
      <c r="E11" s="190"/>
      <c r="F11" s="190"/>
      <c r="G11" s="190"/>
      <c r="H11" s="190">
        <v>100</v>
      </c>
      <c r="I11" s="190"/>
      <c r="J11" s="190"/>
      <c r="K11" s="190"/>
      <c r="L11" s="190">
        <f t="shared" si="0"/>
        <v>100</v>
      </c>
      <c r="M11" s="190"/>
    </row>
    <row r="12" spans="1:13" ht="15">
      <c r="A12" s="357" t="s">
        <v>33</v>
      </c>
      <c r="B12" s="357"/>
      <c r="C12" s="357"/>
      <c r="D12" s="190"/>
      <c r="E12" s="190"/>
      <c r="F12" s="190"/>
      <c r="G12" s="190"/>
      <c r="H12" s="190">
        <v>1016</v>
      </c>
      <c r="I12" s="190"/>
      <c r="J12" s="190"/>
      <c r="K12" s="190"/>
      <c r="L12" s="190">
        <f t="shared" si="0"/>
        <v>1016</v>
      </c>
      <c r="M12" s="190"/>
    </row>
    <row r="13" spans="1:13" ht="15">
      <c r="A13" s="357" t="s">
        <v>34</v>
      </c>
      <c r="B13" s="357"/>
      <c r="C13" s="357"/>
      <c r="D13" s="190"/>
      <c r="E13" s="190"/>
      <c r="F13" s="190"/>
      <c r="G13" s="190"/>
      <c r="H13" s="190">
        <v>174</v>
      </c>
      <c r="I13" s="190"/>
      <c r="J13" s="190"/>
      <c r="K13" s="190"/>
      <c r="L13" s="190">
        <f t="shared" si="0"/>
        <v>174</v>
      </c>
      <c r="M13" s="190"/>
    </row>
    <row r="14" spans="1:13" ht="15">
      <c r="A14" s="357" t="s">
        <v>35</v>
      </c>
      <c r="B14" s="357"/>
      <c r="C14" s="357"/>
      <c r="D14" s="190"/>
      <c r="E14" s="190"/>
      <c r="F14" s="190"/>
      <c r="G14" s="190"/>
      <c r="H14" s="190">
        <v>1067</v>
      </c>
      <c r="I14" s="190"/>
      <c r="J14" s="190"/>
      <c r="K14" s="190"/>
      <c r="L14" s="190">
        <f t="shared" si="0"/>
        <v>1067</v>
      </c>
      <c r="M14" s="190"/>
    </row>
    <row r="15" spans="1:13" ht="15">
      <c r="A15" s="357" t="s">
        <v>36</v>
      </c>
      <c r="B15" s="357"/>
      <c r="C15" s="357"/>
      <c r="D15" s="190"/>
      <c r="E15" s="190"/>
      <c r="F15" s="190"/>
      <c r="G15" s="190"/>
      <c r="H15" s="190">
        <v>82</v>
      </c>
      <c r="I15" s="190"/>
      <c r="J15" s="190"/>
      <c r="K15" s="190"/>
      <c r="L15" s="190">
        <f t="shared" si="0"/>
        <v>82</v>
      </c>
      <c r="M15" s="190"/>
    </row>
    <row r="16" spans="1:13" ht="15">
      <c r="A16" s="357" t="s">
        <v>127</v>
      </c>
      <c r="B16" s="357"/>
      <c r="C16" s="357"/>
      <c r="D16" s="190"/>
      <c r="E16" s="190"/>
      <c r="F16" s="190"/>
      <c r="G16" s="190"/>
      <c r="H16" s="190"/>
      <c r="I16" s="190"/>
      <c r="J16" s="190">
        <v>287</v>
      </c>
      <c r="K16" s="190"/>
      <c r="L16" s="190">
        <f t="shared" si="0"/>
        <v>287</v>
      </c>
      <c r="M16" s="190"/>
    </row>
    <row r="17" spans="1:13" ht="15">
      <c r="A17" s="357" t="s">
        <v>37</v>
      </c>
      <c r="B17" s="357"/>
      <c r="C17" s="357"/>
      <c r="D17" s="190"/>
      <c r="E17" s="190"/>
      <c r="F17" s="190"/>
      <c r="G17" s="190"/>
      <c r="H17" s="190">
        <v>62</v>
      </c>
      <c r="I17" s="190"/>
      <c r="J17" s="190"/>
      <c r="K17" s="190"/>
      <c r="L17" s="190">
        <f t="shared" si="0"/>
        <v>62</v>
      </c>
      <c r="M17" s="190"/>
    </row>
    <row r="18" spans="1:13" ht="15">
      <c r="A18" s="357" t="s">
        <v>38</v>
      </c>
      <c r="B18" s="357"/>
      <c r="C18" s="357"/>
      <c r="D18" s="190"/>
      <c r="E18" s="190"/>
      <c r="F18" s="190"/>
      <c r="G18" s="190"/>
      <c r="H18" s="190"/>
      <c r="I18" s="190"/>
      <c r="J18" s="190">
        <v>420</v>
      </c>
      <c r="K18" s="190"/>
      <c r="L18" s="190">
        <f t="shared" si="0"/>
        <v>420</v>
      </c>
      <c r="M18" s="190"/>
    </row>
    <row r="19" spans="1:13" ht="15">
      <c r="A19" s="357" t="s">
        <v>39</v>
      </c>
      <c r="B19" s="357"/>
      <c r="C19" s="357"/>
      <c r="D19" s="190"/>
      <c r="E19" s="190"/>
      <c r="F19" s="190"/>
      <c r="G19" s="190"/>
      <c r="H19" s="190"/>
      <c r="I19" s="190"/>
      <c r="J19" s="190">
        <v>3271</v>
      </c>
      <c r="K19" s="190"/>
      <c r="L19" s="190">
        <f t="shared" si="0"/>
        <v>3271</v>
      </c>
      <c r="M19" s="190"/>
    </row>
    <row r="20" spans="1:13" ht="15">
      <c r="A20" s="357" t="s">
        <v>121</v>
      </c>
      <c r="B20" s="357"/>
      <c r="C20" s="357"/>
      <c r="D20" s="190"/>
      <c r="E20" s="190"/>
      <c r="F20" s="190"/>
      <c r="G20" s="190"/>
      <c r="H20" s="190">
        <v>385</v>
      </c>
      <c r="I20" s="190"/>
      <c r="J20" s="190"/>
      <c r="K20" s="190"/>
      <c r="L20" s="190">
        <f t="shared" si="0"/>
        <v>385</v>
      </c>
      <c r="M20" s="190"/>
    </row>
    <row r="21" spans="1:13" ht="15">
      <c r="A21" s="357" t="s">
        <v>103</v>
      </c>
      <c r="B21" s="357"/>
      <c r="C21" s="357"/>
      <c r="D21" s="190"/>
      <c r="E21" s="190"/>
      <c r="F21" s="190"/>
      <c r="G21" s="190"/>
      <c r="H21" s="190"/>
      <c r="I21" s="190"/>
      <c r="J21" s="190">
        <v>2156</v>
      </c>
      <c r="K21" s="190"/>
      <c r="L21" s="190">
        <f>SUM(D21:K21)</f>
        <v>2156</v>
      </c>
      <c r="M21" s="190"/>
    </row>
    <row r="22" spans="1:13" ht="15">
      <c r="A22" s="357" t="s">
        <v>104</v>
      </c>
      <c r="B22" s="357"/>
      <c r="C22" s="357"/>
      <c r="D22" s="190">
        <v>1499</v>
      </c>
      <c r="E22" s="190"/>
      <c r="F22" s="190">
        <v>369</v>
      </c>
      <c r="G22" s="190"/>
      <c r="H22" s="190">
        <v>940</v>
      </c>
      <c r="I22" s="190"/>
      <c r="J22" s="190"/>
      <c r="K22" s="190"/>
      <c r="L22" s="190">
        <f>SUM(D22:K22)</f>
        <v>2808</v>
      </c>
      <c r="M22" s="190"/>
    </row>
    <row r="23" spans="1:13" ht="15">
      <c r="A23" s="357" t="s">
        <v>128</v>
      </c>
      <c r="B23" s="357"/>
      <c r="C23" s="357"/>
      <c r="D23" s="190"/>
      <c r="E23" s="190"/>
      <c r="F23" s="190"/>
      <c r="G23" s="190"/>
      <c r="H23" s="190"/>
      <c r="I23" s="190"/>
      <c r="J23" s="190">
        <v>285</v>
      </c>
      <c r="K23" s="190"/>
      <c r="L23" s="190">
        <f>SUM(D23:K23)</f>
        <v>285</v>
      </c>
      <c r="M23" s="190"/>
    </row>
    <row r="24" spans="1:13" ht="15">
      <c r="A24" s="357"/>
      <c r="B24" s="357"/>
      <c r="C24" s="357"/>
      <c r="D24" s="190"/>
      <c r="E24" s="190"/>
      <c r="F24" s="190"/>
      <c r="G24" s="190"/>
      <c r="H24" s="190"/>
      <c r="I24" s="190"/>
      <c r="J24" s="190"/>
      <c r="K24" s="190"/>
      <c r="L24" s="190"/>
      <c r="M24" s="190"/>
    </row>
    <row r="25" spans="1:13" ht="15">
      <c r="A25" s="357"/>
      <c r="B25" s="357"/>
      <c r="C25" s="357"/>
      <c r="D25" s="190"/>
      <c r="E25" s="190"/>
      <c r="F25" s="190"/>
      <c r="G25" s="190"/>
      <c r="H25" s="190"/>
      <c r="I25" s="190"/>
      <c r="J25" s="190"/>
      <c r="K25" s="190"/>
      <c r="L25" s="190"/>
      <c r="M25" s="190"/>
    </row>
    <row r="26" spans="1:13" ht="15">
      <c r="A26" s="357"/>
      <c r="B26" s="357"/>
      <c r="C26" s="357"/>
      <c r="D26" s="190"/>
      <c r="E26" s="190"/>
      <c r="F26" s="190"/>
      <c r="G26" s="190"/>
      <c r="H26" s="190"/>
      <c r="I26" s="190"/>
      <c r="J26" s="190"/>
      <c r="K26" s="190"/>
      <c r="L26" s="190"/>
      <c r="M26" s="190"/>
    </row>
    <row r="27" spans="1:13" ht="15">
      <c r="A27" s="357"/>
      <c r="B27" s="357"/>
      <c r="C27" s="357"/>
      <c r="D27" s="190"/>
      <c r="E27" s="190"/>
      <c r="F27" s="190"/>
      <c r="G27" s="190"/>
      <c r="H27" s="190"/>
      <c r="I27" s="190"/>
      <c r="J27" s="190"/>
      <c r="K27" s="190"/>
      <c r="L27" s="190"/>
      <c r="M27" s="190"/>
    </row>
    <row r="28" spans="1:13" ht="15">
      <c r="A28" s="357" t="s">
        <v>40</v>
      </c>
      <c r="B28" s="357"/>
      <c r="C28" s="357"/>
      <c r="D28" s="190">
        <f>SUM(D7:E27)</f>
        <v>3877</v>
      </c>
      <c r="E28" s="190"/>
      <c r="F28" s="190">
        <f>SUM(F7:G27)</f>
        <v>910</v>
      </c>
      <c r="G28" s="190"/>
      <c r="H28" s="190">
        <f>SUM(H7:I27)</f>
        <v>5816</v>
      </c>
      <c r="I28" s="190"/>
      <c r="J28" s="190">
        <f>SUM(J7:K27)</f>
        <v>8199</v>
      </c>
      <c r="K28" s="190"/>
      <c r="L28" s="190">
        <f t="shared" si="0"/>
        <v>18802</v>
      </c>
      <c r="M28" s="190"/>
    </row>
  </sheetData>
  <sheetProtection/>
  <mergeCells count="139">
    <mergeCell ref="J28:K28"/>
    <mergeCell ref="L28:M28"/>
    <mergeCell ref="A27:C27"/>
    <mergeCell ref="D27:E27"/>
    <mergeCell ref="F27:G27"/>
    <mergeCell ref="H27:I27"/>
    <mergeCell ref="J27:K27"/>
    <mergeCell ref="L27:M27"/>
    <mergeCell ref="A28:C28"/>
    <mergeCell ref="D28:E28"/>
    <mergeCell ref="F25:G25"/>
    <mergeCell ref="H25:I25"/>
    <mergeCell ref="J25:K25"/>
    <mergeCell ref="L25:M25"/>
    <mergeCell ref="A26:C26"/>
    <mergeCell ref="D26:E26"/>
    <mergeCell ref="F26:G26"/>
    <mergeCell ref="H26:I26"/>
    <mergeCell ref="J26:K26"/>
    <mergeCell ref="L26:M26"/>
    <mergeCell ref="J23:K23"/>
    <mergeCell ref="L23:M23"/>
    <mergeCell ref="F28:G28"/>
    <mergeCell ref="H28:I28"/>
    <mergeCell ref="A24:C24"/>
    <mergeCell ref="D24:E24"/>
    <mergeCell ref="F24:G24"/>
    <mergeCell ref="H24:I24"/>
    <mergeCell ref="A25:C25"/>
    <mergeCell ref="D25:E25"/>
    <mergeCell ref="A22:C22"/>
    <mergeCell ref="D22:E22"/>
    <mergeCell ref="F22:G22"/>
    <mergeCell ref="H22:I22"/>
    <mergeCell ref="J24:K24"/>
    <mergeCell ref="L24:M24"/>
    <mergeCell ref="A23:C23"/>
    <mergeCell ref="D23:E23"/>
    <mergeCell ref="F23:G23"/>
    <mergeCell ref="H23:I23"/>
    <mergeCell ref="F20:G20"/>
    <mergeCell ref="H20:I20"/>
    <mergeCell ref="J22:K22"/>
    <mergeCell ref="L22:M22"/>
    <mergeCell ref="A21:C21"/>
    <mergeCell ref="D21:E21"/>
    <mergeCell ref="F21:G21"/>
    <mergeCell ref="H21:I21"/>
    <mergeCell ref="J21:K21"/>
    <mergeCell ref="L21:M21"/>
    <mergeCell ref="J20:K20"/>
    <mergeCell ref="L20:M20"/>
    <mergeCell ref="A19:C19"/>
    <mergeCell ref="D19:E19"/>
    <mergeCell ref="F19:G19"/>
    <mergeCell ref="H19:I19"/>
    <mergeCell ref="J19:K19"/>
    <mergeCell ref="L19:M19"/>
    <mergeCell ref="A20:C20"/>
    <mergeCell ref="D20:E20"/>
    <mergeCell ref="J17:K17"/>
    <mergeCell ref="L17:M17"/>
    <mergeCell ref="A18:C18"/>
    <mergeCell ref="D18:E18"/>
    <mergeCell ref="F18:G18"/>
    <mergeCell ref="H18:I18"/>
    <mergeCell ref="A16:C16"/>
    <mergeCell ref="D16:E16"/>
    <mergeCell ref="F16:G16"/>
    <mergeCell ref="H16:I16"/>
    <mergeCell ref="J18:K18"/>
    <mergeCell ref="L18:M18"/>
    <mergeCell ref="A17:C17"/>
    <mergeCell ref="D17:E17"/>
    <mergeCell ref="F17:G17"/>
    <mergeCell ref="H17:I17"/>
    <mergeCell ref="F14:G14"/>
    <mergeCell ref="H14:I14"/>
    <mergeCell ref="J16:K16"/>
    <mergeCell ref="L16:M16"/>
    <mergeCell ref="A15:C15"/>
    <mergeCell ref="D15:E15"/>
    <mergeCell ref="F15:G15"/>
    <mergeCell ref="H15:I15"/>
    <mergeCell ref="J15:K15"/>
    <mergeCell ref="L15:M15"/>
    <mergeCell ref="J14:K14"/>
    <mergeCell ref="L14:M14"/>
    <mergeCell ref="A13:C13"/>
    <mergeCell ref="D13:E13"/>
    <mergeCell ref="F13:G13"/>
    <mergeCell ref="H13:I13"/>
    <mergeCell ref="J13:K13"/>
    <mergeCell ref="L13:M13"/>
    <mergeCell ref="A14:C14"/>
    <mergeCell ref="D14:E14"/>
    <mergeCell ref="H11:I11"/>
    <mergeCell ref="J11:K11"/>
    <mergeCell ref="L11:M11"/>
    <mergeCell ref="A12:C12"/>
    <mergeCell ref="D12:E12"/>
    <mergeCell ref="F12:G12"/>
    <mergeCell ref="H12:I12"/>
    <mergeCell ref="L9:M9"/>
    <mergeCell ref="A10:C10"/>
    <mergeCell ref="D10:E10"/>
    <mergeCell ref="F10:G10"/>
    <mergeCell ref="H10:I10"/>
    <mergeCell ref="J12:K12"/>
    <mergeCell ref="L12:M12"/>
    <mergeCell ref="A11:C11"/>
    <mergeCell ref="D11:E11"/>
    <mergeCell ref="F11:G11"/>
    <mergeCell ref="L5:M6"/>
    <mergeCell ref="J8:K8"/>
    <mergeCell ref="L8:M8"/>
    <mergeCell ref="J10:K10"/>
    <mergeCell ref="L10:M10"/>
    <mergeCell ref="A9:C9"/>
    <mergeCell ref="D9:E9"/>
    <mergeCell ref="F9:G9"/>
    <mergeCell ref="H9:I9"/>
    <mergeCell ref="J9:K9"/>
    <mergeCell ref="H7:I7"/>
    <mergeCell ref="J7:K7"/>
    <mergeCell ref="L7:M7"/>
    <mergeCell ref="H8:I8"/>
    <mergeCell ref="A2:N3"/>
    <mergeCell ref="A5:C6"/>
    <mergeCell ref="D5:E6"/>
    <mergeCell ref="F5:G6"/>
    <mergeCell ref="H5:I6"/>
    <mergeCell ref="J5:K6"/>
    <mergeCell ref="A8:C8"/>
    <mergeCell ref="D8:E8"/>
    <mergeCell ref="F8:G8"/>
    <mergeCell ref="A7:C7"/>
    <mergeCell ref="D7:E7"/>
    <mergeCell ref="F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4">
      <selection activeCell="G25" sqref="G25"/>
    </sheetView>
  </sheetViews>
  <sheetFormatPr defaultColWidth="9.140625" defaultRowHeight="15"/>
  <sheetData>
    <row r="1" ht="15">
      <c r="F1" t="s">
        <v>111</v>
      </c>
    </row>
    <row r="3" spans="1:9" ht="15">
      <c r="A3" s="208" t="s">
        <v>94</v>
      </c>
      <c r="B3" s="208"/>
      <c r="C3" s="208"/>
      <c r="D3" s="208"/>
      <c r="E3" s="208"/>
      <c r="F3" s="208"/>
      <c r="G3" s="208"/>
      <c r="H3" s="379"/>
      <c r="I3" s="379"/>
    </row>
    <row r="4" spans="1:9" ht="15">
      <c r="A4" s="208" t="s">
        <v>95</v>
      </c>
      <c r="B4" s="208"/>
      <c r="C4" s="208"/>
      <c r="D4" s="208"/>
      <c r="E4" s="208"/>
      <c r="F4" s="208"/>
      <c r="G4" s="208"/>
      <c r="H4" s="379"/>
      <c r="I4" s="379"/>
    </row>
    <row r="7" ht="15">
      <c r="G7" s="14" t="s">
        <v>107</v>
      </c>
    </row>
    <row r="8" spans="2:7" ht="15">
      <c r="B8" s="371" t="s">
        <v>108</v>
      </c>
      <c r="C8" s="369"/>
      <c r="D8" s="369"/>
      <c r="E8" s="370"/>
      <c r="F8" s="21">
        <v>2012</v>
      </c>
      <c r="G8" s="21">
        <v>2013</v>
      </c>
    </row>
    <row r="9" spans="2:7" ht="15">
      <c r="B9" s="371" t="s">
        <v>109</v>
      </c>
      <c r="C9" s="369"/>
      <c r="D9" s="369"/>
      <c r="E9" s="370"/>
      <c r="F9" s="38"/>
      <c r="G9" s="38"/>
    </row>
    <row r="10" spans="2:7" ht="15">
      <c r="B10" s="16"/>
      <c r="C10" s="11"/>
      <c r="D10" s="11"/>
      <c r="E10" s="12"/>
      <c r="F10" s="15"/>
      <c r="G10" s="15"/>
    </row>
    <row r="11" spans="2:7" ht="15">
      <c r="B11" s="368"/>
      <c r="C11" s="369"/>
      <c r="D11" s="369"/>
      <c r="E11" s="370"/>
      <c r="F11" s="15"/>
      <c r="G11" s="15"/>
    </row>
    <row r="12" spans="2:7" ht="15">
      <c r="B12" s="368" t="s">
        <v>122</v>
      </c>
      <c r="C12" s="369"/>
      <c r="D12" s="369"/>
      <c r="E12" s="370"/>
      <c r="F12" s="15">
        <v>700</v>
      </c>
      <c r="G12" s="15"/>
    </row>
    <row r="13" spans="2:7" ht="15">
      <c r="B13" s="378" t="s">
        <v>106</v>
      </c>
      <c r="C13" s="366"/>
      <c r="D13" s="366"/>
      <c r="E13" s="367"/>
      <c r="F13" s="15">
        <v>570</v>
      </c>
      <c r="G13" s="15"/>
    </row>
    <row r="14" spans="2:7" ht="15">
      <c r="B14" s="368" t="s">
        <v>96</v>
      </c>
      <c r="C14" s="369"/>
      <c r="D14" s="369"/>
      <c r="E14" s="370"/>
      <c r="F14" s="15"/>
      <c r="G14" s="15"/>
    </row>
    <row r="15" spans="2:7" ht="15" customHeight="1">
      <c r="B15" s="372" t="s">
        <v>97</v>
      </c>
      <c r="C15" s="373"/>
      <c r="D15" s="373"/>
      <c r="E15" s="374"/>
      <c r="F15" s="22">
        <v>318</v>
      </c>
      <c r="G15" s="22"/>
    </row>
    <row r="16" spans="2:7" ht="15">
      <c r="B16" s="375"/>
      <c r="C16" s="376"/>
      <c r="D16" s="376"/>
      <c r="E16" s="377"/>
      <c r="F16" s="23"/>
      <c r="G16" s="23"/>
    </row>
    <row r="17" spans="2:7" ht="15">
      <c r="B17" s="368" t="s">
        <v>112</v>
      </c>
      <c r="C17" s="369"/>
      <c r="D17" s="369"/>
      <c r="E17" s="370"/>
      <c r="F17" s="15"/>
      <c r="G17" s="15"/>
    </row>
    <row r="18" spans="2:7" ht="15">
      <c r="B18" s="368" t="s">
        <v>105</v>
      </c>
      <c r="C18" s="369"/>
      <c r="D18" s="369"/>
      <c r="E18" s="370"/>
      <c r="F18" s="15"/>
      <c r="G18" s="15"/>
    </row>
    <row r="19" spans="2:7" ht="15">
      <c r="B19" s="25"/>
      <c r="C19" s="26"/>
      <c r="D19" s="26"/>
      <c r="E19" s="27"/>
      <c r="F19" s="15"/>
      <c r="G19" s="15"/>
    </row>
    <row r="20" spans="2:7" ht="15">
      <c r="B20" s="371" t="s">
        <v>98</v>
      </c>
      <c r="C20" s="369"/>
      <c r="D20" s="369"/>
      <c r="E20" s="370"/>
      <c r="F20" s="24">
        <f>SUM(F11:F19)</f>
        <v>1588</v>
      </c>
      <c r="G20" s="24">
        <f>SUM(G11:G19)</f>
        <v>0</v>
      </c>
    </row>
    <row r="21" spans="2:7" ht="15">
      <c r="B21" s="25"/>
      <c r="C21" s="26"/>
      <c r="D21" s="26"/>
      <c r="E21" s="27"/>
      <c r="F21" s="15"/>
      <c r="G21" s="15"/>
    </row>
    <row r="22" spans="2:7" ht="15">
      <c r="B22" s="25"/>
      <c r="C22" s="26"/>
      <c r="D22" s="26"/>
      <c r="E22" s="27"/>
      <c r="F22" s="15"/>
      <c r="G22" s="15"/>
    </row>
    <row r="23" spans="2:7" ht="15">
      <c r="B23" s="371" t="s">
        <v>99</v>
      </c>
      <c r="C23" s="369"/>
      <c r="D23" s="369"/>
      <c r="E23" s="370"/>
      <c r="F23" s="15"/>
      <c r="G23" s="15"/>
    </row>
    <row r="24" spans="2:7" ht="15">
      <c r="B24" s="25"/>
      <c r="C24" s="26"/>
      <c r="D24" s="26"/>
      <c r="E24" s="27"/>
      <c r="F24" s="15"/>
      <c r="G24" s="15"/>
    </row>
    <row r="25" spans="2:7" ht="15">
      <c r="B25" s="368" t="s">
        <v>123</v>
      </c>
      <c r="C25" s="369"/>
      <c r="D25" s="369"/>
      <c r="E25" s="370"/>
      <c r="F25" s="15">
        <v>1270</v>
      </c>
      <c r="G25" s="15"/>
    </row>
    <row r="26" spans="2:7" ht="15">
      <c r="B26" s="25"/>
      <c r="C26" s="26"/>
      <c r="D26" s="26"/>
      <c r="E26" s="27"/>
      <c r="F26" s="15"/>
      <c r="G26" s="15"/>
    </row>
    <row r="27" spans="2:7" ht="15">
      <c r="B27" s="25"/>
      <c r="C27" s="26"/>
      <c r="D27" s="26"/>
      <c r="E27" s="27"/>
      <c r="F27" s="15"/>
      <c r="G27" s="15"/>
    </row>
    <row r="28" spans="2:7" ht="15">
      <c r="B28" s="371" t="s">
        <v>100</v>
      </c>
      <c r="C28" s="369"/>
      <c r="D28" s="369"/>
      <c r="E28" s="370"/>
      <c r="F28" s="24">
        <f>SUM(F25:F27)</f>
        <v>1270</v>
      </c>
      <c r="G28" s="24">
        <f>SUM(G25:G27)</f>
        <v>0</v>
      </c>
    </row>
    <row r="29" spans="2:7" ht="15">
      <c r="B29" s="37"/>
      <c r="C29" s="35"/>
      <c r="D29" s="35"/>
      <c r="E29" s="36"/>
      <c r="F29" s="24"/>
      <c r="G29" s="24"/>
    </row>
    <row r="30" spans="2:7" ht="15">
      <c r="B30" s="362" t="s">
        <v>114</v>
      </c>
      <c r="C30" s="363"/>
      <c r="D30" s="363"/>
      <c r="E30" s="364"/>
      <c r="F30" s="38"/>
      <c r="G30" s="38"/>
    </row>
    <row r="31" spans="2:7" ht="15">
      <c r="B31" s="365" t="s">
        <v>115</v>
      </c>
      <c r="C31" s="366"/>
      <c r="D31" s="366"/>
      <c r="E31" s="367"/>
      <c r="F31" s="15"/>
      <c r="G31" s="15"/>
    </row>
    <row r="32" spans="2:7" ht="15">
      <c r="B32" s="16"/>
      <c r="C32" s="11"/>
      <c r="D32" s="11"/>
      <c r="E32" s="12"/>
      <c r="F32" s="15"/>
      <c r="G32" s="15"/>
    </row>
    <row r="33" spans="2:7" ht="15">
      <c r="B33" s="18" t="s">
        <v>101</v>
      </c>
      <c r="C33" s="19"/>
      <c r="D33" s="19"/>
      <c r="E33" s="20"/>
      <c r="F33" s="24">
        <f>SUM(F20+F28+F30)</f>
        <v>2858</v>
      </c>
      <c r="G33" s="24">
        <f>SUM(G20+G28+G30)</f>
        <v>0</v>
      </c>
    </row>
    <row r="34" spans="2:7" ht="15">
      <c r="B34" s="16"/>
      <c r="C34" s="11"/>
      <c r="D34" s="11"/>
      <c r="E34" s="12"/>
      <c r="F34" s="15"/>
      <c r="G34" s="15"/>
    </row>
  </sheetData>
  <sheetProtection/>
  <mergeCells count="17">
    <mergeCell ref="B11:E11"/>
    <mergeCell ref="B12:E12"/>
    <mergeCell ref="B13:E13"/>
    <mergeCell ref="B14:E14"/>
    <mergeCell ref="A3:I3"/>
    <mergeCell ref="A4:I4"/>
    <mergeCell ref="B8:E8"/>
    <mergeCell ref="B9:E9"/>
    <mergeCell ref="B30:E30"/>
    <mergeCell ref="B31:E31"/>
    <mergeCell ref="B25:E25"/>
    <mergeCell ref="B28:E28"/>
    <mergeCell ref="B17:E17"/>
    <mergeCell ref="B15:E16"/>
    <mergeCell ref="B18:E18"/>
    <mergeCell ref="B20:E20"/>
    <mergeCell ref="B23:E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0" sqref="I10"/>
    </sheetView>
  </sheetViews>
  <sheetFormatPr defaultColWidth="9.140625" defaultRowHeight="15"/>
  <sheetData>
    <row r="3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Zalaapáti</dc:creator>
  <cp:keywords/>
  <dc:description/>
  <cp:lastModifiedBy>user</cp:lastModifiedBy>
  <cp:lastPrinted>2015-03-17T14:45:31Z</cp:lastPrinted>
  <dcterms:created xsi:type="dcterms:W3CDTF">2009-02-05T07:36:46Z</dcterms:created>
  <dcterms:modified xsi:type="dcterms:W3CDTF">2015-03-17T14:46:38Z</dcterms:modified>
  <cp:category/>
  <cp:version/>
  <cp:contentType/>
  <cp:contentStatus/>
</cp:coreProperties>
</file>