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632" activeTab="0"/>
  </bookViews>
  <sheets>
    <sheet name="2.melléklet " sheetId="1" r:id="rId1"/>
    <sheet name="3.melléklet" sheetId="2" r:id="rId2"/>
    <sheet name="4.melléklet" sheetId="3" r:id="rId3"/>
    <sheet name="5.melléklet" sheetId="4" r:id="rId4"/>
    <sheet name="6.melléklet" sheetId="5" r:id="rId5"/>
    <sheet name="7.melléklet" sheetId="6" r:id="rId6"/>
    <sheet name="8.melléklet" sheetId="7" r:id="rId7"/>
    <sheet name="9.melléklet" sheetId="8" r:id="rId8"/>
    <sheet name="10.melléklet" sheetId="9" r:id="rId9"/>
    <sheet name="11.melléklet" sheetId="10" r:id="rId10"/>
    <sheet name="12. melléklet" sheetId="11" r:id="rId11"/>
    <sheet name="13.melléklet" sheetId="12" r:id="rId12"/>
  </sheets>
  <definedNames>
    <definedName name="_xlnm.Print_Area" localSheetId="8">'10.melléklet'!$A$1:$M$54</definedName>
    <definedName name="_xlnm.Print_Area" localSheetId="9">'11.melléklet'!$A$1:$P$40</definedName>
    <definedName name="_xlnm.Print_Area" localSheetId="10">'12. melléklet'!$A$1:$P$36</definedName>
    <definedName name="_xlnm.Print_Area" localSheetId="11">'13.melléklet'!$A$1:$O$30</definedName>
    <definedName name="_xlnm.Print_Area" localSheetId="0">'2.melléklet '!$A$1:$J$58</definedName>
    <definedName name="_xlnm.Print_Area" localSheetId="1">'3.melléklet'!$A$1:$T$38</definedName>
    <definedName name="_xlnm.Print_Area" localSheetId="2">'4.melléklet'!$A$1:$K$36</definedName>
    <definedName name="_xlnm.Print_Area" localSheetId="3">'5.melléklet'!$A$1:$K$36</definedName>
    <definedName name="_xlnm.Print_Area" localSheetId="4">'6.melléklet'!$A$1:$J$50</definedName>
    <definedName name="_xlnm.Print_Area" localSheetId="5">'7.melléklet'!$A$1:$R$40</definedName>
    <definedName name="_xlnm.Print_Area" localSheetId="6">'8.melléklet'!$A$1:$Q$98</definedName>
    <definedName name="_xlnm.Print_Area" localSheetId="7">'9.melléklet'!$B$1:$L$51</definedName>
  </definedNames>
  <calcPr calcMode="manual" fullCalcOnLoad="1"/>
</workbook>
</file>

<file path=xl/comments6.xml><?xml version="1.0" encoding="utf-8"?>
<comments xmlns="http://schemas.openxmlformats.org/spreadsheetml/2006/main">
  <authors>
    <author>Dell</author>
  </authors>
  <commentList>
    <comment ref="H12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<sst xmlns="http://schemas.openxmlformats.org/spreadsheetml/2006/main" count="835" uniqueCount="371">
  <si>
    <t>megnevezés</t>
  </si>
  <si>
    <t>I: MŰKÖDÉSI BEVÉTELEK ÉS KIADÁSOK</t>
  </si>
  <si>
    <t>intézményi bevételek</t>
  </si>
  <si>
    <t>sajátos bevételek</t>
  </si>
  <si>
    <t>előző évi pénzmaradvány</t>
  </si>
  <si>
    <t>BEVÉTELEK ÖSSZESEN</t>
  </si>
  <si>
    <t>Bevételek</t>
  </si>
  <si>
    <t>Kiadások</t>
  </si>
  <si>
    <t>személyi juttatások</t>
  </si>
  <si>
    <t>dologi kiadások</t>
  </si>
  <si>
    <t>tartalékok</t>
  </si>
  <si>
    <t>KIADÁSOK ÖSSZESEN</t>
  </si>
  <si>
    <t>II. FELHALMOZÁSI C. BEVÉTELEK ÉS KIADÁSOK</t>
  </si>
  <si>
    <t>költségvetési támogatás</t>
  </si>
  <si>
    <t>BEVÉTELEK MINDÖSSZESEN</t>
  </si>
  <si>
    <t>KIADÁSOK MINDÖSSZESEN</t>
  </si>
  <si>
    <t>t.eszköz értékesítés</t>
  </si>
  <si>
    <t>MŰKÖDÉSI ÉS FELHALMOZÁSI BEVÉTELEK ÉS KIADÁSOK</t>
  </si>
  <si>
    <t>E</t>
  </si>
  <si>
    <t>A</t>
  </si>
  <si>
    <t>B</t>
  </si>
  <si>
    <t>C</t>
  </si>
  <si>
    <t>D</t>
  </si>
  <si>
    <t>F</t>
  </si>
  <si>
    <t>G</t>
  </si>
  <si>
    <t>H</t>
  </si>
  <si>
    <t>cím</t>
  </si>
  <si>
    <t>alcím</t>
  </si>
  <si>
    <t>hitel</t>
  </si>
  <si>
    <t>előirányzat</t>
  </si>
  <si>
    <t>módosított ei.</t>
  </si>
  <si>
    <t>I.  ÖNKORMÁNYZAT</t>
  </si>
  <si>
    <t>szociális étkeztetés</t>
  </si>
  <si>
    <t>I.CÍM ÖSSZESEN</t>
  </si>
  <si>
    <t>MINDÖSSZESEN</t>
  </si>
  <si>
    <t>összesen</t>
  </si>
  <si>
    <t>CÍM</t>
  </si>
  <si>
    <t>ALCÍM</t>
  </si>
  <si>
    <t>MEGNEVEZÉS</t>
  </si>
  <si>
    <t>I.</t>
  </si>
  <si>
    <t>ÖNKORMÁNYZAT</t>
  </si>
  <si>
    <t>átengedett központi adó</t>
  </si>
  <si>
    <t>gépjárműadó</t>
  </si>
  <si>
    <t>helyi adók</t>
  </si>
  <si>
    <t>iparűzési adó</t>
  </si>
  <si>
    <t>kommunális adó</t>
  </si>
  <si>
    <t>CÍMEK MINDÖSSZESEN</t>
  </si>
  <si>
    <t>KÖLTSÉGVETÉSI TÁMOGATÁS JOGCÍMENKÉNT</t>
  </si>
  <si>
    <t>módosított</t>
  </si>
  <si>
    <t>I.Önkormányzat</t>
  </si>
  <si>
    <t>általános önk. feladatok</t>
  </si>
  <si>
    <t>falugondnoki szolgálat</t>
  </si>
  <si>
    <t>ebből:</t>
  </si>
  <si>
    <t>összes működési bevétel</t>
  </si>
  <si>
    <t>m.adót terh.járulék</t>
  </si>
  <si>
    <t>eseti pénzbeli ellátások</t>
  </si>
  <si>
    <t xml:space="preserve"> </t>
  </si>
  <si>
    <t>Rendszeres pénzbeli ellátások</t>
  </si>
  <si>
    <t>egyéb önk.eseti pénzbeli ell.</t>
  </si>
  <si>
    <t>közgyógyellátás</t>
  </si>
  <si>
    <t>I. CÍM MINDÖSSZESEN</t>
  </si>
  <si>
    <t>orvosi ügyelet</t>
  </si>
  <si>
    <t>Civil szervezetek működési támogatása</t>
  </si>
  <si>
    <t>jutalom</t>
  </si>
  <si>
    <t>túlóra,helyettesítés</t>
  </si>
  <si>
    <t>egyéb juttatás</t>
  </si>
  <si>
    <t>végkielégítés</t>
  </si>
  <si>
    <t>jubileumi jutalom</t>
  </si>
  <si>
    <t>Cafetéria</t>
  </si>
  <si>
    <t>egyéb költségtérítés</t>
  </si>
  <si>
    <t>2.oldal</t>
  </si>
  <si>
    <t>TB járulék</t>
  </si>
  <si>
    <t>egyéb járulékok</t>
  </si>
  <si>
    <t>irodaszer, nyomtatvány</t>
  </si>
  <si>
    <t>3.oldal</t>
  </si>
  <si>
    <t>vásárolt élelmezés</t>
  </si>
  <si>
    <t>villamosenergia</t>
  </si>
  <si>
    <t>víz-és csatorna díjak</t>
  </si>
  <si>
    <t>üzemeltetési, fenntartási kiadás</t>
  </si>
  <si>
    <t>továbbszámlázott szolg.Áh.belül</t>
  </si>
  <si>
    <t>továbbszámlázott szolg.Áh.kívül</t>
  </si>
  <si>
    <t>ÁFA</t>
  </si>
  <si>
    <t>belföldi kiküldetés</t>
  </si>
  <si>
    <t>reprezentáció</t>
  </si>
  <si>
    <t>Adó,díjak,egyéb befizetések</t>
  </si>
  <si>
    <t>DOLOGI KIADÁSOK ÖSSZESEN</t>
  </si>
  <si>
    <t>térítési díjak</t>
  </si>
  <si>
    <t>Szociális étkeztetés</t>
  </si>
  <si>
    <t>Köztemető fenntartás és működtetés</t>
  </si>
  <si>
    <t>kamat bevételek</t>
  </si>
  <si>
    <t>Intézményi működési bevételek jogcímenként</t>
  </si>
  <si>
    <t>FELHALMOZÁSI CÉLÚ BEVÉTELEK</t>
  </si>
  <si>
    <t xml:space="preserve">     </t>
  </si>
  <si>
    <t>CÍM          ALCÍM</t>
  </si>
  <si>
    <t>költsgv.bevételek</t>
  </si>
  <si>
    <t>pénzeszk.bevétel</t>
  </si>
  <si>
    <t>pénzmaradvány</t>
  </si>
  <si>
    <t xml:space="preserve">  összesen</t>
  </si>
  <si>
    <t>I.CÍM összesen</t>
  </si>
  <si>
    <t>FELHALMOZÁSI CÉLÚ KIADÁSOK</t>
  </si>
  <si>
    <t xml:space="preserve">         alcím</t>
  </si>
  <si>
    <t xml:space="preserve">       felújítás</t>
  </si>
  <si>
    <t xml:space="preserve">       beruházás</t>
  </si>
  <si>
    <t xml:space="preserve">      összesen</t>
  </si>
  <si>
    <t>Önk.igazgt.tevékenysége</t>
  </si>
  <si>
    <t>CÍM       ALCÍM</t>
  </si>
  <si>
    <t>teljes munkaidős</t>
  </si>
  <si>
    <t>részmunkaidős</t>
  </si>
  <si>
    <t>külső munkavállaló</t>
  </si>
  <si>
    <t>falugondnok</t>
  </si>
  <si>
    <t>könyvtáros</t>
  </si>
  <si>
    <t>SKTC Sümeg</t>
  </si>
  <si>
    <t>hosszú időtartamú közfoglalkoztatás</t>
  </si>
  <si>
    <t>Önk.és társulásaik elszámolásai</t>
  </si>
  <si>
    <t>aktív korúak ellátása</t>
  </si>
  <si>
    <t>Önk. És társulásaik ált.igazg. tevékenysége</t>
  </si>
  <si>
    <t>zöldterület-gazdálkodással kapcs.feladatok</t>
  </si>
  <si>
    <t>közvilágítás fenntartásának támogatása</t>
  </si>
  <si>
    <t>köztemető fenntartással kapcs.fealadok</t>
  </si>
  <si>
    <t>közutak fenntartásának támogatása</t>
  </si>
  <si>
    <t>Egyéb kötelező önkormányzati</t>
  </si>
  <si>
    <t>feladatok támogatása</t>
  </si>
  <si>
    <t>költségvetési támogatások összesen</t>
  </si>
  <si>
    <t>könyvtári feladatok</t>
  </si>
  <si>
    <t>Járóbeteg</t>
  </si>
  <si>
    <t>sírhely megváltások</t>
  </si>
  <si>
    <t>Községgazdálkodás</t>
  </si>
  <si>
    <t>Személyi juttatások, szociális hozzájárulási adók és dologi kiadások összesített előirányzata</t>
  </si>
  <si>
    <t>MŰKÖDÉSI BEVÉTELEK ÖSSZESÍTETT ELŐIRÁNYZATA</t>
  </si>
  <si>
    <t>Személyi juttatások, szociális hozzájárulási adók és dologi kiadások részletes előirányzata</t>
  </si>
  <si>
    <t>Ellátottak pénzbeni juttatásai</t>
  </si>
  <si>
    <t>Támogatásértékű működési kiadások</t>
  </si>
  <si>
    <t>település-üzemeltetéshez kapcs.feladatok</t>
  </si>
  <si>
    <t>lakott külterülettel kapcsolatos feladatok</t>
  </si>
  <si>
    <t>Szoc. és gy.jóléti feladatok</t>
  </si>
  <si>
    <t>40 % önk. megillető</t>
  </si>
  <si>
    <t>Tűzoltó Köztestület</t>
  </si>
  <si>
    <t>tagdíj</t>
  </si>
  <si>
    <t>Közm.int.közösségi színterek</t>
  </si>
  <si>
    <t>közművelődési érd. Növelő</t>
  </si>
  <si>
    <t>támogatás önrésze</t>
  </si>
  <si>
    <t>közfoglalkoztatás</t>
  </si>
  <si>
    <t>RIGÁCS KÖZSÉG ÖNKORMÁNYZATA</t>
  </si>
  <si>
    <t>felhalmozási tartalék</t>
  </si>
  <si>
    <t>Közvilágítás</t>
  </si>
  <si>
    <t>Könyvtári szolgáltatások</t>
  </si>
  <si>
    <t>Munkanélküli aktív korúak ellátásai</t>
  </si>
  <si>
    <t>Családsegítés</t>
  </si>
  <si>
    <t>Önk. Jogalkotás</t>
  </si>
  <si>
    <t>Köztemető-fenntartás</t>
  </si>
  <si>
    <t>Önk vagyonnal való gazd.</t>
  </si>
  <si>
    <t>Start-munka – Téli közfogl.</t>
  </si>
  <si>
    <t>Hosszabb időt.közfogl.</t>
  </si>
  <si>
    <t>Hulladék begyűjtése, szállítása</t>
  </si>
  <si>
    <t>Civil szervezetek műk. tám.</t>
  </si>
  <si>
    <t>Betegséggel kapcs. pénzbeli ell.</t>
  </si>
  <si>
    <t>Lakásfenntartássalösszefüggő ell.</t>
  </si>
  <si>
    <t>Egyéb szociális ell.</t>
  </si>
  <si>
    <t>Falugondnoki szolgáltatás</t>
  </si>
  <si>
    <t>Egyéb bevételek</t>
  </si>
  <si>
    <t>Önkorm. elszám. ktv-vel</t>
  </si>
  <si>
    <t xml:space="preserve">RIGÁCS KÖZSÉG ÖNKORMÁNYZATA </t>
  </si>
  <si>
    <t>018010</t>
  </si>
  <si>
    <t>011130</t>
  </si>
  <si>
    <t>013320</t>
  </si>
  <si>
    <t>013350</t>
  </si>
  <si>
    <t>041232</t>
  </si>
  <si>
    <t>041233</t>
  </si>
  <si>
    <t>051030</t>
  </si>
  <si>
    <t>064010</t>
  </si>
  <si>
    <t>066020</t>
  </si>
  <si>
    <t>082044</t>
  </si>
  <si>
    <t>082092</t>
  </si>
  <si>
    <t>084031</t>
  </si>
  <si>
    <t>107051</t>
  </si>
  <si>
    <t xml:space="preserve">Közművelődés </t>
  </si>
  <si>
    <t>Közművelődés</t>
  </si>
  <si>
    <t>900020</t>
  </si>
  <si>
    <t>Köztemető</t>
  </si>
  <si>
    <t>Önk.jogalkotás</t>
  </si>
  <si>
    <t>Önk.vagyon</t>
  </si>
  <si>
    <t>Közfoglalkozt.</t>
  </si>
  <si>
    <t>Községgazd.</t>
  </si>
  <si>
    <t>Könyvtár</t>
  </si>
  <si>
    <t>107055</t>
  </si>
  <si>
    <t xml:space="preserve">lakásfenntartási tám. </t>
  </si>
  <si>
    <t>szoc. étk. kedvezmény</t>
  </si>
  <si>
    <t>Falugondnokok Egy.</t>
  </si>
  <si>
    <t>Mentőszolgálat</t>
  </si>
  <si>
    <t>Tűzoltóság</t>
  </si>
  <si>
    <t>Polgárőrség</t>
  </si>
  <si>
    <t>Egyéb</t>
  </si>
  <si>
    <t>tartalék</t>
  </si>
  <si>
    <t>hitel és kamat</t>
  </si>
  <si>
    <t>RIGÁCS KÖZSÉG ÖNKORMÁNYZATÁNAK ÉVES LÉTSZÁMKERETE</t>
  </si>
  <si>
    <t xml:space="preserve">hivatalsegéd </t>
  </si>
  <si>
    <t>Egyéb dologi kiadás</t>
  </si>
  <si>
    <t>105010</t>
  </si>
  <si>
    <t>Munkanélküli aktív korúak ellátása</t>
  </si>
  <si>
    <t>106020</t>
  </si>
  <si>
    <t>Lakásfenntartási támogatás</t>
  </si>
  <si>
    <t>Közhatalmi bevételek, valamint átengedett adók jogcímenként</t>
  </si>
  <si>
    <t>Igazgatás</t>
  </si>
  <si>
    <t>GYVK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</si>
  <si>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</si>
  <si>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</si>
  <si>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</si>
  <si>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</si>
  <si>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</si>
  <si>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</si>
  <si>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</si>
  <si>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</si>
  <si>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</si>
  <si>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</si>
  <si>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</si>
  <si>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</si>
  <si>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</si>
  <si>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</si>
  <si>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</si>
  <si>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</si>
  <si>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</si>
  <si>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</si>
  <si>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</si>
  <si>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</si>
  <si>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</si>
  <si>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</si>
  <si>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</si>
  <si>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</si>
  <si>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</si>
  <si>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</si>
  <si>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</si>
  <si>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</si>
  <si>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bérleti díj</t>
  </si>
  <si>
    <t>29.</t>
  </si>
  <si>
    <t>Falugondnok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</si>
  <si>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</si>
  <si>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</si>
  <si>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</si>
  <si>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</si>
  <si>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</si>
  <si>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</si>
  <si>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</si>
  <si>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</si>
  <si>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</si>
  <si>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</si>
  <si>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</si>
  <si>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</si>
  <si>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</si>
  <si>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</si>
  <si>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2015.</t>
  </si>
  <si>
    <t>start munka</t>
  </si>
  <si>
    <t>pénzbeni szoc. feladatok</t>
  </si>
  <si>
    <t>jövedelempótló tám.</t>
  </si>
  <si>
    <t>Szoc.étkeztetés</t>
  </si>
  <si>
    <t>munka- és védőruha</t>
  </si>
  <si>
    <t>vegyszer beszerzés</t>
  </si>
  <si>
    <t>hajtó- és kenőanyagok</t>
  </si>
  <si>
    <t>karbantartási anyagok</t>
  </si>
  <si>
    <t>Készletbeszerzés</t>
  </si>
  <si>
    <t>Kommunikációs szolgáltatások</t>
  </si>
  <si>
    <t>Szolgáltatási kiadások</t>
  </si>
  <si>
    <t>járm. kapcs. karbantart. anyagok</t>
  </si>
  <si>
    <t>egyéb szolgáltatás</t>
  </si>
  <si>
    <t>gázdíj</t>
  </si>
  <si>
    <t>informatikai eszközök</t>
  </si>
  <si>
    <t>hulladékszállítási szolgáltatás</t>
  </si>
  <si>
    <t>üzemeltetési anyagbeszerzés</t>
  </si>
  <si>
    <t>telefon- és internetdíj</t>
  </si>
  <si>
    <t>karbantartási, kisjavítási szolg.</t>
  </si>
  <si>
    <t>045160</t>
  </si>
  <si>
    <t>Közutak</t>
  </si>
  <si>
    <t>könyv , folyóirat</t>
  </si>
  <si>
    <t>kisértékű tárgyi eszköz beszerzés</t>
  </si>
  <si>
    <t>MUNKAADÓKAT TERHELŐ JÁRULÉKOK</t>
  </si>
  <si>
    <t>SZEMÉLYI JUTTATÁSOK</t>
  </si>
  <si>
    <t>törvény szerinti illetmények</t>
  </si>
  <si>
    <t>Pénzügyi szolgáltatások</t>
  </si>
  <si>
    <t>Vásárolt közszolgáltatások</t>
  </si>
  <si>
    <t>Kiküldetés összesen</t>
  </si>
  <si>
    <t>Kamatok</t>
  </si>
  <si>
    <t>Részm.idős rendszeres</t>
  </si>
  <si>
    <t>Munkavégzéshez kapcs. jutt.</t>
  </si>
  <si>
    <t>Sajátos juttatások</t>
  </si>
  <si>
    <t>Költségtérítések</t>
  </si>
  <si>
    <t>Külső személyi juttatások</t>
  </si>
  <si>
    <t>Telj.munkaidős.rendszeres</t>
  </si>
  <si>
    <t>igazgatási feladatokra</t>
  </si>
  <si>
    <t xml:space="preserve">Sümeg Önk.-nak </t>
  </si>
  <si>
    <t>Palánta Egyesület</t>
  </si>
  <si>
    <t>Marcal Vidéki Önk. Szoc. Társ.</t>
  </si>
  <si>
    <t>finanszírozás</t>
  </si>
  <si>
    <t>indulási költségek</t>
  </si>
  <si>
    <t>Óvodatársulás</t>
  </si>
  <si>
    <t>Önkorm. elszám. a központi ktvel</t>
  </si>
  <si>
    <t>Önk. igazgatási tevékenyésge</t>
  </si>
  <si>
    <t>Köztemető-fenntartás és működtetés</t>
  </si>
  <si>
    <t>Start-munka prg. – Téli közfogl.</t>
  </si>
  <si>
    <t>Hosszabb időt. közfogl.</t>
  </si>
  <si>
    <t>Közutak fenntartása, üzemeltetése</t>
  </si>
  <si>
    <t>Város- és községgazdálkodás</t>
  </si>
  <si>
    <t xml:space="preserve">Közműv., közösségi értékek gondozása </t>
  </si>
  <si>
    <t>Civil szervezetek működési tám.</t>
  </si>
  <si>
    <t>Gyermekvédelmi ellátások</t>
  </si>
  <si>
    <t>Lakásfenntartással összefüggő ell.</t>
  </si>
  <si>
    <t>gyermekvédelmi kedvezmény</t>
  </si>
  <si>
    <t xml:space="preserve"> 011130 Önk.és társ. ált.igazg-tev.</t>
  </si>
  <si>
    <t>018010 Önk elszám. a központi ktvel</t>
  </si>
  <si>
    <t>066020 Város- és községgazd.</t>
  </si>
  <si>
    <t>041232 Start mpr. - téli közfogl.</t>
  </si>
  <si>
    <t>Önk. igazgatási tev.</t>
  </si>
  <si>
    <t xml:space="preserve">Falugondnoki szolg. </t>
  </si>
  <si>
    <t>Közhasznú foglalkoztatás</t>
  </si>
  <si>
    <t>Könyvtári szolg.</t>
  </si>
  <si>
    <t>szoc feladatok kiegészítő támogatása</t>
  </si>
  <si>
    <t>ágazati pótlék</t>
  </si>
  <si>
    <t>települési támogatás</t>
  </si>
  <si>
    <t>települési támogatás temetésre</t>
  </si>
  <si>
    <t>2014.</t>
  </si>
  <si>
    <t>ezer Forint</t>
  </si>
  <si>
    <t>M</t>
  </si>
  <si>
    <t>módosítás</t>
  </si>
  <si>
    <t>I.CÍM</t>
  </si>
  <si>
    <t>Forint</t>
  </si>
  <si>
    <t>közhatalmi bevétel</t>
  </si>
  <si>
    <t>átvett pénzeszköz</t>
  </si>
  <si>
    <t>ÖSSZESÍTETT (MÉRLEGSZERŰ) ELŐIRÁNYZATA</t>
  </si>
  <si>
    <t>1. módosítás</t>
  </si>
  <si>
    <t>2. módosítás</t>
  </si>
  <si>
    <t>szolgáltatások ellenértéke</t>
  </si>
  <si>
    <t>egyéb működési bevétel</t>
  </si>
  <si>
    <t>egyéb közhatalmi bevétel</t>
  </si>
  <si>
    <t>Támogatásértékű, működési célú bevételek</t>
  </si>
  <si>
    <t>egyéb komm.(informatikai) szolgáltatás</t>
  </si>
  <si>
    <t>Intézményi működési bevételek</t>
  </si>
  <si>
    <t>Közhatalmi bevételek</t>
  </si>
  <si>
    <t>Költségvetési támogatások</t>
  </si>
  <si>
    <t>Támogatás értékű működési bevételek</t>
  </si>
  <si>
    <t>Rövid lejáratú hitelek</t>
  </si>
  <si>
    <t>Előző évi pénzmaradvány igénybevétele</t>
  </si>
  <si>
    <t>Kölcsönök megtérülése</t>
  </si>
  <si>
    <t>Személyi juttatások</t>
  </si>
  <si>
    <t>Szociális hozzájárulási adó</t>
  </si>
  <si>
    <t>Dologi kiadások</t>
  </si>
  <si>
    <t>Támogatások, működési célú pénzeszköz átadások</t>
  </si>
  <si>
    <t>Előző évi elszámolásból származó kiadások</t>
  </si>
  <si>
    <t>Államháztartáson belüli megelőlegezések visszafizafizetése</t>
  </si>
  <si>
    <t>Tartalék</t>
  </si>
  <si>
    <t>Előző évi pénzmaradvány</t>
  </si>
  <si>
    <t>Pénzeszköz átvetel</t>
  </si>
  <si>
    <t>Üzemeltetési díj</t>
  </si>
  <si>
    <t>Beruházások</t>
  </si>
  <si>
    <t>Felújítások</t>
  </si>
  <si>
    <t>Pénzeszköz átadások</t>
  </si>
  <si>
    <t>Közművelődési érd.növ. pályázat önrész</t>
  </si>
  <si>
    <t>Felhalmozási tartalék</t>
  </si>
  <si>
    <t>44.</t>
  </si>
  <si>
    <t>Államháztartáson belüli megelőlegezések</t>
  </si>
  <si>
    <t>45.</t>
  </si>
  <si>
    <t>»15</t>
  </si>
  <si>
    <t>2. melléklet Rigács Község Önkormányzat Képviselő-testületének  12/2015. (XII.21.) önkormányzati rendeletéhez</t>
  </si>
  <si>
    <t>3.melléklet Rigács Község Önkormányzat Képviselő-testületének  12/2015. (XII.21.) önkormányzati rendeletéhez</t>
  </si>
  <si>
    <t>4. melléklet Rigács Község Önkormányzat Képviselő-testületének   12/2015. (XII.21.)  önkormányzati rendeletéhez</t>
  </si>
  <si>
    <t>5. melléklet Rigács Község Önkormányzat Képviselő-testületének   12/2015. (XII.21.)  önkormányzati rendeletéhez</t>
  </si>
  <si>
    <t>6. melléklet Rigács Község Önkormányzat Képviselő-testületének 12/2015. (XII.21.)  önkormányzati rendeletéhez</t>
  </si>
  <si>
    <t>7. melléklet Rigács Község Önkormányzat Képviselő-testületének  12/2015. (XII.21.) önkormányzati rendeletéhez</t>
  </si>
  <si>
    <t>8.melléklet Rigács Község Önkormányzat Képviselő-testületének   12/2015. (XII.21.) önkormányzati rendeletéhez</t>
  </si>
  <si>
    <t>9. melléklet Rigács Község Önkormányzat Képviselő-testületének   12/2015. (XII.21.) önkormányzati rendeletéhez</t>
  </si>
  <si>
    <t>10. melléklet Rigács Község Önkormányzat Képviselő-testületének  12/2015. (XII.21.)  önkormányzati rendeletéhez</t>
  </si>
  <si>
    <t>11. melléklet Rigács Község Önkormányzat Képviselő-testületének 12/2015. (XII.21.) önkormányzati rendeletéhez</t>
  </si>
  <si>
    <t>12. melléklet Rigács Község Önkormányzat Képviselő-testületének  12/2015. (XII.21.) önkormányzati rendeletéhez</t>
  </si>
  <si>
    <t>13.melléklet Rigács Község Önkormányzat Képviselő-testületének   12/2015. (XII.21.) önkormányzati rendeletéhez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</si>
</sst>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_-* #,##0.00000\ _F_t_-;\-* #,##0.00000\ _F_t_-;_-* &quot;-&quot;??\ _F_t_-;_-@_-"/>
    <numFmt numFmtId="169" formatCode="_-* #,##0.000000\ _F_t_-;\-* #,##0.00000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[$-40E]yyyy\.\ mmmm\ d\.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i/>
      <sz val="9"/>
      <name val="Arial CE"/>
      <family val="0"/>
    </font>
    <font>
      <i/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color indexed="16"/>
      <name val="Arial CE"/>
      <family val="2"/>
    </font>
    <font>
      <sz val="9"/>
      <color indexed="12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ck"/>
      <bottom style="medium"/>
    </border>
    <border>
      <left/>
      <right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0" xfId="0" applyFont="1" applyBorder="1" applyAlignment="1">
      <alignment/>
    </xf>
    <xf numFmtId="9" fontId="7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165" fontId="6" fillId="0" borderId="0" xfId="40" applyNumberFormat="1" applyFont="1" applyBorder="1" applyAlignment="1">
      <alignment horizontal="right"/>
    </xf>
    <xf numFmtId="165" fontId="5" fillId="0" borderId="0" xfId="4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8" fillId="0" borderId="13" xfId="0" applyFont="1" applyFill="1" applyBorder="1" applyAlignment="1">
      <alignment/>
    </xf>
    <xf numFmtId="0" fontId="8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9" fillId="0" borderId="13" xfId="0" applyFont="1" applyFill="1" applyBorder="1" applyAlignment="1">
      <alignment/>
    </xf>
    <xf numFmtId="0" fontId="5" fillId="0" borderId="21" xfId="0" applyFont="1" applyBorder="1" applyAlignment="1">
      <alignment/>
    </xf>
    <xf numFmtId="49" fontId="5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1" xfId="0" applyFont="1" applyBorder="1" applyAlignment="1">
      <alignment/>
    </xf>
    <xf numFmtId="3" fontId="3" fillId="0" borderId="42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3" fontId="3" fillId="0" borderId="46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0" xfId="0" applyFont="1" applyBorder="1" applyAlignment="1">
      <alignment/>
    </xf>
    <xf numFmtId="3" fontId="3" fillId="0" borderId="51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3" fontId="5" fillId="0" borderId="57" xfId="0" applyNumberFormat="1" applyFont="1" applyBorder="1" applyAlignment="1">
      <alignment horizontal="center"/>
    </xf>
    <xf numFmtId="3" fontId="5" fillId="0" borderId="58" xfId="0" applyNumberFormat="1" applyFont="1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6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40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6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3" fontId="5" fillId="0" borderId="66" xfId="0" applyNumberFormat="1" applyFont="1" applyBorder="1" applyAlignment="1">
      <alignment horizontal="center"/>
    </xf>
    <xf numFmtId="3" fontId="5" fillId="0" borderId="67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69" xfId="0" applyNumberFormat="1" applyFont="1" applyBorder="1" applyAlignment="1">
      <alignment horizontal="center"/>
    </xf>
    <xf numFmtId="3" fontId="3" fillId="0" borderId="7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69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7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3" fontId="5" fillId="0" borderId="60" xfId="4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3" fillId="0" borderId="41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5" fillId="0" borderId="69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5" fillId="0" borderId="69" xfId="0" applyFont="1" applyBorder="1" applyAlignment="1">
      <alignment horizontal="right"/>
    </xf>
    <xf numFmtId="0" fontId="5" fillId="0" borderId="6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4" fontId="5" fillId="0" borderId="69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72" xfId="0" applyFont="1" applyBorder="1" applyAlignment="1">
      <alignment/>
    </xf>
    <xf numFmtId="165" fontId="5" fillId="0" borderId="22" xfId="40" applyNumberFormat="1" applyFont="1" applyBorder="1" applyAlignment="1">
      <alignment horizontal="center"/>
    </xf>
    <xf numFmtId="165" fontId="5" fillId="0" borderId="56" xfId="4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3" fontId="3" fillId="0" borderId="64" xfId="40" applyNumberFormat="1" applyFont="1" applyBorder="1" applyAlignment="1">
      <alignment horizontal="center"/>
    </xf>
    <xf numFmtId="0" fontId="3" fillId="0" borderId="73" xfId="0" applyFont="1" applyBorder="1" applyAlignment="1">
      <alignment/>
    </xf>
    <xf numFmtId="3" fontId="5" fillId="0" borderId="70" xfId="40" applyNumberFormat="1" applyFont="1" applyBorder="1" applyAlignment="1">
      <alignment horizontal="center"/>
    </xf>
    <xf numFmtId="0" fontId="3" fillId="0" borderId="74" xfId="0" applyFont="1" applyBorder="1" applyAlignment="1">
      <alignment/>
    </xf>
    <xf numFmtId="3" fontId="5" fillId="0" borderId="68" xfId="40" applyNumberFormat="1" applyFont="1" applyBorder="1" applyAlignment="1">
      <alignment horizontal="center"/>
    </xf>
    <xf numFmtId="165" fontId="3" fillId="0" borderId="0" xfId="40" applyNumberFormat="1" applyFont="1" applyBorder="1" applyAlignment="1">
      <alignment/>
    </xf>
    <xf numFmtId="0" fontId="3" fillId="0" borderId="75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65" xfId="4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65" xfId="40" applyNumberFormat="1" applyFont="1" applyBorder="1" applyAlignment="1">
      <alignment horizontal="center"/>
    </xf>
    <xf numFmtId="165" fontId="3" fillId="0" borderId="0" xfId="40" applyNumberFormat="1" applyFont="1" applyBorder="1" applyAlignment="1">
      <alignment/>
    </xf>
    <xf numFmtId="0" fontId="3" fillId="0" borderId="76" xfId="0" applyFont="1" applyBorder="1" applyAlignment="1">
      <alignment/>
    </xf>
    <xf numFmtId="0" fontId="3" fillId="0" borderId="77" xfId="0" applyFont="1" applyBorder="1" applyAlignment="1">
      <alignment/>
    </xf>
    <xf numFmtId="0" fontId="9" fillId="0" borderId="30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66" xfId="40" applyNumberFormat="1" applyFont="1" applyBorder="1" applyAlignment="1">
      <alignment horizontal="center"/>
    </xf>
    <xf numFmtId="0" fontId="5" fillId="0" borderId="7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30" xfId="0" applyFont="1" applyBorder="1" applyAlignment="1">
      <alignment/>
    </xf>
    <xf numFmtId="3" fontId="5" fillId="0" borderId="66" xfId="40" applyNumberFormat="1" applyFont="1" applyBorder="1" applyAlignment="1">
      <alignment horizontal="center"/>
    </xf>
    <xf numFmtId="0" fontId="8" fillId="0" borderId="77" xfId="0" applyFont="1" applyFill="1" applyBorder="1" applyAlignment="1">
      <alignment/>
    </xf>
    <xf numFmtId="0" fontId="3" fillId="0" borderId="78" xfId="0" applyFont="1" applyBorder="1" applyAlignment="1">
      <alignment/>
    </xf>
    <xf numFmtId="3" fontId="5" fillId="0" borderId="64" xfId="4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79" xfId="0" applyFont="1" applyBorder="1" applyAlignment="1">
      <alignment/>
    </xf>
    <xf numFmtId="0" fontId="5" fillId="0" borderId="35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68" xfId="40" applyNumberFormat="1" applyFont="1" applyBorder="1" applyAlignment="1">
      <alignment horizontal="center"/>
    </xf>
    <xf numFmtId="165" fontId="5" fillId="0" borderId="0" xfId="40" applyNumberFormat="1" applyFont="1" applyBorder="1" applyAlignment="1">
      <alignment/>
    </xf>
    <xf numFmtId="0" fontId="3" fillId="0" borderId="72" xfId="0" applyFont="1" applyFill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3" fontId="3" fillId="0" borderId="67" xfId="4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72" xfId="0" applyFont="1" applyBorder="1" applyAlignment="1">
      <alignment/>
    </xf>
    <xf numFmtId="3" fontId="3" fillId="0" borderId="70" xfId="4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70" xfId="0" applyFont="1" applyBorder="1" applyAlignment="1">
      <alignment horizontal="center"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165" fontId="5" fillId="0" borderId="23" xfId="40" applyNumberFormat="1" applyFont="1" applyBorder="1" applyAlignment="1">
      <alignment/>
    </xf>
    <xf numFmtId="165" fontId="5" fillId="0" borderId="69" xfId="4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6" fillId="0" borderId="75" xfId="0" applyNumberFormat="1" applyFont="1" applyBorder="1" applyAlignment="1">
      <alignment/>
    </xf>
    <xf numFmtId="0" fontId="6" fillId="0" borderId="6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3" fillId="0" borderId="29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83" xfId="0" applyNumberFormat="1" applyFont="1" applyBorder="1" applyAlignment="1">
      <alignment horizontal="center"/>
    </xf>
    <xf numFmtId="3" fontId="3" fillId="0" borderId="84" xfId="0" applyNumberFormat="1" applyFont="1" applyBorder="1" applyAlignment="1">
      <alignment horizontal="center"/>
    </xf>
    <xf numFmtId="3" fontId="3" fillId="0" borderId="85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3" fontId="12" fillId="0" borderId="86" xfId="0" applyNumberFormat="1" applyFont="1" applyBorder="1" applyAlignment="1">
      <alignment horizontal="center"/>
    </xf>
    <xf numFmtId="3" fontId="12" fillId="0" borderId="87" xfId="0" applyNumberFormat="1" applyFont="1" applyBorder="1" applyAlignment="1">
      <alignment horizontal="center"/>
    </xf>
    <xf numFmtId="3" fontId="12" fillId="0" borderId="88" xfId="0" applyNumberFormat="1" applyFont="1" applyBorder="1" applyAlignment="1">
      <alignment horizontal="center"/>
    </xf>
    <xf numFmtId="3" fontId="12" fillId="0" borderId="6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35" xfId="0" applyFont="1" applyBorder="1" applyAlignment="1">
      <alignment horizontal="right"/>
    </xf>
    <xf numFmtId="0" fontId="5" fillId="0" borderId="54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9" xfId="0" applyFont="1" applyBorder="1" applyAlignment="1">
      <alignment/>
    </xf>
    <xf numFmtId="0" fontId="6" fillId="0" borderId="40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6" fillId="0" borderId="74" xfId="0" applyFont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46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49" fontId="6" fillId="0" borderId="74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46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3" fillId="0" borderId="77" xfId="0" applyFont="1" applyBorder="1" applyAlignment="1">
      <alignment/>
    </xf>
    <xf numFmtId="3" fontId="3" fillId="0" borderId="46" xfId="0" applyNumberFormat="1" applyFont="1" applyFill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3" fontId="6" fillId="0" borderId="46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0" fontId="6" fillId="0" borderId="75" xfId="0" applyFont="1" applyBorder="1" applyAlignment="1">
      <alignment/>
    </xf>
    <xf numFmtId="0" fontId="5" fillId="0" borderId="75" xfId="0" applyFont="1" applyBorder="1" applyAlignment="1">
      <alignment/>
    </xf>
    <xf numFmtId="0" fontId="6" fillId="0" borderId="75" xfId="0" applyFont="1" applyBorder="1" applyAlignment="1">
      <alignment horizontal="left"/>
    </xf>
    <xf numFmtId="0" fontId="5" fillId="0" borderId="75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71" xfId="0" applyFont="1" applyBorder="1" applyAlignment="1">
      <alignment horizontal="right"/>
    </xf>
    <xf numFmtId="0" fontId="6" fillId="0" borderId="77" xfId="0" applyFont="1" applyBorder="1" applyAlignment="1">
      <alignment/>
    </xf>
    <xf numFmtId="3" fontId="3" fillId="0" borderId="86" xfId="0" applyNumberFormat="1" applyFont="1" applyBorder="1" applyAlignment="1">
      <alignment horizontal="center"/>
    </xf>
    <xf numFmtId="3" fontId="3" fillId="0" borderId="87" xfId="0" applyNumberFormat="1" applyFont="1" applyBorder="1" applyAlignment="1">
      <alignment horizontal="center"/>
    </xf>
    <xf numFmtId="3" fontId="3" fillId="0" borderId="88" xfId="0" applyNumberFormat="1" applyFont="1" applyBorder="1" applyAlignment="1">
      <alignment horizontal="center"/>
    </xf>
    <xf numFmtId="0" fontId="5" fillId="0" borderId="79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35" xfId="0" applyFont="1" applyBorder="1" applyAlignment="1">
      <alignment/>
    </xf>
    <xf numFmtId="3" fontId="5" fillId="0" borderId="83" xfId="0" applyNumberFormat="1" applyFont="1" applyBorder="1" applyAlignment="1">
      <alignment horizontal="center"/>
    </xf>
    <xf numFmtId="3" fontId="5" fillId="0" borderId="84" xfId="0" applyNumberFormat="1" applyFont="1" applyBorder="1" applyAlignment="1">
      <alignment horizontal="center"/>
    </xf>
    <xf numFmtId="0" fontId="3" fillId="0" borderId="75" xfId="0" applyFont="1" applyBorder="1" applyAlignment="1">
      <alignment horizontal="left"/>
    </xf>
    <xf numFmtId="0" fontId="3" fillId="0" borderId="73" xfId="0" applyFont="1" applyBorder="1" applyAlignment="1">
      <alignment horizontal="left"/>
    </xf>
    <xf numFmtId="3" fontId="5" fillId="0" borderId="83" xfId="0" applyNumberFormat="1" applyFont="1" applyBorder="1" applyAlignment="1">
      <alignment horizontal="center"/>
    </xf>
    <xf numFmtId="3" fontId="5" fillId="0" borderId="84" xfId="0" applyNumberFormat="1" applyFont="1" applyBorder="1" applyAlignment="1">
      <alignment horizontal="center"/>
    </xf>
    <xf numFmtId="0" fontId="3" fillId="0" borderId="89" xfId="0" applyFont="1" applyBorder="1" applyAlignment="1">
      <alignment/>
    </xf>
    <xf numFmtId="0" fontId="5" fillId="0" borderId="90" xfId="0" applyFont="1" applyBorder="1" applyAlignment="1">
      <alignment/>
    </xf>
    <xf numFmtId="3" fontId="5" fillId="0" borderId="60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14" fontId="5" fillId="0" borderId="67" xfId="0" applyNumberFormat="1" applyFont="1" applyBorder="1" applyAlignment="1">
      <alignment/>
    </xf>
    <xf numFmtId="14" fontId="5" fillId="0" borderId="4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74" xfId="0" applyFont="1" applyBorder="1" applyAlignment="1">
      <alignment horizontal="right"/>
    </xf>
    <xf numFmtId="0" fontId="5" fillId="0" borderId="75" xfId="0" applyFont="1" applyBorder="1" applyAlignment="1">
      <alignment horizontal="left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0" fontId="5" fillId="0" borderId="89" xfId="0" applyFont="1" applyBorder="1" applyAlignment="1">
      <alignment/>
    </xf>
    <xf numFmtId="3" fontId="5" fillId="0" borderId="8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36" xfId="0" applyFont="1" applyBorder="1" applyAlignment="1">
      <alignment/>
    </xf>
    <xf numFmtId="0" fontId="3" fillId="0" borderId="67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46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3" fontId="6" fillId="0" borderId="57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0" fontId="5" fillId="0" borderId="64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65" xfId="0" applyFont="1" applyBorder="1" applyAlignment="1">
      <alignment/>
    </xf>
    <xf numFmtId="49" fontId="5" fillId="0" borderId="65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5" fillId="0" borderId="86" xfId="0" applyNumberFormat="1" applyFont="1" applyBorder="1" applyAlignment="1">
      <alignment horizontal="center"/>
    </xf>
    <xf numFmtId="3" fontId="5" fillId="0" borderId="87" xfId="0" applyNumberFormat="1" applyFont="1" applyBorder="1" applyAlignment="1">
      <alignment horizontal="center"/>
    </xf>
    <xf numFmtId="3" fontId="5" fillId="0" borderId="88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24" xfId="0" applyFont="1" applyBorder="1" applyAlignment="1">
      <alignment/>
    </xf>
    <xf numFmtId="49" fontId="6" fillId="0" borderId="65" xfId="0" applyNumberFormat="1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65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70" xfId="0" applyFont="1" applyBorder="1" applyAlignment="1">
      <alignment/>
    </xf>
    <xf numFmtId="0" fontId="5" fillId="0" borderId="24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3" fontId="5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3" fontId="3" fillId="0" borderId="54" xfId="0" applyNumberFormat="1" applyFont="1" applyBorder="1" applyAlignment="1">
      <alignment horizontal="center"/>
    </xf>
    <xf numFmtId="3" fontId="3" fillId="0" borderId="82" xfId="0" applyNumberFormat="1" applyFont="1" applyBorder="1" applyAlignment="1">
      <alignment horizontal="center"/>
    </xf>
    <xf numFmtId="3" fontId="3" fillId="0" borderId="91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3" fontId="6" fillId="0" borderId="37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3" fontId="13" fillId="0" borderId="48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3" fontId="3" fillId="0" borderId="6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5" fillId="0" borderId="92" xfId="0" applyFont="1" applyBorder="1" applyAlignment="1">
      <alignment horizontal="left"/>
    </xf>
    <xf numFmtId="0" fontId="5" fillId="0" borderId="93" xfId="0" applyFont="1" applyBorder="1" applyAlignment="1">
      <alignment/>
    </xf>
    <xf numFmtId="3" fontId="5" fillId="0" borderId="85" xfId="0" applyNumberFormat="1" applyFont="1" applyBorder="1" applyAlignment="1">
      <alignment horizontal="center"/>
    </xf>
    <xf numFmtId="0" fontId="5" fillId="0" borderId="57" xfId="0" applyFont="1" applyBorder="1" applyAlignment="1">
      <alignment/>
    </xf>
    <xf numFmtId="0" fontId="5" fillId="0" borderId="91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42" xfId="0" applyFont="1" applyBorder="1" applyAlignment="1">
      <alignment/>
    </xf>
    <xf numFmtId="49" fontId="5" fillId="0" borderId="37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5" fillId="0" borderId="79" xfId="0" applyFont="1" applyBorder="1" applyAlignment="1">
      <alignment horizontal="center"/>
    </xf>
    <xf numFmtId="0" fontId="3" fillId="0" borderId="42" xfId="0" applyFont="1" applyBorder="1" applyAlignment="1">
      <alignment horizontal="right"/>
    </xf>
    <xf numFmtId="0" fontId="3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6" fillId="0" borderId="91" xfId="0" applyFont="1" applyBorder="1" applyAlignment="1">
      <alignment/>
    </xf>
    <xf numFmtId="0" fontId="6" fillId="0" borderId="55" xfId="0" applyFont="1" applyBorder="1" applyAlignment="1">
      <alignment/>
    </xf>
    <xf numFmtId="0" fontId="3" fillId="0" borderId="40" xfId="0" applyFont="1" applyBorder="1" applyAlignment="1">
      <alignment horizontal="right"/>
    </xf>
    <xf numFmtId="0" fontId="13" fillId="0" borderId="10" xfId="0" applyFont="1" applyBorder="1" applyAlignment="1">
      <alignment/>
    </xf>
    <xf numFmtId="49" fontId="5" fillId="0" borderId="21" xfId="0" applyNumberFormat="1" applyFont="1" applyBorder="1" applyAlignment="1">
      <alignment horizontal="left"/>
    </xf>
    <xf numFmtId="0" fontId="3" fillId="0" borderId="4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42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37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3" fillId="0" borderId="67" xfId="0" applyFont="1" applyBorder="1" applyAlignment="1">
      <alignment horizontal="center"/>
    </xf>
    <xf numFmtId="0" fontId="3" fillId="0" borderId="55" xfId="0" applyFont="1" applyBorder="1" applyAlignment="1">
      <alignment horizontal="left"/>
    </xf>
    <xf numFmtId="0" fontId="3" fillId="0" borderId="5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5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2" fontId="3" fillId="0" borderId="3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5" fillId="0" borderId="54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12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0" xfId="0" applyNumberFormat="1" applyFont="1" applyAlignment="1">
      <alignment horizontal="center"/>
    </xf>
    <xf numFmtId="49" fontId="6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7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I59"/>
  <sheetViews>
    <sheetView tabSelected="1" view="pageBreakPreview" zoomScaleSheetLayoutView="100" zoomScalePageLayoutView="0" workbookViewId="0" topLeftCell="A1">
      <selection activeCell="B1" sqref="B1:I1"/>
    </sheetView>
  </sheetViews>
  <sheetFormatPr defaultColWidth="9.125" defaultRowHeight="12.75"/>
  <cols>
    <col min="1" max="1" width="9.125" style="12" customWidth="1"/>
    <col min="2" max="2" width="5.375" style="12" customWidth="1"/>
    <col min="3" max="4" width="9.125" style="12" customWidth="1"/>
    <col min="5" max="5" width="27.50390625" style="12" customWidth="1"/>
    <col min="6" max="6" width="12.50390625" style="12" customWidth="1"/>
    <col min="7" max="8" width="13.50390625" style="12" customWidth="1"/>
    <col min="9" max="9" width="13.375" style="12" customWidth="1"/>
    <col min="10" max="16384" width="9.125" style="12" customWidth="1"/>
  </cols>
  <sheetData>
    <row r="1" spans="2:9" ht="11.25">
      <c r="B1" s="445" t="s">
        <v>359</v>
      </c>
      <c r="C1" s="445"/>
      <c r="D1" s="445"/>
      <c r="E1" s="445"/>
      <c r="F1" s="445"/>
      <c r="G1" s="445"/>
      <c r="H1" s="445"/>
      <c r="I1" s="445"/>
    </row>
    <row r="2" spans="2:9" ht="11.25">
      <c r="B2" s="445"/>
      <c r="C2" s="445"/>
      <c r="D2" s="445"/>
      <c r="E2" s="445"/>
      <c r="F2" s="445"/>
      <c r="G2" s="445"/>
      <c r="H2" s="445"/>
      <c r="I2" s="445"/>
    </row>
    <row r="3" spans="2:9" ht="12">
      <c r="B3" s="446" t="s">
        <v>142</v>
      </c>
      <c r="C3" s="445"/>
      <c r="D3" s="445"/>
      <c r="E3" s="445"/>
      <c r="F3" s="445"/>
      <c r="G3" s="445"/>
      <c r="H3" s="445"/>
      <c r="I3" s="445"/>
    </row>
    <row r="4" spans="2:9" ht="12">
      <c r="B4" s="447"/>
      <c r="C4" s="445"/>
      <c r="D4" s="445"/>
      <c r="E4" s="445"/>
      <c r="F4" s="445"/>
      <c r="G4" s="445"/>
      <c r="H4" s="445"/>
      <c r="I4" s="445"/>
    </row>
    <row r="5" spans="2:9" ht="12">
      <c r="B5" s="447" t="s">
        <v>17</v>
      </c>
      <c r="C5" s="445"/>
      <c r="D5" s="447"/>
      <c r="E5" s="447"/>
      <c r="F5" s="447"/>
      <c r="G5" s="447"/>
      <c r="H5" s="447"/>
      <c r="I5" s="447"/>
    </row>
    <row r="6" spans="2:9" ht="12">
      <c r="B6" s="448" t="s">
        <v>325</v>
      </c>
      <c r="C6" s="448"/>
      <c r="D6" s="448"/>
      <c r="E6" s="448"/>
      <c r="F6" s="448"/>
      <c r="G6" s="448"/>
      <c r="H6" s="448"/>
      <c r="I6" s="448"/>
    </row>
    <row r="7" spans="2:9" ht="12">
      <c r="B7" s="447"/>
      <c r="C7" s="445"/>
      <c r="D7" s="445"/>
      <c r="E7" s="445"/>
      <c r="F7" s="445"/>
      <c r="G7" s="445"/>
      <c r="H7" s="445"/>
      <c r="I7" s="445"/>
    </row>
    <row r="8" spans="2:9" ht="12">
      <c r="B8" s="447" t="s">
        <v>249</v>
      </c>
      <c r="C8" s="445"/>
      <c r="D8" s="445"/>
      <c r="E8" s="445"/>
      <c r="F8" s="445"/>
      <c r="G8" s="445"/>
      <c r="H8" s="445"/>
      <c r="I8" s="445"/>
    </row>
    <row r="9" spans="2:9" ht="11.25">
      <c r="B9" s="444"/>
      <c r="C9" s="445"/>
      <c r="D9" s="445"/>
      <c r="E9" s="445"/>
      <c r="F9" s="445"/>
      <c r="G9" s="445"/>
      <c r="H9" s="445"/>
      <c r="I9" s="445"/>
    </row>
    <row r="10" spans="2:9" ht="12" thickBot="1">
      <c r="B10" s="42"/>
      <c r="C10" s="42"/>
      <c r="D10" s="42"/>
      <c r="E10" s="42"/>
      <c r="F10" s="42"/>
      <c r="G10" s="42"/>
      <c r="H10" s="42"/>
      <c r="I10" s="42"/>
    </row>
    <row r="11" spans="2:9" ht="12" thickBot="1">
      <c r="B11" s="62"/>
      <c r="C11" s="131"/>
      <c r="D11" s="202" t="s">
        <v>19</v>
      </c>
      <c r="E11" s="130"/>
      <c r="F11" s="134" t="s">
        <v>20</v>
      </c>
      <c r="G11" s="134" t="s">
        <v>21</v>
      </c>
      <c r="H11" s="130" t="s">
        <v>22</v>
      </c>
      <c r="I11" s="134" t="s">
        <v>18</v>
      </c>
    </row>
    <row r="12" spans="2:9" ht="12" thickBot="1">
      <c r="B12" s="136" t="s">
        <v>204</v>
      </c>
      <c r="C12" s="16"/>
      <c r="D12" s="111" t="s">
        <v>0</v>
      </c>
      <c r="E12" s="111"/>
      <c r="F12" s="441">
        <v>2015</v>
      </c>
      <c r="G12" s="442"/>
      <c r="H12" s="442"/>
      <c r="I12" s="432"/>
    </row>
    <row r="13" spans="2:9" s="204" customFormat="1" ht="12" thickBot="1">
      <c r="B13" s="139" t="s">
        <v>205</v>
      </c>
      <c r="C13" s="42"/>
      <c r="D13" s="443" t="s">
        <v>1</v>
      </c>
      <c r="E13" s="431"/>
      <c r="F13" s="431"/>
      <c r="G13" s="431"/>
      <c r="H13" s="432"/>
      <c r="I13" s="107"/>
    </row>
    <row r="14" spans="2:9" s="204" customFormat="1" ht="12" thickBot="1">
      <c r="B14" s="139" t="s">
        <v>206</v>
      </c>
      <c r="C14" s="429" t="s">
        <v>6</v>
      </c>
      <c r="D14" s="431"/>
      <c r="E14" s="432"/>
      <c r="F14" s="205" t="s">
        <v>29</v>
      </c>
      <c r="G14" s="206" t="s">
        <v>326</v>
      </c>
      <c r="H14" s="207" t="s">
        <v>327</v>
      </c>
      <c r="I14" s="208" t="s">
        <v>48</v>
      </c>
    </row>
    <row r="15" spans="2:9" ht="11.25">
      <c r="B15" s="139" t="s">
        <v>207</v>
      </c>
      <c r="C15" s="1" t="s">
        <v>333</v>
      </c>
      <c r="D15" s="1"/>
      <c r="E15" s="1"/>
      <c r="F15" s="209">
        <v>138</v>
      </c>
      <c r="G15" s="27"/>
      <c r="H15" s="28"/>
      <c r="I15" s="29">
        <v>1056</v>
      </c>
    </row>
    <row r="16" spans="2:9" ht="11.25">
      <c r="B16" s="139" t="s">
        <v>208</v>
      </c>
      <c r="C16" s="1" t="s">
        <v>334</v>
      </c>
      <c r="D16" s="1"/>
      <c r="E16" s="1"/>
      <c r="F16" s="209">
        <v>3260</v>
      </c>
      <c r="G16" s="49"/>
      <c r="H16" s="50"/>
      <c r="I16" s="51">
        <v>2287</v>
      </c>
    </row>
    <row r="17" spans="2:9" ht="11.25">
      <c r="B17" s="139" t="s">
        <v>209</v>
      </c>
      <c r="C17" s="1" t="s">
        <v>335</v>
      </c>
      <c r="D17" s="1"/>
      <c r="E17" s="1"/>
      <c r="F17" s="209">
        <v>14186</v>
      </c>
      <c r="G17" s="49"/>
      <c r="H17" s="50"/>
      <c r="I17" s="51">
        <v>14186</v>
      </c>
    </row>
    <row r="18" spans="2:9" ht="11.25">
      <c r="B18" s="139" t="s">
        <v>210</v>
      </c>
      <c r="C18" s="1" t="s">
        <v>336</v>
      </c>
      <c r="D18" s="1"/>
      <c r="E18" s="1"/>
      <c r="F18" s="209">
        <v>13396</v>
      </c>
      <c r="G18" s="49"/>
      <c r="H18" s="50"/>
      <c r="I18" s="51">
        <v>13396</v>
      </c>
    </row>
    <row r="19" spans="2:9" ht="11.25">
      <c r="B19" s="139" t="s">
        <v>211</v>
      </c>
      <c r="C19" s="1" t="s">
        <v>337</v>
      </c>
      <c r="D19" s="1"/>
      <c r="E19" s="1"/>
      <c r="F19" s="209">
        <v>0</v>
      </c>
      <c r="G19" s="49"/>
      <c r="H19" s="50"/>
      <c r="I19" s="51">
        <v>0</v>
      </c>
    </row>
    <row r="20" spans="2:9" ht="11.25">
      <c r="B20" s="139" t="s">
        <v>212</v>
      </c>
      <c r="C20" s="1" t="s">
        <v>338</v>
      </c>
      <c r="D20" s="1"/>
      <c r="E20" s="210"/>
      <c r="F20" s="209">
        <v>6068</v>
      </c>
      <c r="G20" s="49"/>
      <c r="H20" s="50"/>
      <c r="I20" s="51">
        <v>6068</v>
      </c>
    </row>
    <row r="21" spans="2:9" ht="11.25">
      <c r="B21" s="139" t="s">
        <v>213</v>
      </c>
      <c r="C21" s="31" t="s">
        <v>356</v>
      </c>
      <c r="D21" s="31"/>
      <c r="E21" s="210"/>
      <c r="F21" s="209">
        <v>0</v>
      </c>
      <c r="G21" s="49"/>
      <c r="H21" s="50"/>
      <c r="I21" s="51">
        <v>1311</v>
      </c>
    </row>
    <row r="22" spans="2:9" ht="12" thickBot="1">
      <c r="B22" s="139" t="s">
        <v>214</v>
      </c>
      <c r="C22" s="31" t="s">
        <v>339</v>
      </c>
      <c r="D22" s="31"/>
      <c r="E22" s="31"/>
      <c r="F22" s="211">
        <v>0</v>
      </c>
      <c r="G22" s="33"/>
      <c r="H22" s="34"/>
      <c r="I22" s="35">
        <v>0</v>
      </c>
    </row>
    <row r="23" spans="2:9" ht="12" thickBot="1">
      <c r="B23" s="139" t="s">
        <v>215</v>
      </c>
      <c r="C23" s="428" t="s">
        <v>5</v>
      </c>
      <c r="D23" s="429"/>
      <c r="E23" s="430"/>
      <c r="F23" s="212">
        <f>SUM(F15:F22)</f>
        <v>37048</v>
      </c>
      <c r="G23" s="213"/>
      <c r="H23" s="214"/>
      <c r="I23" s="215">
        <f>SUM(I15:I22)</f>
        <v>38304</v>
      </c>
    </row>
    <row r="24" spans="2:9" ht="12" thickBot="1">
      <c r="B24" s="139" t="s">
        <v>216</v>
      </c>
      <c r="C24" s="42"/>
      <c r="D24" s="42"/>
      <c r="E24" s="42"/>
      <c r="F24" s="216"/>
      <c r="G24" s="217"/>
      <c r="H24" s="218"/>
      <c r="I24" s="219"/>
    </row>
    <row r="25" spans="2:9" ht="12" thickBot="1">
      <c r="B25" s="139" t="s">
        <v>217</v>
      </c>
      <c r="C25" s="429" t="s">
        <v>7</v>
      </c>
      <c r="D25" s="431"/>
      <c r="E25" s="432"/>
      <c r="F25" s="220"/>
      <c r="G25" s="217"/>
      <c r="H25" s="218"/>
      <c r="I25" s="219"/>
    </row>
    <row r="26" spans="2:9" ht="11.25">
      <c r="B26" s="139" t="s">
        <v>218</v>
      </c>
      <c r="C26" s="1" t="s">
        <v>340</v>
      </c>
      <c r="D26" s="57"/>
      <c r="E26" s="57"/>
      <c r="F26" s="221">
        <v>16691</v>
      </c>
      <c r="G26" s="59"/>
      <c r="H26" s="60"/>
      <c r="I26" s="61">
        <v>16791</v>
      </c>
    </row>
    <row r="27" spans="2:9" ht="11.25">
      <c r="B27" s="139" t="s">
        <v>219</v>
      </c>
      <c r="C27" s="1" t="s">
        <v>341</v>
      </c>
      <c r="D27" s="1"/>
      <c r="E27" s="1"/>
      <c r="F27" s="209">
        <v>3014</v>
      </c>
      <c r="G27" s="49"/>
      <c r="H27" s="50"/>
      <c r="I27" s="51">
        <v>3014</v>
      </c>
    </row>
    <row r="28" spans="2:9" ht="11.25">
      <c r="B28" s="139" t="s">
        <v>220</v>
      </c>
      <c r="C28" s="1" t="s">
        <v>342</v>
      </c>
      <c r="D28" s="1"/>
      <c r="E28" s="1"/>
      <c r="F28" s="209">
        <v>8802</v>
      </c>
      <c r="G28" s="49"/>
      <c r="H28" s="50"/>
      <c r="I28" s="51">
        <v>9922</v>
      </c>
    </row>
    <row r="29" spans="2:9" ht="11.25">
      <c r="B29" s="139" t="s">
        <v>221</v>
      </c>
      <c r="C29" s="1" t="s">
        <v>130</v>
      </c>
      <c r="D29" s="1"/>
      <c r="E29" s="1"/>
      <c r="F29" s="209">
        <v>1881</v>
      </c>
      <c r="G29" s="49"/>
      <c r="H29" s="50"/>
      <c r="I29" s="51">
        <v>2821</v>
      </c>
    </row>
    <row r="30" spans="2:9" ht="12.75" customHeight="1">
      <c r="B30" s="139" t="s">
        <v>222</v>
      </c>
      <c r="C30" s="1" t="s">
        <v>343</v>
      </c>
      <c r="D30" s="1"/>
      <c r="E30" s="1"/>
      <c r="F30" s="209">
        <v>0</v>
      </c>
      <c r="G30" s="49"/>
      <c r="H30" s="50"/>
      <c r="I30" s="51">
        <v>1265</v>
      </c>
    </row>
    <row r="31" spans="2:9" ht="11.25">
      <c r="B31" s="139" t="s">
        <v>223</v>
      </c>
      <c r="C31" s="1" t="s">
        <v>344</v>
      </c>
      <c r="D31" s="1"/>
      <c r="E31" s="1"/>
      <c r="F31" s="209">
        <v>6157</v>
      </c>
      <c r="G31" s="49"/>
      <c r="H31" s="50"/>
      <c r="I31" s="51">
        <v>263</v>
      </c>
    </row>
    <row r="32" spans="2:9" ht="11.25">
      <c r="B32" s="139" t="s">
        <v>224</v>
      </c>
      <c r="C32" s="1" t="s">
        <v>345</v>
      </c>
      <c r="D32" s="222"/>
      <c r="E32" s="223"/>
      <c r="F32" s="209">
        <v>503</v>
      </c>
      <c r="G32" s="49"/>
      <c r="H32" s="50"/>
      <c r="I32" s="51">
        <v>1814</v>
      </c>
    </row>
    <row r="33" spans="2:9" ht="12" thickBot="1">
      <c r="B33" s="139" t="s">
        <v>225</v>
      </c>
      <c r="C33" s="31" t="s">
        <v>346</v>
      </c>
      <c r="D33" s="31"/>
      <c r="E33" s="31"/>
      <c r="F33" s="211">
        <v>0</v>
      </c>
      <c r="G33" s="33"/>
      <c r="H33" s="34"/>
      <c r="I33" s="35">
        <v>2469</v>
      </c>
    </row>
    <row r="34" spans="2:9" ht="12" thickBot="1">
      <c r="B34" s="139" t="s">
        <v>226</v>
      </c>
      <c r="C34" s="428" t="s">
        <v>11</v>
      </c>
      <c r="D34" s="429"/>
      <c r="E34" s="430"/>
      <c r="F34" s="212">
        <f>SUM(F26:F33)</f>
        <v>37048</v>
      </c>
      <c r="G34" s="213"/>
      <c r="H34" s="214"/>
      <c r="I34" s="215">
        <f>SUM(I26:I33)</f>
        <v>38359</v>
      </c>
    </row>
    <row r="35" spans="2:9" ht="12" thickBot="1">
      <c r="B35" s="139" t="s">
        <v>227</v>
      </c>
      <c r="C35" s="57"/>
      <c r="D35" s="42"/>
      <c r="E35" s="42"/>
      <c r="F35" s="216"/>
      <c r="G35" s="44"/>
      <c r="H35" s="45"/>
      <c r="I35" s="61"/>
    </row>
    <row r="36" spans="2:9" ht="12" thickBot="1">
      <c r="B36" s="139" t="s">
        <v>228</v>
      </c>
      <c r="C36" s="171"/>
      <c r="D36" s="443" t="s">
        <v>12</v>
      </c>
      <c r="E36" s="431"/>
      <c r="F36" s="431"/>
      <c r="G36" s="431"/>
      <c r="H36" s="432"/>
      <c r="I36" s="224"/>
    </row>
    <row r="37" spans="2:9" ht="12" thickBot="1">
      <c r="B37" s="139" t="s">
        <v>229</v>
      </c>
      <c r="C37" s="429" t="s">
        <v>6</v>
      </c>
      <c r="D37" s="431"/>
      <c r="E37" s="432"/>
      <c r="F37" s="220"/>
      <c r="G37" s="54"/>
      <c r="H37" s="55"/>
      <c r="I37" s="47"/>
    </row>
    <row r="38" spans="2:9" ht="11.25">
      <c r="B38" s="139" t="s">
        <v>230</v>
      </c>
      <c r="C38" s="1" t="s">
        <v>347</v>
      </c>
      <c r="D38" s="57"/>
      <c r="E38" s="57"/>
      <c r="F38" s="221"/>
      <c r="G38" s="59"/>
      <c r="H38" s="60"/>
      <c r="I38" s="61"/>
    </row>
    <row r="39" spans="2:9" ht="11.25">
      <c r="B39" s="139" t="s">
        <v>231</v>
      </c>
      <c r="C39" s="1" t="s">
        <v>348</v>
      </c>
      <c r="D39" s="1"/>
      <c r="E39" s="1"/>
      <c r="F39" s="209">
        <v>0</v>
      </c>
      <c r="G39" s="49"/>
      <c r="H39" s="50"/>
      <c r="I39" s="51">
        <v>55</v>
      </c>
    </row>
    <row r="40" spans="2:9" ht="11.25">
      <c r="B40" s="139" t="s">
        <v>233</v>
      </c>
      <c r="C40" s="1" t="s">
        <v>349</v>
      </c>
      <c r="D40" s="1"/>
      <c r="E40" s="1"/>
      <c r="F40" s="209"/>
      <c r="G40" s="49"/>
      <c r="H40" s="50"/>
      <c r="I40" s="51"/>
    </row>
    <row r="41" spans="2:9" ht="11.25">
      <c r="B41" s="139" t="s">
        <v>235</v>
      </c>
      <c r="C41" s="1"/>
      <c r="D41" s="1"/>
      <c r="E41" s="1"/>
      <c r="F41" s="209"/>
      <c r="G41" s="49"/>
      <c r="H41" s="50"/>
      <c r="I41" s="51"/>
    </row>
    <row r="42" spans="2:9" ht="11.25">
      <c r="B42" s="139" t="s">
        <v>236</v>
      </c>
      <c r="C42" s="1"/>
      <c r="D42" s="1"/>
      <c r="E42" s="1"/>
      <c r="F42" s="209"/>
      <c r="G42" s="49"/>
      <c r="H42" s="50"/>
      <c r="I42" s="51"/>
    </row>
    <row r="43" spans="2:9" ht="12" thickBot="1">
      <c r="B43" s="139" t="s">
        <v>237</v>
      </c>
      <c r="C43" s="31"/>
      <c r="D43" s="31"/>
      <c r="E43" s="31"/>
      <c r="F43" s="211"/>
      <c r="G43" s="33"/>
      <c r="H43" s="34"/>
      <c r="I43" s="35"/>
    </row>
    <row r="44" spans="2:9" ht="12" thickBot="1">
      <c r="B44" s="139" t="s">
        <v>238</v>
      </c>
      <c r="C44" s="429" t="s">
        <v>5</v>
      </c>
      <c r="D44" s="431"/>
      <c r="E44" s="432"/>
      <c r="F44" s="212">
        <f>F38+F39+F40+F41+F42+F43</f>
        <v>0</v>
      </c>
      <c r="G44" s="213"/>
      <c r="H44" s="214"/>
      <c r="I44" s="215">
        <f>I38+I39+I40+I41+I42+I43</f>
        <v>55</v>
      </c>
    </row>
    <row r="45" spans="2:9" ht="12" thickBot="1">
      <c r="B45" s="139" t="s">
        <v>239</v>
      </c>
      <c r="C45" s="42"/>
      <c r="D45" s="42"/>
      <c r="E45" s="42"/>
      <c r="F45" s="216"/>
      <c r="G45" s="44"/>
      <c r="H45" s="45"/>
      <c r="I45" s="46"/>
    </row>
    <row r="46" spans="2:9" ht="12" thickBot="1">
      <c r="B46" s="139" t="s">
        <v>240</v>
      </c>
      <c r="C46" s="429" t="s">
        <v>7</v>
      </c>
      <c r="D46" s="431"/>
      <c r="E46" s="432"/>
      <c r="F46" s="220"/>
      <c r="G46" s="54"/>
      <c r="H46" s="55"/>
      <c r="I46" s="47"/>
    </row>
    <row r="47" spans="2:9" ht="11.25">
      <c r="B47" s="139" t="s">
        <v>241</v>
      </c>
      <c r="C47" s="1" t="s">
        <v>350</v>
      </c>
      <c r="D47" s="57"/>
      <c r="E47" s="57"/>
      <c r="F47" s="221"/>
      <c r="G47" s="59"/>
      <c r="H47" s="60"/>
      <c r="I47" s="61"/>
    </row>
    <row r="48" spans="2:9" ht="11.25">
      <c r="B48" s="139" t="s">
        <v>242</v>
      </c>
      <c r="C48" s="1" t="s">
        <v>351</v>
      </c>
      <c r="D48" s="1"/>
      <c r="E48" s="1"/>
      <c r="F48" s="209"/>
      <c r="G48" s="49"/>
      <c r="H48" s="50"/>
      <c r="I48" s="51"/>
    </row>
    <row r="49" spans="2:9" ht="11.25">
      <c r="B49" s="139" t="s">
        <v>243</v>
      </c>
      <c r="C49" s="1" t="s">
        <v>352</v>
      </c>
      <c r="D49" s="1"/>
      <c r="E49" s="1"/>
      <c r="F49" s="209">
        <v>0</v>
      </c>
      <c r="G49" s="49"/>
      <c r="H49" s="50"/>
      <c r="I49" s="51"/>
    </row>
    <row r="50" spans="2:9" ht="11.25">
      <c r="B50" s="139" t="s">
        <v>244</v>
      </c>
      <c r="C50" s="1" t="s">
        <v>353</v>
      </c>
      <c r="D50" s="1"/>
      <c r="E50" s="1"/>
      <c r="F50" s="209"/>
      <c r="G50" s="49"/>
      <c r="H50" s="50"/>
      <c r="I50" s="51"/>
    </row>
    <row r="51" spans="2:9" ht="11.25">
      <c r="B51" s="139" t="s">
        <v>245</v>
      </c>
      <c r="C51" s="31" t="s">
        <v>354</v>
      </c>
      <c r="D51" s="1"/>
      <c r="E51" s="1"/>
      <c r="F51" s="209"/>
      <c r="G51" s="49"/>
      <c r="H51" s="50"/>
      <c r="I51" s="51"/>
    </row>
    <row r="52" spans="2:9" ht="12" thickBot="1">
      <c r="B52" s="139" t="s">
        <v>246</v>
      </c>
      <c r="C52" s="439"/>
      <c r="D52" s="439"/>
      <c r="E52" s="440"/>
      <c r="F52" s="211"/>
      <c r="G52" s="33"/>
      <c r="H52" s="34"/>
      <c r="I52" s="35"/>
    </row>
    <row r="53" spans="2:9" ht="12" thickBot="1">
      <c r="B53" s="139" t="s">
        <v>247</v>
      </c>
      <c r="C53" s="429" t="s">
        <v>11</v>
      </c>
      <c r="D53" s="431"/>
      <c r="E53" s="432"/>
      <c r="F53" s="212">
        <f>F45+F46+F47+F48+F49+F50+F51+F52</f>
        <v>0</v>
      </c>
      <c r="G53" s="213"/>
      <c r="H53" s="214"/>
      <c r="I53" s="215">
        <f>I45+I46+I47+I48+I49+I50+I51</f>
        <v>0</v>
      </c>
    </row>
    <row r="54" spans="2:9" ht="12" thickBot="1">
      <c r="B54" s="139" t="s">
        <v>248</v>
      </c>
      <c r="C54" s="42"/>
      <c r="D54" s="42"/>
      <c r="E54" s="42"/>
      <c r="F54" s="225"/>
      <c r="G54" s="226"/>
      <c r="H54" s="227"/>
      <c r="I54" s="228"/>
    </row>
    <row r="55" spans="2:9" ht="12">
      <c r="B55" s="139" t="s">
        <v>355</v>
      </c>
      <c r="C55" s="433" t="s">
        <v>14</v>
      </c>
      <c r="D55" s="434"/>
      <c r="E55" s="435"/>
      <c r="F55" s="229">
        <f>F23+F44</f>
        <v>37048</v>
      </c>
      <c r="G55" s="230"/>
      <c r="H55" s="231"/>
      <c r="I55" s="232">
        <f>I23+I44</f>
        <v>38359</v>
      </c>
    </row>
    <row r="56" spans="2:9" ht="12" thickBot="1">
      <c r="B56" s="192" t="s">
        <v>357</v>
      </c>
      <c r="C56" s="436" t="s">
        <v>15</v>
      </c>
      <c r="D56" s="437"/>
      <c r="E56" s="438"/>
      <c r="F56" s="233">
        <f>F34+F53</f>
        <v>37048</v>
      </c>
      <c r="G56" s="234"/>
      <c r="H56" s="235"/>
      <c r="I56" s="236">
        <f>I34+I53</f>
        <v>38359</v>
      </c>
    </row>
    <row r="57" spans="2:9" ht="12" thickBot="1">
      <c r="B57" s="237"/>
      <c r="C57" s="81"/>
      <c r="D57" s="82"/>
      <c r="E57" s="193"/>
      <c r="F57" s="218"/>
      <c r="G57" s="218"/>
      <c r="H57" s="219"/>
      <c r="I57" s="99"/>
    </row>
    <row r="58" spans="2:9" ht="11.25">
      <c r="B58" s="42"/>
      <c r="C58" s="42"/>
      <c r="D58" s="42"/>
      <c r="E58" s="42"/>
      <c r="F58" s="197"/>
      <c r="G58" s="197"/>
      <c r="H58" s="197"/>
      <c r="I58" s="197"/>
    </row>
    <row r="59" spans="2:9" ht="11.25">
      <c r="B59" s="42"/>
      <c r="C59" s="42"/>
      <c r="D59" s="42"/>
      <c r="E59" s="42"/>
      <c r="F59" s="42"/>
      <c r="G59" s="42"/>
      <c r="H59" s="42"/>
      <c r="I59" s="42"/>
    </row>
  </sheetData>
  <sheetProtection/>
  <mergeCells count="23">
    <mergeCell ref="B9:I9"/>
    <mergeCell ref="B1:I1"/>
    <mergeCell ref="B3:I3"/>
    <mergeCell ref="B5:I5"/>
    <mergeCell ref="B6:I6"/>
    <mergeCell ref="B8:I8"/>
    <mergeCell ref="B7:I7"/>
    <mergeCell ref="B2:I2"/>
    <mergeCell ref="B4:I4"/>
    <mergeCell ref="F12:I12"/>
    <mergeCell ref="D13:H13"/>
    <mergeCell ref="D36:H36"/>
    <mergeCell ref="C14:E14"/>
    <mergeCell ref="C25:E25"/>
    <mergeCell ref="C37:E37"/>
    <mergeCell ref="C23:E23"/>
    <mergeCell ref="C34:E34"/>
    <mergeCell ref="C44:E44"/>
    <mergeCell ref="C53:E53"/>
    <mergeCell ref="C55:E55"/>
    <mergeCell ref="C56:E56"/>
    <mergeCell ref="C52:E52"/>
    <mergeCell ref="C46:E46"/>
  </mergeCells>
  <printOptions/>
  <pageMargins left="0.75" right="0.75" top="1" bottom="1" header="0.5" footer="0.5"/>
  <pageSetup horizontalDpi="300" verticalDpi="3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39"/>
  <sheetViews>
    <sheetView view="pageBreakPreview" zoomScaleSheetLayoutView="100" zoomScalePageLayoutView="0" workbookViewId="0" topLeftCell="A1">
      <selection activeCell="B1" sqref="B1:O1"/>
    </sheetView>
  </sheetViews>
  <sheetFormatPr defaultColWidth="9.125" defaultRowHeight="12.75"/>
  <cols>
    <col min="1" max="2" width="9.125" style="12" customWidth="1"/>
    <col min="3" max="3" width="20.125" style="12" customWidth="1"/>
    <col min="4" max="14" width="9.125" style="12" customWidth="1"/>
    <col min="15" max="15" width="9.875" style="12" bestFit="1" customWidth="1"/>
    <col min="16" max="16384" width="9.125" style="12" customWidth="1"/>
  </cols>
  <sheetData>
    <row r="1" spans="2:15" ht="11.25">
      <c r="B1" s="445" t="s">
        <v>368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2:15" ht="11.25"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</row>
    <row r="3" spans="2:15" ht="12">
      <c r="B3" s="448" t="s">
        <v>142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</row>
    <row r="4" spans="2:15" ht="12">
      <c r="B4" s="448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</row>
    <row r="5" spans="2:15" ht="12">
      <c r="B5" s="448" t="s">
        <v>91</v>
      </c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</row>
    <row r="6" spans="2:15" ht="11.25"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</row>
    <row r="7" spans="2:15" ht="12">
      <c r="B7" s="448" t="s">
        <v>249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</row>
    <row r="8" ht="12">
      <c r="G8" s="313"/>
    </row>
    <row r="9" spans="4:15" ht="12" thickBot="1">
      <c r="D9" s="12" t="s">
        <v>92</v>
      </c>
      <c r="O9" s="12" t="s">
        <v>318</v>
      </c>
    </row>
    <row r="10" spans="2:15" ht="12" thickBot="1">
      <c r="B10" s="68" t="s">
        <v>93</v>
      </c>
      <c r="C10" s="69"/>
      <c r="D10" s="454" t="s">
        <v>3</v>
      </c>
      <c r="E10" s="453"/>
      <c r="F10" s="454" t="s">
        <v>94</v>
      </c>
      <c r="G10" s="453"/>
      <c r="H10" s="454" t="s">
        <v>95</v>
      </c>
      <c r="I10" s="453"/>
      <c r="J10" s="454" t="s">
        <v>16</v>
      </c>
      <c r="K10" s="453"/>
      <c r="L10" s="454" t="s">
        <v>96</v>
      </c>
      <c r="M10" s="453"/>
      <c r="N10" s="454" t="s">
        <v>97</v>
      </c>
      <c r="O10" s="453"/>
    </row>
    <row r="11" spans="2:15" ht="12" thickBot="1">
      <c r="B11" s="80"/>
      <c r="C11" s="74"/>
      <c r="D11" s="134" t="s">
        <v>18</v>
      </c>
      <c r="E11" s="135" t="s">
        <v>319</v>
      </c>
      <c r="F11" s="134" t="s">
        <v>18</v>
      </c>
      <c r="G11" s="135" t="s">
        <v>319</v>
      </c>
      <c r="H11" s="134" t="s">
        <v>18</v>
      </c>
      <c r="I11" s="135" t="s">
        <v>319</v>
      </c>
      <c r="J11" s="134" t="s">
        <v>18</v>
      </c>
      <c r="K11" s="135" t="s">
        <v>319</v>
      </c>
      <c r="L11" s="134" t="s">
        <v>18</v>
      </c>
      <c r="M11" s="135" t="s">
        <v>319</v>
      </c>
      <c r="N11" s="134" t="s">
        <v>18</v>
      </c>
      <c r="O11" s="107" t="s">
        <v>319</v>
      </c>
    </row>
    <row r="12" spans="2:15" ht="12" thickBot="1">
      <c r="B12" s="68" t="s">
        <v>31</v>
      </c>
      <c r="C12" s="69"/>
      <c r="D12" s="351"/>
      <c r="E12" s="352"/>
      <c r="F12" s="353"/>
      <c r="G12" s="352"/>
      <c r="H12" s="353"/>
      <c r="I12" s="352"/>
      <c r="J12" s="353"/>
      <c r="K12" s="352"/>
      <c r="L12" s="353"/>
      <c r="M12" s="352"/>
      <c r="N12" s="353"/>
      <c r="O12" s="354"/>
    </row>
    <row r="13" spans="2:15" ht="12" thickBot="1">
      <c r="B13" s="474" t="s">
        <v>305</v>
      </c>
      <c r="C13" s="431"/>
      <c r="D13" s="356">
        <f aca="true" t="shared" si="0" ref="D13:K13">SUM(D14:D15)</f>
        <v>0</v>
      </c>
      <c r="E13" s="357">
        <f t="shared" si="0"/>
        <v>0</v>
      </c>
      <c r="F13" s="357">
        <f t="shared" si="0"/>
        <v>0</v>
      </c>
      <c r="G13" s="357">
        <f t="shared" si="0"/>
        <v>0</v>
      </c>
      <c r="H13" s="357">
        <f t="shared" si="0"/>
        <v>0</v>
      </c>
      <c r="I13" s="357">
        <f t="shared" si="0"/>
        <v>0</v>
      </c>
      <c r="J13" s="357">
        <f t="shared" si="0"/>
        <v>0</v>
      </c>
      <c r="K13" s="357">
        <f t="shared" si="0"/>
        <v>0</v>
      </c>
      <c r="L13" s="357">
        <f>SUM(L14:L15)</f>
        <v>0</v>
      </c>
      <c r="M13" s="357">
        <f>SUM(M14:M15)</f>
        <v>0</v>
      </c>
      <c r="N13" s="39">
        <f>D13+F13+H13+J13+L13</f>
        <v>0</v>
      </c>
      <c r="O13" s="40">
        <f>E13+G13+I13+K13+M13</f>
        <v>0</v>
      </c>
    </row>
    <row r="14" spans="2:15" ht="11.25">
      <c r="B14" s="475" t="s">
        <v>4</v>
      </c>
      <c r="C14" s="476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2:15" ht="12" thickBot="1">
      <c r="B15" s="358"/>
      <c r="C15" s="31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</row>
    <row r="16" spans="2:15" ht="12" thickBot="1">
      <c r="B16" s="473" t="s">
        <v>308</v>
      </c>
      <c r="C16" s="431"/>
      <c r="D16" s="356">
        <f aca="true" t="shared" si="1" ref="D16:M16">SUM(D17:D22)</f>
        <v>0</v>
      </c>
      <c r="E16" s="357">
        <f t="shared" si="1"/>
        <v>0</v>
      </c>
      <c r="F16" s="357">
        <f t="shared" si="1"/>
        <v>0</v>
      </c>
      <c r="G16" s="357">
        <f t="shared" si="1"/>
        <v>0</v>
      </c>
      <c r="H16" s="357">
        <f t="shared" si="1"/>
        <v>0</v>
      </c>
      <c r="I16" s="357">
        <f t="shared" si="1"/>
        <v>0</v>
      </c>
      <c r="J16" s="357">
        <f t="shared" si="1"/>
        <v>0</v>
      </c>
      <c r="K16" s="357">
        <f t="shared" si="1"/>
        <v>0</v>
      </c>
      <c r="L16" s="357">
        <f t="shared" si="1"/>
        <v>0</v>
      </c>
      <c r="M16" s="357">
        <f t="shared" si="1"/>
        <v>0</v>
      </c>
      <c r="N16" s="39">
        <f>D16+F16+H16+J16+L16</f>
        <v>0</v>
      </c>
      <c r="O16" s="40">
        <f>E16+G16+I16+K16+M16</f>
        <v>0</v>
      </c>
    </row>
    <row r="17" spans="2:15" ht="11.25">
      <c r="B17" s="359"/>
      <c r="C17" s="57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</row>
    <row r="18" spans="2:15" ht="11.25">
      <c r="B18" s="360"/>
      <c r="C18" s="1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  <row r="19" spans="2:15" ht="11.25">
      <c r="B19" s="360"/>
      <c r="C19" s="1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  <row r="20" spans="2:15" ht="11.25">
      <c r="B20" s="360"/>
      <c r="C20" s="1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2:15" ht="11.25">
      <c r="B21" s="360"/>
      <c r="C21" s="1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361"/>
    </row>
    <row r="22" spans="2:15" ht="11.25">
      <c r="B22" s="360"/>
      <c r="C22" s="1"/>
      <c r="D22" s="262"/>
      <c r="E22" s="263"/>
      <c r="F22" s="263"/>
      <c r="G22" s="263"/>
      <c r="H22" s="50"/>
      <c r="I22" s="263"/>
      <c r="J22" s="263"/>
      <c r="K22" s="263"/>
      <c r="L22" s="263"/>
      <c r="M22" s="263"/>
      <c r="N22" s="50"/>
      <c r="O22" s="51"/>
    </row>
    <row r="23" spans="2:15" ht="12" thickBot="1">
      <c r="B23" s="358"/>
      <c r="C23" s="31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</row>
    <row r="24" spans="2:15" ht="12" thickBot="1">
      <c r="B24" s="473" t="s">
        <v>307</v>
      </c>
      <c r="C24" s="431"/>
      <c r="D24" s="38">
        <f aca="true" t="shared" si="2" ref="D24:M24">SUM(D25:D26)</f>
        <v>0</v>
      </c>
      <c r="E24" s="39">
        <f t="shared" si="2"/>
        <v>0</v>
      </c>
      <c r="F24" s="39">
        <f t="shared" si="2"/>
        <v>0</v>
      </c>
      <c r="G24" s="39">
        <f t="shared" si="2"/>
        <v>0</v>
      </c>
      <c r="H24" s="39">
        <f t="shared" si="2"/>
        <v>0</v>
      </c>
      <c r="I24" s="39">
        <f t="shared" si="2"/>
        <v>0</v>
      </c>
      <c r="J24" s="39">
        <f t="shared" si="2"/>
        <v>0</v>
      </c>
      <c r="K24" s="39">
        <f t="shared" si="2"/>
        <v>0</v>
      </c>
      <c r="L24" s="39">
        <f t="shared" si="2"/>
        <v>0</v>
      </c>
      <c r="M24" s="39">
        <f t="shared" si="2"/>
        <v>0</v>
      </c>
      <c r="N24" s="39">
        <f>D24+F24+H24+J24+L24</f>
        <v>0</v>
      </c>
      <c r="O24" s="40">
        <f>E24+G24+I24+K24+M24</f>
        <v>0</v>
      </c>
    </row>
    <row r="25" spans="2:15" ht="11.25">
      <c r="B25" s="359"/>
      <c r="C25" s="57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</row>
    <row r="26" spans="2:15" ht="11.25">
      <c r="B26" s="359"/>
      <c r="C26" s="57"/>
      <c r="D26" s="59"/>
      <c r="E26" s="60"/>
      <c r="F26" s="60"/>
      <c r="G26" s="60"/>
      <c r="H26" s="60"/>
      <c r="I26" s="50"/>
      <c r="J26" s="50"/>
      <c r="K26" s="50"/>
      <c r="L26" s="50"/>
      <c r="M26" s="50"/>
      <c r="N26" s="50"/>
      <c r="O26" s="51"/>
    </row>
    <row r="27" spans="2:15" ht="11.25">
      <c r="B27" s="360"/>
      <c r="C27" s="1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2:15" ht="12" thickBot="1">
      <c r="B28" s="358"/>
      <c r="C28" s="31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</row>
    <row r="29" spans="2:15" ht="12" thickBot="1">
      <c r="B29" s="473" t="s">
        <v>306</v>
      </c>
      <c r="C29" s="431"/>
      <c r="D29" s="38">
        <f>D30+D31+D32</f>
        <v>0</v>
      </c>
      <c r="E29" s="38">
        <f aca="true" t="shared" si="3" ref="E29:M29">E30+E31+E32</f>
        <v>0</v>
      </c>
      <c r="F29" s="38">
        <f t="shared" si="3"/>
        <v>0</v>
      </c>
      <c r="G29" s="38">
        <f t="shared" si="3"/>
        <v>0</v>
      </c>
      <c r="H29" s="38">
        <f t="shared" si="3"/>
        <v>0</v>
      </c>
      <c r="I29" s="38">
        <f t="shared" si="3"/>
        <v>0</v>
      </c>
      <c r="J29" s="38">
        <f t="shared" si="3"/>
        <v>0</v>
      </c>
      <c r="K29" s="38">
        <f t="shared" si="3"/>
        <v>0</v>
      </c>
      <c r="L29" s="38">
        <f t="shared" si="3"/>
        <v>0</v>
      </c>
      <c r="M29" s="38">
        <f t="shared" si="3"/>
        <v>0</v>
      </c>
      <c r="N29" s="39">
        <f>D29+F29+H29+J29+L29</f>
        <v>0</v>
      </c>
      <c r="O29" s="40">
        <f>E29+G29+I29+K29+M29</f>
        <v>0</v>
      </c>
    </row>
    <row r="30" spans="2:15" ht="11.25">
      <c r="B30" s="359"/>
      <c r="C30" s="57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</row>
    <row r="31" spans="2:15" ht="11.25">
      <c r="B31" s="360"/>
      <c r="C31" s="1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2:15" ht="11.25">
      <c r="B32" s="360"/>
      <c r="C32" s="1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2:15" ht="11.25">
      <c r="B33" s="360"/>
      <c r="C33" s="1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2:15" ht="11.25">
      <c r="B34" s="360"/>
      <c r="C34" s="1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2:15" ht="11.25">
      <c r="B35" s="360"/>
      <c r="C35" s="1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2:15" ht="12" thickBot="1">
      <c r="B36" s="358"/>
      <c r="C36" s="31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</row>
    <row r="37" spans="2:15" ht="12" thickBot="1">
      <c r="B37" s="355" t="s">
        <v>98</v>
      </c>
      <c r="C37" s="277"/>
      <c r="D37" s="356">
        <f>D13+D19+D29</f>
        <v>0</v>
      </c>
      <c r="E37" s="356">
        <f aca="true" t="shared" si="4" ref="E37:M37">E13+E19+E29</f>
        <v>0</v>
      </c>
      <c r="F37" s="356">
        <f t="shared" si="4"/>
        <v>0</v>
      </c>
      <c r="G37" s="356">
        <f t="shared" si="4"/>
        <v>0</v>
      </c>
      <c r="H37" s="356">
        <f t="shared" si="4"/>
        <v>0</v>
      </c>
      <c r="I37" s="356">
        <f t="shared" si="4"/>
        <v>0</v>
      </c>
      <c r="J37" s="356">
        <f t="shared" si="4"/>
        <v>0</v>
      </c>
      <c r="K37" s="356">
        <f t="shared" si="4"/>
        <v>0</v>
      </c>
      <c r="L37" s="356">
        <f t="shared" si="4"/>
        <v>0</v>
      </c>
      <c r="M37" s="356">
        <f t="shared" si="4"/>
        <v>0</v>
      </c>
      <c r="N37" s="357">
        <f>D37+F37+H37+J37+L37</f>
        <v>0</v>
      </c>
      <c r="O37" s="362">
        <f>E37+G37+I37+K37+M37</f>
        <v>0</v>
      </c>
    </row>
    <row r="38" spans="2:15" ht="12" thickBot="1">
      <c r="B38" s="363"/>
      <c r="C38" s="186"/>
      <c r="D38" s="364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99"/>
    </row>
    <row r="39" spans="2:15" ht="12.75" thickBot="1" thickTop="1">
      <c r="B39" s="366" t="s">
        <v>34</v>
      </c>
      <c r="C39" s="367"/>
      <c r="D39" s="278">
        <f>D37</f>
        <v>0</v>
      </c>
      <c r="E39" s="279">
        <f aca="true" t="shared" si="5" ref="E39:M39">E37</f>
        <v>0</v>
      </c>
      <c r="F39" s="279">
        <f t="shared" si="5"/>
        <v>0</v>
      </c>
      <c r="G39" s="279">
        <f t="shared" si="5"/>
        <v>0</v>
      </c>
      <c r="H39" s="279">
        <f t="shared" si="5"/>
        <v>0</v>
      </c>
      <c r="I39" s="279">
        <f t="shared" si="5"/>
        <v>0</v>
      </c>
      <c r="J39" s="279">
        <f t="shared" si="5"/>
        <v>0</v>
      </c>
      <c r="K39" s="279">
        <f t="shared" si="5"/>
        <v>0</v>
      </c>
      <c r="L39" s="279">
        <f t="shared" si="5"/>
        <v>0</v>
      </c>
      <c r="M39" s="279">
        <f t="shared" si="5"/>
        <v>0</v>
      </c>
      <c r="N39" s="279">
        <f>D39+F39+H39+J39+L39</f>
        <v>0</v>
      </c>
      <c r="O39" s="368">
        <f>E39+G39+I39+K39+M39</f>
        <v>0</v>
      </c>
    </row>
    <row r="40" ht="12" thickTop="1"/>
  </sheetData>
  <sheetProtection/>
  <mergeCells count="18">
    <mergeCell ref="B6:O6"/>
    <mergeCell ref="D10:E10"/>
    <mergeCell ref="F10:G10"/>
    <mergeCell ref="H10:I10"/>
    <mergeCell ref="J10:K10"/>
    <mergeCell ref="L10:M10"/>
    <mergeCell ref="N10:O10"/>
    <mergeCell ref="B7:O7"/>
    <mergeCell ref="B29:C29"/>
    <mergeCell ref="B24:C24"/>
    <mergeCell ref="B16:C16"/>
    <mergeCell ref="B13:C13"/>
    <mergeCell ref="B14:C14"/>
    <mergeCell ref="B1:O1"/>
    <mergeCell ref="B2:O2"/>
    <mergeCell ref="B3:O3"/>
    <mergeCell ref="B4:O4"/>
    <mergeCell ref="B5:O5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35"/>
  <sheetViews>
    <sheetView view="pageBreakPreview" zoomScaleSheetLayoutView="100" zoomScalePageLayoutView="0" workbookViewId="0" topLeftCell="A1">
      <selection activeCell="B1" sqref="B1:O1"/>
    </sheetView>
  </sheetViews>
  <sheetFormatPr defaultColWidth="9.125" defaultRowHeight="12.75"/>
  <cols>
    <col min="1" max="12" width="9.125" style="12" customWidth="1"/>
    <col min="13" max="13" width="10.375" style="12" customWidth="1"/>
    <col min="14" max="16384" width="9.125" style="12" customWidth="1"/>
  </cols>
  <sheetData>
    <row r="1" spans="2:15" ht="11.25">
      <c r="B1" s="445" t="s">
        <v>369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2:15" ht="11.25"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</row>
    <row r="3" spans="2:15" ht="12">
      <c r="B3" s="448" t="s">
        <v>142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</row>
    <row r="4" spans="2:15" ht="12">
      <c r="B4" s="448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</row>
    <row r="5" spans="2:15" ht="12">
      <c r="B5" s="448" t="s">
        <v>99</v>
      </c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</row>
    <row r="6" spans="2:15" ht="12">
      <c r="B6" s="448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</row>
    <row r="7" spans="2:15" ht="12">
      <c r="B7" s="448" t="s">
        <v>249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</row>
    <row r="8" spans="2:15" ht="12">
      <c r="B8" s="448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</row>
    <row r="9" ht="12" thickBot="1">
      <c r="O9" s="12" t="s">
        <v>318</v>
      </c>
    </row>
    <row r="10" spans="2:15" ht="12" thickBot="1">
      <c r="B10" s="369" t="s">
        <v>26</v>
      </c>
      <c r="C10" s="370" t="s">
        <v>100</v>
      </c>
      <c r="D10" s="69"/>
      <c r="E10" s="69"/>
      <c r="F10" s="454" t="s">
        <v>101</v>
      </c>
      <c r="G10" s="453"/>
      <c r="H10" s="454" t="s">
        <v>102</v>
      </c>
      <c r="I10" s="453"/>
      <c r="J10" s="454" t="s">
        <v>192</v>
      </c>
      <c r="K10" s="453"/>
      <c r="L10" s="454" t="s">
        <v>193</v>
      </c>
      <c r="M10" s="453"/>
      <c r="N10" s="454" t="s">
        <v>103</v>
      </c>
      <c r="O10" s="453"/>
    </row>
    <row r="11" spans="2:15" ht="12" thickBot="1">
      <c r="B11" s="371"/>
      <c r="C11" s="372"/>
      <c r="D11" s="318"/>
      <c r="E11" s="318"/>
      <c r="F11" s="134" t="s">
        <v>18</v>
      </c>
      <c r="G11" s="373" t="s">
        <v>319</v>
      </c>
      <c r="H11" s="134" t="s">
        <v>18</v>
      </c>
      <c r="I11" s="373" t="s">
        <v>319</v>
      </c>
      <c r="J11" s="134" t="s">
        <v>18</v>
      </c>
      <c r="K11" s="373" t="s">
        <v>319</v>
      </c>
      <c r="L11" s="134" t="s">
        <v>18</v>
      </c>
      <c r="M11" s="373" t="s">
        <v>319</v>
      </c>
      <c r="N11" s="134" t="s">
        <v>18</v>
      </c>
      <c r="O11" s="374" t="s">
        <v>319</v>
      </c>
    </row>
    <row r="12" spans="2:15" ht="12" thickBot="1">
      <c r="B12" s="375" t="s">
        <v>39</v>
      </c>
      <c r="C12" s="189" t="s">
        <v>40</v>
      </c>
      <c r="D12" s="74"/>
      <c r="E12" s="74"/>
      <c r="F12" s="21"/>
      <c r="G12" s="37"/>
      <c r="H12" s="21"/>
      <c r="I12" s="37"/>
      <c r="J12" s="21"/>
      <c r="K12" s="37"/>
      <c r="L12" s="21"/>
      <c r="M12" s="37"/>
      <c r="N12" s="36"/>
      <c r="O12" s="37"/>
    </row>
    <row r="13" spans="2:15" ht="12" thickBot="1">
      <c r="B13" s="376" t="s">
        <v>163</v>
      </c>
      <c r="C13" s="276" t="s">
        <v>104</v>
      </c>
      <c r="D13" s="277"/>
      <c r="E13" s="377"/>
      <c r="F13" s="205">
        <f aca="true" t="shared" si="0" ref="F13:K13">F14+F15</f>
        <v>0</v>
      </c>
      <c r="G13" s="205">
        <f t="shared" si="0"/>
        <v>0</v>
      </c>
      <c r="H13" s="205">
        <f t="shared" si="0"/>
        <v>0</v>
      </c>
      <c r="I13" s="205">
        <f t="shared" si="0"/>
        <v>0</v>
      </c>
      <c r="J13" s="205">
        <f t="shared" si="0"/>
        <v>0</v>
      </c>
      <c r="K13" s="205">
        <f t="shared" si="0"/>
        <v>0</v>
      </c>
      <c r="L13" s="205">
        <f>L14+L15+L16</f>
        <v>0</v>
      </c>
      <c r="M13" s="205">
        <f>M14+M15+M16</f>
        <v>0</v>
      </c>
      <c r="N13" s="378">
        <f>F13+H13+J13+L13</f>
        <v>0</v>
      </c>
      <c r="O13" s="130">
        <f>G13+I13+K13+M13</f>
        <v>0</v>
      </c>
    </row>
    <row r="14" spans="2:15" ht="11.25">
      <c r="B14" s="379"/>
      <c r="C14" s="8" t="s">
        <v>143</v>
      </c>
      <c r="D14" s="57"/>
      <c r="E14" s="57"/>
      <c r="F14" s="380"/>
      <c r="G14" s="381"/>
      <c r="H14" s="380"/>
      <c r="I14" s="381"/>
      <c r="J14" s="380"/>
      <c r="K14" s="381"/>
      <c r="L14" s="380"/>
      <c r="M14" s="381"/>
      <c r="N14" s="382"/>
      <c r="O14" s="381"/>
    </row>
    <row r="15" spans="2:15" ht="11.25">
      <c r="B15" s="379"/>
      <c r="C15" s="3"/>
      <c r="D15" s="1"/>
      <c r="E15" s="1"/>
      <c r="F15" s="383"/>
      <c r="G15" s="384"/>
      <c r="H15" s="383"/>
      <c r="I15" s="384"/>
      <c r="J15" s="383"/>
      <c r="K15" s="384"/>
      <c r="L15" s="383"/>
      <c r="M15" s="384"/>
      <c r="N15" s="385"/>
      <c r="O15" s="384"/>
    </row>
    <row r="16" spans="2:15" ht="12" thickBot="1">
      <c r="B16" s="379"/>
      <c r="C16" s="165"/>
      <c r="D16" s="31"/>
      <c r="E16" s="31"/>
      <c r="F16" s="386"/>
      <c r="G16" s="387"/>
      <c r="H16" s="386"/>
      <c r="I16" s="387"/>
      <c r="J16" s="386"/>
      <c r="K16" s="387"/>
      <c r="L16" s="386"/>
      <c r="M16" s="387"/>
      <c r="N16" s="388"/>
      <c r="O16" s="387"/>
    </row>
    <row r="17" spans="2:15" ht="12" thickBot="1">
      <c r="B17" s="376" t="s">
        <v>166</v>
      </c>
      <c r="C17" s="389" t="s">
        <v>141</v>
      </c>
      <c r="D17" s="390"/>
      <c r="E17" s="390"/>
      <c r="F17" s="205">
        <f aca="true" t="shared" si="1" ref="F17:M17">SUM(F18:F23)</f>
        <v>0</v>
      </c>
      <c r="G17" s="205">
        <f t="shared" si="1"/>
        <v>0</v>
      </c>
      <c r="H17" s="205">
        <f t="shared" si="1"/>
        <v>0</v>
      </c>
      <c r="I17" s="205">
        <f t="shared" si="1"/>
        <v>0</v>
      </c>
      <c r="J17" s="205">
        <f t="shared" si="1"/>
        <v>0</v>
      </c>
      <c r="K17" s="205">
        <f t="shared" si="1"/>
        <v>0</v>
      </c>
      <c r="L17" s="205">
        <f t="shared" si="1"/>
        <v>0</v>
      </c>
      <c r="M17" s="205">
        <f t="shared" si="1"/>
        <v>0</v>
      </c>
      <c r="N17" s="378">
        <f>F17+H17+J17+L17</f>
        <v>0</v>
      </c>
      <c r="O17" s="130">
        <f>G17+I17+K17+M17</f>
        <v>0</v>
      </c>
    </row>
    <row r="18" spans="2:15" ht="11.25">
      <c r="B18" s="391"/>
      <c r="C18" s="3"/>
      <c r="D18" s="1"/>
      <c r="E18" s="1"/>
      <c r="F18" s="380"/>
      <c r="G18" s="381"/>
      <c r="H18" s="380"/>
      <c r="I18" s="381"/>
      <c r="J18" s="380"/>
      <c r="K18" s="381"/>
      <c r="L18" s="380"/>
      <c r="M18" s="381"/>
      <c r="N18" s="382"/>
      <c r="O18" s="381"/>
    </row>
    <row r="19" spans="2:15" ht="11.25">
      <c r="B19" s="391"/>
      <c r="C19" s="3"/>
      <c r="D19" s="392"/>
      <c r="E19" s="1"/>
      <c r="F19" s="383"/>
      <c r="G19" s="384"/>
      <c r="H19" s="383"/>
      <c r="I19" s="384"/>
      <c r="J19" s="383"/>
      <c r="K19" s="384"/>
      <c r="L19" s="383"/>
      <c r="M19" s="384"/>
      <c r="N19" s="385"/>
      <c r="O19" s="384"/>
    </row>
    <row r="20" spans="2:15" ht="11.25">
      <c r="B20" s="391"/>
      <c r="C20" s="3"/>
      <c r="D20" s="1"/>
      <c r="E20" s="1"/>
      <c r="F20" s="383"/>
      <c r="G20" s="384"/>
      <c r="H20" s="383"/>
      <c r="I20" s="384"/>
      <c r="J20" s="383"/>
      <c r="K20" s="384"/>
      <c r="L20" s="383"/>
      <c r="M20" s="384"/>
      <c r="N20" s="385"/>
      <c r="O20" s="384"/>
    </row>
    <row r="21" spans="2:15" ht="11.25">
      <c r="B21" s="391"/>
      <c r="C21" s="3"/>
      <c r="D21" s="1"/>
      <c r="E21" s="1"/>
      <c r="F21" s="383"/>
      <c r="G21" s="384"/>
      <c r="H21" s="383"/>
      <c r="I21" s="384"/>
      <c r="J21" s="383"/>
      <c r="K21" s="384"/>
      <c r="L21" s="383"/>
      <c r="M21" s="384"/>
      <c r="N21" s="385"/>
      <c r="O21" s="384"/>
    </row>
    <row r="22" spans="2:15" ht="11.25">
      <c r="B22" s="391"/>
      <c r="C22" s="3"/>
      <c r="D22" s="1"/>
      <c r="E22" s="1"/>
      <c r="F22" s="383"/>
      <c r="G22" s="384"/>
      <c r="H22" s="383"/>
      <c r="I22" s="384"/>
      <c r="J22" s="383"/>
      <c r="K22" s="384"/>
      <c r="L22" s="383"/>
      <c r="M22" s="384"/>
      <c r="N22" s="385"/>
      <c r="O22" s="384"/>
    </row>
    <row r="23" spans="2:15" ht="11.25">
      <c r="B23" s="391"/>
      <c r="C23" s="3"/>
      <c r="D23" s="1"/>
      <c r="E23" s="1"/>
      <c r="F23" s="383"/>
      <c r="G23" s="384"/>
      <c r="H23" s="383"/>
      <c r="I23" s="384"/>
      <c r="J23" s="383"/>
      <c r="K23" s="384"/>
      <c r="L23" s="383"/>
      <c r="M23" s="384"/>
      <c r="N23" s="385"/>
      <c r="O23" s="384"/>
    </row>
    <row r="24" spans="2:15" ht="12" thickBot="1">
      <c r="B24" s="391"/>
      <c r="C24" s="165"/>
      <c r="D24" s="31"/>
      <c r="E24" s="31"/>
      <c r="F24" s="386"/>
      <c r="G24" s="387"/>
      <c r="H24" s="386"/>
      <c r="I24" s="387"/>
      <c r="J24" s="386"/>
      <c r="K24" s="387"/>
      <c r="L24" s="386"/>
      <c r="M24" s="387"/>
      <c r="N24" s="388"/>
      <c r="O24" s="387"/>
    </row>
    <row r="25" spans="2:15" ht="12" thickBot="1">
      <c r="B25" s="393" t="s">
        <v>170</v>
      </c>
      <c r="C25" s="188" t="s">
        <v>126</v>
      </c>
      <c r="D25" s="36"/>
      <c r="E25" s="36"/>
      <c r="F25" s="205">
        <f>SUM(F26:F28)</f>
        <v>0</v>
      </c>
      <c r="G25" s="205">
        <f aca="true" t="shared" si="2" ref="G25:M25">SUM(G26:G28)</f>
        <v>0</v>
      </c>
      <c r="H25" s="205">
        <f t="shared" si="2"/>
        <v>0</v>
      </c>
      <c r="I25" s="205">
        <f t="shared" si="2"/>
        <v>0</v>
      </c>
      <c r="J25" s="205">
        <f t="shared" si="2"/>
        <v>0</v>
      </c>
      <c r="K25" s="205">
        <f t="shared" si="2"/>
        <v>0</v>
      </c>
      <c r="L25" s="205">
        <f t="shared" si="2"/>
        <v>0</v>
      </c>
      <c r="M25" s="205">
        <f t="shared" si="2"/>
        <v>0</v>
      </c>
      <c r="N25" s="378">
        <f>F25+H25+J25+L25</f>
        <v>0</v>
      </c>
      <c r="O25" s="130">
        <f>G25+I25+K25+M25</f>
        <v>0</v>
      </c>
    </row>
    <row r="26" spans="2:15" ht="11.25">
      <c r="B26" s="394"/>
      <c r="C26" s="8"/>
      <c r="D26" s="57"/>
      <c r="E26" s="57"/>
      <c r="F26" s="380"/>
      <c r="G26" s="381"/>
      <c r="H26" s="380"/>
      <c r="I26" s="381"/>
      <c r="J26" s="380"/>
      <c r="K26" s="381"/>
      <c r="L26" s="380"/>
      <c r="M26" s="381"/>
      <c r="N26" s="382"/>
      <c r="O26" s="381"/>
    </row>
    <row r="27" spans="2:15" ht="12">
      <c r="B27" s="395"/>
      <c r="C27" s="165"/>
      <c r="D27" s="31"/>
      <c r="E27" s="31"/>
      <c r="F27" s="386"/>
      <c r="G27" s="396"/>
      <c r="H27" s="386"/>
      <c r="I27" s="396"/>
      <c r="J27" s="397"/>
      <c r="K27" s="396"/>
      <c r="L27" s="397"/>
      <c r="M27" s="396"/>
      <c r="N27" s="164"/>
      <c r="O27" s="396"/>
    </row>
    <row r="28" spans="2:15" ht="12" thickBot="1">
      <c r="B28" s="395"/>
      <c r="C28" s="184"/>
      <c r="D28" s="42"/>
      <c r="E28" s="42"/>
      <c r="F28" s="398"/>
      <c r="G28" s="399"/>
      <c r="H28" s="400"/>
      <c r="I28" s="399"/>
      <c r="J28" s="400"/>
      <c r="K28" s="399"/>
      <c r="L28" s="400"/>
      <c r="M28" s="399"/>
      <c r="N28" s="185"/>
      <c r="O28" s="399"/>
    </row>
    <row r="29" spans="2:15" ht="12" thickBot="1">
      <c r="B29" s="393" t="s">
        <v>172</v>
      </c>
      <c r="C29" s="21" t="s">
        <v>138</v>
      </c>
      <c r="D29" s="36"/>
      <c r="E29" s="36"/>
      <c r="F29" s="205">
        <f aca="true" t="shared" si="3" ref="F29:M29">SUM(F30:F32)</f>
        <v>0</v>
      </c>
      <c r="G29" s="205">
        <f t="shared" si="3"/>
        <v>0</v>
      </c>
      <c r="H29" s="205">
        <f t="shared" si="3"/>
        <v>0</v>
      </c>
      <c r="I29" s="205">
        <f t="shared" si="3"/>
        <v>0</v>
      </c>
      <c r="J29" s="205">
        <f t="shared" si="3"/>
        <v>0</v>
      </c>
      <c r="K29" s="205">
        <f t="shared" si="3"/>
        <v>0</v>
      </c>
      <c r="L29" s="205">
        <f t="shared" si="3"/>
        <v>0</v>
      </c>
      <c r="M29" s="205">
        <f t="shared" si="3"/>
        <v>0</v>
      </c>
      <c r="N29" s="378">
        <f>F29+H29+J29+L29+M29</f>
        <v>0</v>
      </c>
      <c r="O29" s="130">
        <f>G29+I29+K29+M29+N29</f>
        <v>0</v>
      </c>
    </row>
    <row r="30" spans="2:15" ht="11.25">
      <c r="B30" s="379"/>
      <c r="C30" s="8" t="s">
        <v>139</v>
      </c>
      <c r="D30" s="57"/>
      <c r="E30" s="57"/>
      <c r="F30" s="380"/>
      <c r="G30" s="381"/>
      <c r="H30" s="380"/>
      <c r="I30" s="381"/>
      <c r="J30" s="380"/>
      <c r="K30" s="381"/>
      <c r="L30" s="380"/>
      <c r="M30" s="381"/>
      <c r="N30" s="382"/>
      <c r="O30" s="381"/>
    </row>
    <row r="31" spans="2:15" ht="11.25">
      <c r="B31" s="379"/>
      <c r="C31" s="3" t="s">
        <v>140</v>
      </c>
      <c r="D31" s="1"/>
      <c r="E31" s="1"/>
      <c r="F31" s="383"/>
      <c r="G31" s="384"/>
      <c r="H31" s="383"/>
      <c r="I31" s="384"/>
      <c r="J31" s="383"/>
      <c r="K31" s="384"/>
      <c r="L31" s="383"/>
      <c r="M31" s="384"/>
      <c r="N31" s="385"/>
      <c r="O31" s="384"/>
    </row>
    <row r="32" spans="2:15" ht="11.25">
      <c r="B32" s="379"/>
      <c r="C32" s="3"/>
      <c r="D32" s="1"/>
      <c r="E32" s="1"/>
      <c r="F32" s="383"/>
      <c r="G32" s="384"/>
      <c r="H32" s="383"/>
      <c r="I32" s="384"/>
      <c r="J32" s="383"/>
      <c r="K32" s="384"/>
      <c r="L32" s="383"/>
      <c r="M32" s="384"/>
      <c r="N32" s="385"/>
      <c r="O32" s="384"/>
    </row>
    <row r="33" spans="2:15" ht="12">
      <c r="B33" s="379"/>
      <c r="C33" s="4"/>
      <c r="D33" s="253"/>
      <c r="E33" s="253"/>
      <c r="F33" s="401"/>
      <c r="G33" s="402"/>
      <c r="H33" s="401"/>
      <c r="I33" s="402"/>
      <c r="J33" s="401"/>
      <c r="K33" s="402"/>
      <c r="L33" s="401"/>
      <c r="M33" s="402"/>
      <c r="N33" s="403"/>
      <c r="O33" s="402"/>
    </row>
    <row r="34" spans="2:15" ht="12" thickBot="1">
      <c r="B34" s="379"/>
      <c r="C34" s="186"/>
      <c r="D34" s="42"/>
      <c r="E34" s="42"/>
      <c r="F34" s="226"/>
      <c r="G34" s="228"/>
      <c r="H34" s="226"/>
      <c r="I34" s="228"/>
      <c r="J34" s="226"/>
      <c r="K34" s="228"/>
      <c r="L34" s="226"/>
      <c r="M34" s="228"/>
      <c r="N34" s="404"/>
      <c r="O34" s="228"/>
    </row>
    <row r="35" spans="2:15" ht="12" thickBot="1">
      <c r="B35" s="405"/>
      <c r="C35" s="188" t="s">
        <v>34</v>
      </c>
      <c r="D35" s="36"/>
      <c r="E35" s="36"/>
      <c r="F35" s="205">
        <f>F13+F17+F29+F25</f>
        <v>0</v>
      </c>
      <c r="G35" s="205">
        <f aca="true" t="shared" si="4" ref="G35:M35">G13+G17+G29+G25</f>
        <v>0</v>
      </c>
      <c r="H35" s="205">
        <f t="shared" si="4"/>
        <v>0</v>
      </c>
      <c r="I35" s="205">
        <f t="shared" si="4"/>
        <v>0</v>
      </c>
      <c r="J35" s="205">
        <f t="shared" si="4"/>
        <v>0</v>
      </c>
      <c r="K35" s="205">
        <f t="shared" si="4"/>
        <v>0</v>
      </c>
      <c r="L35" s="205">
        <f t="shared" si="4"/>
        <v>0</v>
      </c>
      <c r="M35" s="205">
        <f t="shared" si="4"/>
        <v>0</v>
      </c>
      <c r="N35" s="378">
        <f>N13+N17+N29+N25</f>
        <v>0</v>
      </c>
      <c r="O35" s="130">
        <f>O13+O17+O29+O25</f>
        <v>0</v>
      </c>
    </row>
  </sheetData>
  <sheetProtection/>
  <mergeCells count="13">
    <mergeCell ref="B7:O7"/>
    <mergeCell ref="B8:O8"/>
    <mergeCell ref="F10:G10"/>
    <mergeCell ref="H10:I10"/>
    <mergeCell ref="J10:K10"/>
    <mergeCell ref="L10:M10"/>
    <mergeCell ref="N10:O10"/>
    <mergeCell ref="B5:O5"/>
    <mergeCell ref="B1:O1"/>
    <mergeCell ref="B2:O2"/>
    <mergeCell ref="B3:O3"/>
    <mergeCell ref="B4:O4"/>
    <mergeCell ref="B6:O6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1">
      <selection activeCell="A1" sqref="A1:O1"/>
    </sheetView>
  </sheetViews>
  <sheetFormatPr defaultColWidth="9.125" defaultRowHeight="12.75"/>
  <cols>
    <col min="1" max="2" width="9.125" style="12" customWidth="1"/>
    <col min="3" max="4" width="10.00390625" style="12" customWidth="1"/>
    <col min="5" max="5" width="10.875" style="12" customWidth="1"/>
    <col min="6" max="16384" width="9.125" style="12" customWidth="1"/>
  </cols>
  <sheetData>
    <row r="1" spans="1:15" ht="11.25">
      <c r="A1" s="445" t="s">
        <v>370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2">
      <c r="A2" s="448" t="s">
        <v>194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</row>
    <row r="3" spans="1:15" ht="12" thickBot="1">
      <c r="A3" s="446" t="s">
        <v>249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</row>
    <row r="4" spans="2:14" ht="12" thickBot="1">
      <c r="B4" s="406"/>
      <c r="C4" s="407" t="s">
        <v>19</v>
      </c>
      <c r="D4" s="408" t="s">
        <v>20</v>
      </c>
      <c r="E4" s="409"/>
      <c r="F4" s="408" t="s">
        <v>21</v>
      </c>
      <c r="G4" s="409"/>
      <c r="H4" s="408" t="s">
        <v>22</v>
      </c>
      <c r="I4" s="409"/>
      <c r="J4" s="408" t="s">
        <v>18</v>
      </c>
      <c r="K4" s="133"/>
      <c r="L4" s="132"/>
      <c r="M4" s="132" t="s">
        <v>23</v>
      </c>
      <c r="N4" s="133"/>
    </row>
    <row r="5" spans="2:14" ht="12" thickBot="1">
      <c r="B5" s="406">
        <v>1</v>
      </c>
      <c r="C5" s="410" t="s">
        <v>105</v>
      </c>
      <c r="D5" s="102" t="s">
        <v>38</v>
      </c>
      <c r="E5" s="116"/>
      <c r="F5" s="146" t="s">
        <v>106</v>
      </c>
      <c r="G5" s="116"/>
      <c r="H5" s="146" t="s">
        <v>107</v>
      </c>
      <c r="I5" s="116"/>
      <c r="J5" s="102" t="s">
        <v>108</v>
      </c>
      <c r="K5" s="102"/>
      <c r="L5" s="146"/>
      <c r="M5" s="102" t="s">
        <v>35</v>
      </c>
      <c r="N5" s="43"/>
    </row>
    <row r="6" spans="2:14" ht="11.25">
      <c r="B6" s="411">
        <v>2</v>
      </c>
      <c r="C6" s="412" t="s">
        <v>39</v>
      </c>
      <c r="D6" s="63"/>
      <c r="E6" s="64"/>
      <c r="F6" s="413"/>
      <c r="G6" s="119"/>
      <c r="H6" s="413"/>
      <c r="I6" s="119"/>
      <c r="J6" s="413"/>
      <c r="K6" s="119"/>
      <c r="L6" s="413"/>
      <c r="M6" s="118"/>
      <c r="N6" s="119"/>
    </row>
    <row r="7" spans="2:14" ht="12">
      <c r="B7" s="411">
        <v>3</v>
      </c>
      <c r="C7" s="108" t="s">
        <v>163</v>
      </c>
      <c r="D7" s="102" t="s">
        <v>309</v>
      </c>
      <c r="E7" s="103"/>
      <c r="F7" s="225"/>
      <c r="G7" s="414"/>
      <c r="H7" s="225"/>
      <c r="I7" s="414"/>
      <c r="J7" s="225"/>
      <c r="K7" s="414">
        <v>1</v>
      </c>
      <c r="L7" s="225"/>
      <c r="M7" s="197">
        <v>1</v>
      </c>
      <c r="N7" s="414"/>
    </row>
    <row r="8" spans="2:14" ht="11.25">
      <c r="B8" s="411">
        <v>4</v>
      </c>
      <c r="C8" s="415"/>
      <c r="D8" s="101"/>
      <c r="E8" s="104"/>
      <c r="F8" s="225"/>
      <c r="G8" s="414"/>
      <c r="H8" s="225"/>
      <c r="I8" s="414"/>
      <c r="J8" s="225"/>
      <c r="K8" s="414"/>
      <c r="L8" s="225"/>
      <c r="M8" s="197"/>
      <c r="N8" s="414"/>
    </row>
    <row r="9" spans="2:14" ht="11.25">
      <c r="B9" s="411">
        <v>5</v>
      </c>
      <c r="C9" s="415"/>
      <c r="D9" s="101"/>
      <c r="E9" s="104"/>
      <c r="F9" s="225"/>
      <c r="G9" s="414"/>
      <c r="H9" s="225"/>
      <c r="I9" s="414"/>
      <c r="J9" s="225"/>
      <c r="K9" s="414"/>
      <c r="L9" s="225"/>
      <c r="M9" s="197"/>
      <c r="N9" s="414"/>
    </row>
    <row r="10" spans="2:14" ht="11.25">
      <c r="B10" s="411">
        <v>6</v>
      </c>
      <c r="C10" s="415"/>
      <c r="D10" s="101"/>
      <c r="E10" s="104"/>
      <c r="F10" s="225"/>
      <c r="G10" s="414"/>
      <c r="H10" s="225"/>
      <c r="I10" s="414"/>
      <c r="J10" s="225"/>
      <c r="K10" s="414"/>
      <c r="L10" s="225"/>
      <c r="M10" s="197"/>
      <c r="N10" s="414"/>
    </row>
    <row r="11" spans="2:14" ht="12">
      <c r="B11" s="411">
        <v>7</v>
      </c>
      <c r="C11" s="108" t="s">
        <v>174</v>
      </c>
      <c r="D11" s="102" t="s">
        <v>87</v>
      </c>
      <c r="E11" s="104"/>
      <c r="F11" s="225"/>
      <c r="G11" s="414">
        <v>1</v>
      </c>
      <c r="H11" s="225"/>
      <c r="I11" s="414"/>
      <c r="J11" s="225"/>
      <c r="K11" s="414"/>
      <c r="L11" s="225"/>
      <c r="M11" s="197">
        <v>1</v>
      </c>
      <c r="N11" s="414"/>
    </row>
    <row r="12" spans="2:14" ht="12">
      <c r="B12" s="411">
        <v>8</v>
      </c>
      <c r="C12" s="108"/>
      <c r="D12" s="101" t="s">
        <v>195</v>
      </c>
      <c r="E12" s="105"/>
      <c r="F12" s="225"/>
      <c r="G12" s="414"/>
      <c r="H12" s="225"/>
      <c r="I12" s="414"/>
      <c r="J12" s="225"/>
      <c r="K12" s="414"/>
      <c r="L12" s="225"/>
      <c r="M12" s="197"/>
      <c r="N12" s="414"/>
    </row>
    <row r="13" spans="2:14" ht="12">
      <c r="B13" s="411">
        <v>9</v>
      </c>
      <c r="C13" s="108"/>
      <c r="D13" s="101"/>
      <c r="E13" s="106"/>
      <c r="F13" s="225"/>
      <c r="G13" s="414"/>
      <c r="H13" s="225"/>
      <c r="I13" s="414"/>
      <c r="J13" s="225"/>
      <c r="K13" s="414"/>
      <c r="L13" s="225"/>
      <c r="M13" s="197"/>
      <c r="N13" s="414"/>
    </row>
    <row r="14" spans="2:14" ht="12">
      <c r="B14" s="411">
        <v>10</v>
      </c>
      <c r="C14" s="108"/>
      <c r="D14" s="101"/>
      <c r="E14" s="106"/>
      <c r="F14" s="225"/>
      <c r="G14" s="414"/>
      <c r="H14" s="225"/>
      <c r="I14" s="414"/>
      <c r="J14" s="225"/>
      <c r="K14" s="414"/>
      <c r="L14" s="225"/>
      <c r="M14" s="197"/>
      <c r="N14" s="414"/>
    </row>
    <row r="15" spans="2:14" ht="12">
      <c r="B15" s="411">
        <v>11</v>
      </c>
      <c r="C15" s="108" t="s">
        <v>184</v>
      </c>
      <c r="D15" s="74" t="s">
        <v>310</v>
      </c>
      <c r="E15" s="107"/>
      <c r="F15" s="225"/>
      <c r="G15" s="414">
        <v>1</v>
      </c>
      <c r="H15" s="225"/>
      <c r="I15" s="414"/>
      <c r="J15" s="225"/>
      <c r="K15" s="414"/>
      <c r="L15" s="225"/>
      <c r="M15" s="197">
        <v>1</v>
      </c>
      <c r="N15" s="414"/>
    </row>
    <row r="16" spans="2:14" ht="12">
      <c r="B16" s="411">
        <v>12</v>
      </c>
      <c r="C16" s="108"/>
      <c r="D16" s="101" t="s">
        <v>109</v>
      </c>
      <c r="E16" s="43"/>
      <c r="F16" s="225"/>
      <c r="G16" s="414"/>
      <c r="H16" s="225"/>
      <c r="I16" s="414"/>
      <c r="J16" s="225"/>
      <c r="K16" s="414"/>
      <c r="L16" s="225"/>
      <c r="M16" s="197"/>
      <c r="N16" s="414"/>
    </row>
    <row r="17" spans="2:14" ht="12">
      <c r="B17" s="411">
        <v>13</v>
      </c>
      <c r="C17" s="108"/>
      <c r="D17" s="42"/>
      <c r="E17" s="43"/>
      <c r="F17" s="225"/>
      <c r="G17" s="414"/>
      <c r="H17" s="225"/>
      <c r="I17" s="414"/>
      <c r="J17" s="225"/>
      <c r="K17" s="414"/>
      <c r="L17" s="225"/>
      <c r="M17" s="197"/>
      <c r="N17" s="414"/>
    </row>
    <row r="18" spans="2:14" ht="12">
      <c r="B18" s="411">
        <v>14</v>
      </c>
      <c r="C18" s="108" t="s">
        <v>166</v>
      </c>
      <c r="D18" s="102" t="s">
        <v>311</v>
      </c>
      <c r="E18" s="104"/>
      <c r="F18" s="225"/>
      <c r="G18" s="414">
        <v>12</v>
      </c>
      <c r="H18" s="225"/>
      <c r="I18" s="414"/>
      <c r="J18" s="225"/>
      <c r="K18" s="414"/>
      <c r="L18" s="225"/>
      <c r="M18" s="197">
        <v>12</v>
      </c>
      <c r="N18" s="414"/>
    </row>
    <row r="19" spans="2:14" ht="11.25">
      <c r="B19" s="411">
        <v>15</v>
      </c>
      <c r="C19" s="415"/>
      <c r="D19" s="101"/>
      <c r="E19" s="104"/>
      <c r="F19" s="225"/>
      <c r="G19" s="414"/>
      <c r="H19" s="225"/>
      <c r="I19" s="414"/>
      <c r="J19" s="225"/>
      <c r="K19" s="414"/>
      <c r="L19" s="225"/>
      <c r="M19" s="197"/>
      <c r="N19" s="414"/>
    </row>
    <row r="20" spans="2:14" ht="11.25">
      <c r="B20" s="411">
        <v>16</v>
      </c>
      <c r="C20" s="415"/>
      <c r="D20" s="101"/>
      <c r="E20" s="104"/>
      <c r="F20" s="225"/>
      <c r="G20" s="414"/>
      <c r="H20" s="225"/>
      <c r="I20" s="414"/>
      <c r="J20" s="225"/>
      <c r="K20" s="414"/>
      <c r="L20" s="225"/>
      <c r="M20" s="197"/>
      <c r="N20" s="414"/>
    </row>
    <row r="21" spans="2:14" ht="12">
      <c r="B21" s="411">
        <v>17</v>
      </c>
      <c r="C21" s="108" t="s">
        <v>171</v>
      </c>
      <c r="D21" s="102" t="s">
        <v>312</v>
      </c>
      <c r="E21" s="103"/>
      <c r="F21" s="225"/>
      <c r="G21" s="414"/>
      <c r="H21" s="225"/>
      <c r="I21" s="414">
        <v>0.1</v>
      </c>
      <c r="J21" s="225"/>
      <c r="K21" s="414"/>
      <c r="L21" s="225"/>
      <c r="M21" s="197">
        <v>0.1</v>
      </c>
      <c r="N21" s="414"/>
    </row>
    <row r="22" spans="2:14" ht="12">
      <c r="B22" s="411">
        <v>18</v>
      </c>
      <c r="C22" s="416"/>
      <c r="D22" s="101" t="s">
        <v>110</v>
      </c>
      <c r="E22" s="104"/>
      <c r="F22" s="417"/>
      <c r="G22" s="138"/>
      <c r="H22" s="417"/>
      <c r="I22" s="138"/>
      <c r="J22" s="417"/>
      <c r="K22" s="106"/>
      <c r="L22" s="418"/>
      <c r="M22" s="419"/>
      <c r="N22" s="106"/>
    </row>
    <row r="23" spans="2:14" ht="11.25">
      <c r="B23" s="411">
        <v>19</v>
      </c>
      <c r="C23" s="126"/>
      <c r="D23" s="101"/>
      <c r="E23" s="104"/>
      <c r="F23" s="225"/>
      <c r="G23" s="414"/>
      <c r="H23" s="225"/>
      <c r="I23" s="414"/>
      <c r="J23" s="225"/>
      <c r="K23" s="414"/>
      <c r="L23" s="225"/>
      <c r="M23" s="197"/>
      <c r="N23" s="414"/>
    </row>
    <row r="24" spans="2:14" ht="11.25">
      <c r="B24" s="411">
        <v>20</v>
      </c>
      <c r="C24" s="126"/>
      <c r="D24" s="101"/>
      <c r="E24" s="104"/>
      <c r="F24" s="225"/>
      <c r="G24" s="414"/>
      <c r="H24" s="225"/>
      <c r="I24" s="414"/>
      <c r="J24" s="225"/>
      <c r="K24" s="414"/>
      <c r="L24" s="225"/>
      <c r="M24" s="197"/>
      <c r="N24" s="414"/>
    </row>
    <row r="25" spans="2:14" ht="12" thickBot="1">
      <c r="B25" s="411">
        <v>21</v>
      </c>
      <c r="C25" s="420"/>
      <c r="D25" s="109"/>
      <c r="E25" s="110"/>
      <c r="F25" s="120"/>
      <c r="G25" s="122"/>
      <c r="H25" s="120"/>
      <c r="I25" s="122"/>
      <c r="J25" s="120"/>
      <c r="K25" s="122"/>
      <c r="L25" s="120"/>
      <c r="M25" s="121"/>
      <c r="N25" s="122"/>
    </row>
    <row r="26" spans="2:14" ht="12" thickBot="1">
      <c r="B26" s="411">
        <v>22</v>
      </c>
      <c r="C26" s="111"/>
      <c r="D26" s="111" t="s">
        <v>98</v>
      </c>
      <c r="E26" s="112"/>
      <c r="F26" s="421"/>
      <c r="G26" s="422">
        <f>SUM(G7:G24)</f>
        <v>14</v>
      </c>
      <c r="H26" s="203"/>
      <c r="I26" s="422">
        <v>0.1</v>
      </c>
      <c r="J26" s="203"/>
      <c r="K26" s="422">
        <v>1</v>
      </c>
      <c r="L26" s="203"/>
      <c r="M26" s="421">
        <v>15.1</v>
      </c>
      <c r="N26" s="422"/>
    </row>
    <row r="27" spans="2:14" ht="11.25">
      <c r="B27" s="411">
        <v>23</v>
      </c>
      <c r="C27" s="63"/>
      <c r="D27" s="113"/>
      <c r="E27" s="113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2:14" ht="12" thickBot="1">
      <c r="B28" s="411">
        <v>24</v>
      </c>
      <c r="C28" s="2"/>
      <c r="D28" s="2"/>
      <c r="E28" s="2"/>
      <c r="F28" s="302"/>
      <c r="G28" s="302"/>
      <c r="H28" s="302"/>
      <c r="I28" s="302"/>
      <c r="J28" s="302"/>
      <c r="K28" s="302"/>
      <c r="L28" s="302"/>
      <c r="M28" s="302"/>
      <c r="N28" s="303"/>
    </row>
    <row r="29" spans="2:14" ht="12" thickBot="1">
      <c r="B29" s="23">
        <v>25</v>
      </c>
      <c r="C29" s="423" t="s">
        <v>34</v>
      </c>
      <c r="D29" s="180"/>
      <c r="E29" s="424"/>
      <c r="F29" s="425"/>
      <c r="G29" s="426">
        <v>14</v>
      </c>
      <c r="H29" s="425"/>
      <c r="I29" s="426">
        <v>0.1</v>
      </c>
      <c r="J29" s="425"/>
      <c r="K29" s="427">
        <v>1</v>
      </c>
      <c r="L29" s="425"/>
      <c r="M29" s="427" t="s">
        <v>358</v>
      </c>
      <c r="N29" s="301"/>
    </row>
  </sheetData>
  <sheetProtection/>
  <mergeCells count="3">
    <mergeCell ref="A1:O1"/>
    <mergeCell ref="A2:O2"/>
    <mergeCell ref="A3:O3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S37"/>
  <sheetViews>
    <sheetView view="pageBreakPreview" zoomScaleSheetLayoutView="100" zoomScalePageLayoutView="0" workbookViewId="0" topLeftCell="A1">
      <selection activeCell="B1" sqref="B1:S1"/>
    </sheetView>
  </sheetViews>
  <sheetFormatPr defaultColWidth="9.125" defaultRowHeight="12.75"/>
  <cols>
    <col min="1" max="1" width="9.125" style="12" customWidth="1"/>
    <col min="2" max="2" width="3.625" style="114" customWidth="1"/>
    <col min="3" max="4" width="9.125" style="12" customWidth="1"/>
    <col min="5" max="5" width="13.875" style="12" customWidth="1"/>
    <col min="6" max="6" width="11.125" style="12" bestFit="1" customWidth="1"/>
    <col min="7" max="7" width="10.50390625" style="12" bestFit="1" customWidth="1"/>
    <col min="8" max="8" width="11.125" style="12" bestFit="1" customWidth="1"/>
    <col min="9" max="9" width="13.50390625" style="12" bestFit="1" customWidth="1"/>
    <col min="10" max="10" width="11.125" style="12" bestFit="1" customWidth="1"/>
    <col min="11" max="11" width="13.50390625" style="12" bestFit="1" customWidth="1"/>
    <col min="12" max="12" width="11.125" style="12" bestFit="1" customWidth="1"/>
    <col min="13" max="13" width="13.50390625" style="12" bestFit="1" customWidth="1"/>
    <col min="14" max="14" width="11.125" style="12" bestFit="1" customWidth="1"/>
    <col min="15" max="15" width="13.50390625" style="12" bestFit="1" customWidth="1"/>
    <col min="16" max="16" width="11.125" style="12" bestFit="1" customWidth="1"/>
    <col min="17" max="17" width="13.50390625" style="12" bestFit="1" customWidth="1"/>
    <col min="18" max="18" width="11.125" style="12" bestFit="1" customWidth="1"/>
    <col min="19" max="19" width="13.50390625" style="12" bestFit="1" customWidth="1"/>
    <col min="20" max="16384" width="9.125" style="12" customWidth="1"/>
  </cols>
  <sheetData>
    <row r="1" spans="2:19" ht="11.25">
      <c r="B1" s="449" t="s">
        <v>360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</row>
    <row r="2" spans="2:19" ht="11.25"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</row>
    <row r="3" spans="2:19" ht="12">
      <c r="B3" s="450" t="s">
        <v>142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</row>
    <row r="4" spans="2:19" ht="12">
      <c r="B4" s="450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</row>
    <row r="5" spans="2:19" ht="12">
      <c r="B5" s="450" t="s">
        <v>128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</row>
    <row r="6" spans="2:19" ht="12">
      <c r="B6" s="450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</row>
    <row r="7" spans="2:19" ht="12">
      <c r="B7" s="450" t="s">
        <v>249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</row>
    <row r="8" spans="2:19" ht="12" thickBot="1">
      <c r="B8" s="201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S8" s="12" t="s">
        <v>318</v>
      </c>
    </row>
    <row r="9" spans="2:19" ht="12" thickBot="1">
      <c r="B9" s="347"/>
      <c r="C9" s="451" t="s">
        <v>19</v>
      </c>
      <c r="D9" s="452"/>
      <c r="E9" s="453"/>
      <c r="F9" s="454" t="s">
        <v>20</v>
      </c>
      <c r="G9" s="453"/>
      <c r="H9" s="454" t="s">
        <v>21</v>
      </c>
      <c r="I9" s="453"/>
      <c r="J9" s="454" t="s">
        <v>22</v>
      </c>
      <c r="K9" s="453"/>
      <c r="L9" s="454" t="s">
        <v>18</v>
      </c>
      <c r="M9" s="453"/>
      <c r="N9" s="454" t="s">
        <v>23</v>
      </c>
      <c r="O9" s="453"/>
      <c r="P9" s="454" t="s">
        <v>24</v>
      </c>
      <c r="Q9" s="453"/>
      <c r="R9" s="454" t="s">
        <v>25</v>
      </c>
      <c r="S9" s="453"/>
    </row>
    <row r="10" spans="2:19" ht="12" thickBot="1">
      <c r="B10" s="136" t="s">
        <v>204</v>
      </c>
      <c r="C10" s="323" t="s">
        <v>26</v>
      </c>
      <c r="D10" s="323" t="s">
        <v>27</v>
      </c>
      <c r="E10" s="26"/>
      <c r="F10" s="454" t="s">
        <v>2</v>
      </c>
      <c r="G10" s="453"/>
      <c r="H10" s="454" t="s">
        <v>323</v>
      </c>
      <c r="I10" s="453"/>
      <c r="J10" s="454" t="s">
        <v>13</v>
      </c>
      <c r="K10" s="453"/>
      <c r="L10" s="454" t="s">
        <v>324</v>
      </c>
      <c r="M10" s="453"/>
      <c r="N10" s="454" t="s">
        <v>28</v>
      </c>
      <c r="O10" s="453"/>
      <c r="P10" s="454" t="s">
        <v>96</v>
      </c>
      <c r="Q10" s="453"/>
      <c r="R10" s="454" t="s">
        <v>35</v>
      </c>
      <c r="S10" s="453"/>
    </row>
    <row r="11" spans="2:19" ht="12" thickBot="1">
      <c r="B11" s="139" t="s">
        <v>205</v>
      </c>
      <c r="C11" s="348"/>
      <c r="D11" s="348"/>
      <c r="E11" s="77"/>
      <c r="F11" s="205" t="s">
        <v>29</v>
      </c>
      <c r="G11" s="349" t="s">
        <v>48</v>
      </c>
      <c r="H11" s="205" t="s">
        <v>29</v>
      </c>
      <c r="I11" s="349" t="s">
        <v>30</v>
      </c>
      <c r="J11" s="205" t="s">
        <v>29</v>
      </c>
      <c r="K11" s="349" t="s">
        <v>30</v>
      </c>
      <c r="L11" s="205" t="s">
        <v>29</v>
      </c>
      <c r="M11" s="349" t="s">
        <v>30</v>
      </c>
      <c r="N11" s="205" t="s">
        <v>29</v>
      </c>
      <c r="O11" s="349" t="s">
        <v>30</v>
      </c>
      <c r="P11" s="205" t="s">
        <v>29</v>
      </c>
      <c r="Q11" s="349" t="s">
        <v>30</v>
      </c>
      <c r="R11" s="205" t="s">
        <v>29</v>
      </c>
      <c r="S11" s="349" t="s">
        <v>30</v>
      </c>
    </row>
    <row r="12" spans="2:19" ht="12">
      <c r="B12" s="139" t="s">
        <v>206</v>
      </c>
      <c r="C12" s="323" t="s">
        <v>31</v>
      </c>
      <c r="D12" s="323"/>
      <c r="E12" s="26"/>
      <c r="F12" s="65"/>
      <c r="G12" s="65"/>
      <c r="H12" s="65"/>
      <c r="I12" s="67"/>
      <c r="J12" s="65"/>
      <c r="K12" s="67"/>
      <c r="L12" s="65"/>
      <c r="M12" s="67"/>
      <c r="N12" s="65"/>
      <c r="O12" s="67"/>
      <c r="P12" s="65"/>
      <c r="Q12" s="67"/>
      <c r="R12" s="27"/>
      <c r="S12" s="29"/>
    </row>
    <row r="13" spans="2:19" ht="11.25">
      <c r="B13" s="139" t="s">
        <v>207</v>
      </c>
      <c r="C13" s="305" t="s">
        <v>162</v>
      </c>
      <c r="D13" s="57" t="s">
        <v>160</v>
      </c>
      <c r="E13" s="58"/>
      <c r="F13" s="49"/>
      <c r="G13" s="49"/>
      <c r="H13" s="49"/>
      <c r="I13" s="51"/>
      <c r="J13" s="49">
        <v>11520</v>
      </c>
      <c r="K13" s="51">
        <v>11520</v>
      </c>
      <c r="L13" s="49"/>
      <c r="M13" s="51"/>
      <c r="N13" s="49"/>
      <c r="O13" s="51"/>
      <c r="P13" s="49"/>
      <c r="Q13" s="51"/>
      <c r="R13" s="49">
        <f aca="true" t="shared" si="0" ref="R13:R33">F13+H13+J13+L13+N13+P13</f>
        <v>11520</v>
      </c>
      <c r="S13" s="51">
        <f aca="true" t="shared" si="1" ref="S13:S25">G13+I13+K13+M13+O13+Q13</f>
        <v>11520</v>
      </c>
    </row>
    <row r="14" spans="2:19" ht="11.25">
      <c r="B14" s="139" t="s">
        <v>208</v>
      </c>
      <c r="C14" s="305" t="s">
        <v>163</v>
      </c>
      <c r="D14" s="57" t="s">
        <v>202</v>
      </c>
      <c r="E14" s="58"/>
      <c r="F14" s="49">
        <v>1</v>
      </c>
      <c r="G14" s="49">
        <v>919</v>
      </c>
      <c r="H14" s="49"/>
      <c r="I14" s="51"/>
      <c r="J14" s="49"/>
      <c r="K14" s="51"/>
      <c r="L14" s="49"/>
      <c r="M14" s="51"/>
      <c r="N14" s="49"/>
      <c r="O14" s="51"/>
      <c r="P14" s="49">
        <v>6068</v>
      </c>
      <c r="Q14" s="51">
        <v>6068</v>
      </c>
      <c r="R14" s="49">
        <f t="shared" si="0"/>
        <v>6069</v>
      </c>
      <c r="S14" s="51">
        <f t="shared" si="1"/>
        <v>6987</v>
      </c>
    </row>
    <row r="15" spans="2:19" ht="11.25">
      <c r="B15" s="139" t="s">
        <v>209</v>
      </c>
      <c r="C15" s="306" t="s">
        <v>164</v>
      </c>
      <c r="D15" s="1" t="s">
        <v>149</v>
      </c>
      <c r="E15" s="1"/>
      <c r="F15" s="49"/>
      <c r="G15" s="49"/>
      <c r="H15" s="49"/>
      <c r="I15" s="51"/>
      <c r="J15" s="49"/>
      <c r="K15" s="51"/>
      <c r="L15" s="49"/>
      <c r="M15" s="51"/>
      <c r="N15" s="49"/>
      <c r="O15" s="51"/>
      <c r="P15" s="49"/>
      <c r="Q15" s="51"/>
      <c r="R15" s="49">
        <f t="shared" si="0"/>
        <v>0</v>
      </c>
      <c r="S15" s="51">
        <f t="shared" si="1"/>
        <v>0</v>
      </c>
    </row>
    <row r="16" spans="2:19" ht="11.25">
      <c r="B16" s="139" t="s">
        <v>210</v>
      </c>
      <c r="C16" s="306" t="s">
        <v>165</v>
      </c>
      <c r="D16" s="1" t="s">
        <v>150</v>
      </c>
      <c r="E16" s="1"/>
      <c r="F16" s="49"/>
      <c r="G16" s="49"/>
      <c r="H16" s="49"/>
      <c r="I16" s="51"/>
      <c r="J16" s="49"/>
      <c r="K16" s="51"/>
      <c r="L16" s="49"/>
      <c r="M16" s="51"/>
      <c r="N16" s="49"/>
      <c r="O16" s="51"/>
      <c r="P16" s="49"/>
      <c r="Q16" s="51"/>
      <c r="R16" s="49">
        <f t="shared" si="0"/>
        <v>0</v>
      </c>
      <c r="S16" s="51">
        <f t="shared" si="1"/>
        <v>0</v>
      </c>
    </row>
    <row r="17" spans="2:19" ht="11.25">
      <c r="B17" s="139" t="s">
        <v>211</v>
      </c>
      <c r="C17" s="306" t="s">
        <v>166</v>
      </c>
      <c r="D17" s="1" t="s">
        <v>151</v>
      </c>
      <c r="E17" s="1"/>
      <c r="F17" s="49"/>
      <c r="G17" s="49"/>
      <c r="H17" s="49"/>
      <c r="I17" s="51"/>
      <c r="J17" s="49"/>
      <c r="K17" s="51"/>
      <c r="L17" s="49">
        <v>13396</v>
      </c>
      <c r="M17" s="51">
        <v>13396</v>
      </c>
      <c r="N17" s="49"/>
      <c r="O17" s="51"/>
      <c r="P17" s="49"/>
      <c r="Q17" s="51"/>
      <c r="R17" s="49">
        <f t="shared" si="0"/>
        <v>13396</v>
      </c>
      <c r="S17" s="51">
        <f t="shared" si="1"/>
        <v>13396</v>
      </c>
    </row>
    <row r="18" spans="2:19" ht="11.25">
      <c r="B18" s="139" t="s">
        <v>212</v>
      </c>
      <c r="C18" s="306" t="s">
        <v>167</v>
      </c>
      <c r="D18" s="1" t="s">
        <v>152</v>
      </c>
      <c r="E18" s="1"/>
      <c r="F18" s="49"/>
      <c r="G18" s="49"/>
      <c r="H18" s="49"/>
      <c r="I18" s="51"/>
      <c r="J18" s="49"/>
      <c r="K18" s="51"/>
      <c r="L18" s="49"/>
      <c r="M18" s="51"/>
      <c r="N18" s="49"/>
      <c r="O18" s="51"/>
      <c r="P18" s="49"/>
      <c r="Q18" s="51"/>
      <c r="R18" s="49">
        <f t="shared" si="0"/>
        <v>0</v>
      </c>
      <c r="S18" s="51">
        <f t="shared" si="1"/>
        <v>0</v>
      </c>
    </row>
    <row r="19" spans="2:19" ht="11.25">
      <c r="B19" s="139" t="s">
        <v>213</v>
      </c>
      <c r="C19" s="306" t="s">
        <v>168</v>
      </c>
      <c r="D19" s="1" t="s">
        <v>153</v>
      </c>
      <c r="E19" s="1"/>
      <c r="F19" s="49"/>
      <c r="G19" s="49"/>
      <c r="H19" s="49"/>
      <c r="I19" s="51"/>
      <c r="J19" s="49"/>
      <c r="K19" s="51"/>
      <c r="L19" s="49"/>
      <c r="M19" s="51"/>
      <c r="N19" s="49"/>
      <c r="O19" s="51"/>
      <c r="P19" s="49"/>
      <c r="Q19" s="51"/>
      <c r="R19" s="49">
        <f t="shared" si="0"/>
        <v>0</v>
      </c>
      <c r="S19" s="51">
        <f t="shared" si="1"/>
        <v>0</v>
      </c>
    </row>
    <row r="20" spans="2:19" ht="11.25">
      <c r="B20" s="139" t="s">
        <v>214</v>
      </c>
      <c r="C20" s="306" t="s">
        <v>169</v>
      </c>
      <c r="D20" s="1" t="s">
        <v>144</v>
      </c>
      <c r="E20" s="1"/>
      <c r="F20" s="49"/>
      <c r="G20" s="49"/>
      <c r="H20" s="49"/>
      <c r="I20" s="51"/>
      <c r="J20" s="49"/>
      <c r="K20" s="51"/>
      <c r="L20" s="49"/>
      <c r="M20" s="51"/>
      <c r="N20" s="49"/>
      <c r="O20" s="51"/>
      <c r="P20" s="49"/>
      <c r="Q20" s="51"/>
      <c r="R20" s="49">
        <f t="shared" si="0"/>
        <v>0</v>
      </c>
      <c r="S20" s="51">
        <f t="shared" si="1"/>
        <v>0</v>
      </c>
    </row>
    <row r="21" spans="2:19" ht="11.25">
      <c r="B21" s="139" t="s">
        <v>215</v>
      </c>
      <c r="C21" s="306" t="s">
        <v>170</v>
      </c>
      <c r="D21" s="1" t="s">
        <v>126</v>
      </c>
      <c r="E21" s="1"/>
      <c r="F21" s="49">
        <v>137</v>
      </c>
      <c r="G21" s="49">
        <v>137</v>
      </c>
      <c r="H21" s="49"/>
      <c r="I21" s="51"/>
      <c r="J21" s="49"/>
      <c r="K21" s="51"/>
      <c r="L21" s="49"/>
      <c r="M21" s="51"/>
      <c r="N21" s="49"/>
      <c r="O21" s="51"/>
      <c r="P21" s="49"/>
      <c r="Q21" s="51"/>
      <c r="R21" s="49">
        <f t="shared" si="0"/>
        <v>137</v>
      </c>
      <c r="S21" s="51">
        <f t="shared" si="1"/>
        <v>137</v>
      </c>
    </row>
    <row r="22" spans="2:19" ht="11.25">
      <c r="B22" s="139" t="s">
        <v>216</v>
      </c>
      <c r="C22" s="306" t="s">
        <v>171</v>
      </c>
      <c r="D22" s="1" t="s">
        <v>145</v>
      </c>
      <c r="E22" s="1"/>
      <c r="F22" s="49"/>
      <c r="G22" s="49"/>
      <c r="H22" s="49"/>
      <c r="I22" s="51"/>
      <c r="J22" s="49"/>
      <c r="K22" s="51"/>
      <c r="L22" s="49"/>
      <c r="M22" s="51"/>
      <c r="N22" s="49"/>
      <c r="O22" s="51"/>
      <c r="P22" s="49"/>
      <c r="Q22" s="51"/>
      <c r="R22" s="49">
        <f t="shared" si="0"/>
        <v>0</v>
      </c>
      <c r="S22" s="51">
        <f t="shared" si="1"/>
        <v>0</v>
      </c>
    </row>
    <row r="23" spans="2:19" ht="11.25">
      <c r="B23" s="139" t="s">
        <v>217</v>
      </c>
      <c r="C23" s="306" t="s">
        <v>172</v>
      </c>
      <c r="D23" s="1" t="s">
        <v>175</v>
      </c>
      <c r="E23" s="1"/>
      <c r="F23" s="49"/>
      <c r="G23" s="49"/>
      <c r="H23" s="49"/>
      <c r="I23" s="51"/>
      <c r="J23" s="49">
        <v>1200</v>
      </c>
      <c r="K23" s="51">
        <v>1200</v>
      </c>
      <c r="L23" s="49"/>
      <c r="M23" s="51"/>
      <c r="N23" s="49"/>
      <c r="O23" s="51"/>
      <c r="P23" s="49"/>
      <c r="Q23" s="51"/>
      <c r="R23" s="49">
        <f t="shared" si="0"/>
        <v>1200</v>
      </c>
      <c r="S23" s="51">
        <f t="shared" si="1"/>
        <v>1200</v>
      </c>
    </row>
    <row r="24" spans="2:19" ht="11.25">
      <c r="B24" s="139" t="s">
        <v>218</v>
      </c>
      <c r="C24" s="306" t="s">
        <v>173</v>
      </c>
      <c r="D24" s="1" t="s">
        <v>154</v>
      </c>
      <c r="E24" s="1"/>
      <c r="F24" s="33"/>
      <c r="G24" s="33"/>
      <c r="H24" s="33"/>
      <c r="I24" s="35"/>
      <c r="J24" s="49"/>
      <c r="K24" s="88"/>
      <c r="L24" s="33"/>
      <c r="M24" s="35"/>
      <c r="N24" s="33"/>
      <c r="O24" s="35"/>
      <c r="P24" s="33"/>
      <c r="Q24" s="35"/>
      <c r="R24" s="33">
        <f t="shared" si="0"/>
        <v>0</v>
      </c>
      <c r="S24" s="51">
        <f t="shared" si="1"/>
        <v>0</v>
      </c>
    </row>
    <row r="25" spans="2:19" ht="11.25">
      <c r="B25" s="139" t="s">
        <v>220</v>
      </c>
      <c r="C25" s="210">
        <v>101150</v>
      </c>
      <c r="D25" s="1" t="s">
        <v>155</v>
      </c>
      <c r="E25" s="1"/>
      <c r="F25" s="49"/>
      <c r="G25" s="49"/>
      <c r="H25" s="49"/>
      <c r="I25" s="51"/>
      <c r="J25" s="49"/>
      <c r="K25" s="51"/>
      <c r="L25" s="49"/>
      <c r="M25" s="51"/>
      <c r="N25" s="49"/>
      <c r="O25" s="51"/>
      <c r="P25" s="49"/>
      <c r="Q25" s="51"/>
      <c r="R25" s="49">
        <f t="shared" si="0"/>
        <v>0</v>
      </c>
      <c r="S25" s="51">
        <f t="shared" si="1"/>
        <v>0</v>
      </c>
    </row>
    <row r="26" spans="2:19" ht="11.25">
      <c r="B26" s="139" t="s">
        <v>221</v>
      </c>
      <c r="C26" s="210">
        <v>104051</v>
      </c>
      <c r="D26" s="1" t="s">
        <v>203</v>
      </c>
      <c r="E26" s="1"/>
      <c r="F26" s="49"/>
      <c r="G26" s="49"/>
      <c r="H26" s="49"/>
      <c r="I26" s="51"/>
      <c r="J26" s="49">
        <v>205</v>
      </c>
      <c r="K26" s="51">
        <v>205</v>
      </c>
      <c r="L26" s="49"/>
      <c r="M26" s="51"/>
      <c r="N26" s="49"/>
      <c r="O26" s="51"/>
      <c r="P26" s="49"/>
      <c r="Q26" s="51"/>
      <c r="R26" s="49">
        <f t="shared" si="0"/>
        <v>205</v>
      </c>
      <c r="S26" s="51">
        <f aca="true" t="shared" si="2" ref="S26:S33">G26+I26+K26+M26+O26+Q26</f>
        <v>205</v>
      </c>
    </row>
    <row r="27" spans="2:19" ht="12">
      <c r="B27" s="139" t="s">
        <v>222</v>
      </c>
      <c r="C27" s="210">
        <v>105010</v>
      </c>
      <c r="D27" s="1" t="s">
        <v>146</v>
      </c>
      <c r="E27" s="1"/>
      <c r="F27" s="254"/>
      <c r="G27" s="254"/>
      <c r="H27" s="254"/>
      <c r="I27" s="256"/>
      <c r="J27" s="49">
        <v>1206</v>
      </c>
      <c r="K27" s="51">
        <v>1206</v>
      </c>
      <c r="L27" s="254"/>
      <c r="M27" s="51"/>
      <c r="N27" s="254"/>
      <c r="O27" s="256"/>
      <c r="P27" s="254"/>
      <c r="Q27" s="256"/>
      <c r="R27" s="49">
        <f t="shared" si="0"/>
        <v>1206</v>
      </c>
      <c r="S27" s="51">
        <f t="shared" si="2"/>
        <v>1206</v>
      </c>
    </row>
    <row r="28" spans="2:19" ht="12">
      <c r="B28" s="139" t="s">
        <v>223</v>
      </c>
      <c r="C28" s="210">
        <v>106020</v>
      </c>
      <c r="D28" s="1" t="s">
        <v>156</v>
      </c>
      <c r="E28" s="1"/>
      <c r="F28" s="254"/>
      <c r="G28" s="254"/>
      <c r="H28" s="254"/>
      <c r="I28" s="256"/>
      <c r="J28" s="254"/>
      <c r="K28" s="256"/>
      <c r="L28" s="254"/>
      <c r="M28" s="51"/>
      <c r="N28" s="254"/>
      <c r="O28" s="256"/>
      <c r="P28" s="254"/>
      <c r="Q28" s="256"/>
      <c r="R28" s="49">
        <f t="shared" si="0"/>
        <v>0</v>
      </c>
      <c r="S28" s="51">
        <f t="shared" si="2"/>
        <v>0</v>
      </c>
    </row>
    <row r="29" spans="2:19" ht="11.25">
      <c r="B29" s="139" t="s">
        <v>224</v>
      </c>
      <c r="C29" s="210">
        <v>107051</v>
      </c>
      <c r="D29" s="1" t="s">
        <v>87</v>
      </c>
      <c r="E29" s="1"/>
      <c r="F29" s="49"/>
      <c r="G29" s="49"/>
      <c r="H29" s="49"/>
      <c r="I29" s="51"/>
      <c r="J29" s="49">
        <v>55</v>
      </c>
      <c r="K29" s="51">
        <v>55</v>
      </c>
      <c r="L29" s="49"/>
      <c r="M29" s="51"/>
      <c r="N29" s="49"/>
      <c r="O29" s="51"/>
      <c r="P29" s="49"/>
      <c r="Q29" s="51"/>
      <c r="R29" s="49">
        <f t="shared" si="0"/>
        <v>55</v>
      </c>
      <c r="S29" s="51">
        <f t="shared" si="2"/>
        <v>55</v>
      </c>
    </row>
    <row r="30" spans="2:19" ht="11.25">
      <c r="B30" s="139" t="s">
        <v>225</v>
      </c>
      <c r="C30" s="210">
        <v>107054</v>
      </c>
      <c r="D30" s="1" t="s">
        <v>147</v>
      </c>
      <c r="E30" s="1"/>
      <c r="F30" s="49"/>
      <c r="G30" s="49"/>
      <c r="H30" s="49"/>
      <c r="I30" s="51"/>
      <c r="J30" s="49"/>
      <c r="K30" s="51"/>
      <c r="L30" s="49"/>
      <c r="M30" s="51"/>
      <c r="N30" s="49"/>
      <c r="O30" s="51"/>
      <c r="P30" s="49"/>
      <c r="Q30" s="51"/>
      <c r="R30" s="49">
        <f t="shared" si="0"/>
        <v>0</v>
      </c>
      <c r="S30" s="51">
        <f t="shared" si="2"/>
        <v>0</v>
      </c>
    </row>
    <row r="31" spans="2:19" ht="11.25">
      <c r="B31" s="139" t="s">
        <v>226</v>
      </c>
      <c r="C31" s="210">
        <v>107060</v>
      </c>
      <c r="D31" s="1" t="s">
        <v>157</v>
      </c>
      <c r="E31" s="1"/>
      <c r="F31" s="49"/>
      <c r="G31" s="49"/>
      <c r="H31" s="49"/>
      <c r="I31" s="51"/>
      <c r="J31" s="49"/>
      <c r="K31" s="51"/>
      <c r="L31" s="49"/>
      <c r="M31" s="51"/>
      <c r="N31" s="49"/>
      <c r="O31" s="51"/>
      <c r="P31" s="49"/>
      <c r="Q31" s="51"/>
      <c r="R31" s="49">
        <f t="shared" si="0"/>
        <v>0</v>
      </c>
      <c r="S31" s="51">
        <f t="shared" si="2"/>
        <v>0</v>
      </c>
    </row>
    <row r="32" spans="2:19" ht="11.25">
      <c r="B32" s="139" t="s">
        <v>227</v>
      </c>
      <c r="C32" s="210">
        <v>108055</v>
      </c>
      <c r="D32" s="1" t="s">
        <v>158</v>
      </c>
      <c r="E32" s="1"/>
      <c r="F32" s="49"/>
      <c r="G32" s="49"/>
      <c r="H32" s="49"/>
      <c r="I32" s="51"/>
      <c r="J32" s="49"/>
      <c r="K32" s="51"/>
      <c r="L32" s="49"/>
      <c r="M32" s="51"/>
      <c r="N32" s="49"/>
      <c r="O32" s="51"/>
      <c r="P32" s="49"/>
      <c r="Q32" s="51"/>
      <c r="R32" s="49">
        <f t="shared" si="0"/>
        <v>0</v>
      </c>
      <c r="S32" s="51">
        <f t="shared" si="2"/>
        <v>0</v>
      </c>
    </row>
    <row r="33" spans="2:19" ht="12" thickBot="1">
      <c r="B33" s="139" t="s">
        <v>228</v>
      </c>
      <c r="C33" s="210">
        <v>900020</v>
      </c>
      <c r="D33" s="1" t="s">
        <v>159</v>
      </c>
      <c r="E33" s="1"/>
      <c r="F33" s="49"/>
      <c r="G33" s="49"/>
      <c r="H33" s="49">
        <v>3260</v>
      </c>
      <c r="I33" s="51">
        <v>2287</v>
      </c>
      <c r="J33" s="49"/>
      <c r="K33" s="51"/>
      <c r="L33" s="49"/>
      <c r="M33" s="51"/>
      <c r="N33" s="49"/>
      <c r="O33" s="51"/>
      <c r="P33" s="272"/>
      <c r="Q33" s="274"/>
      <c r="R33" s="49">
        <f t="shared" si="0"/>
        <v>3260</v>
      </c>
      <c r="S33" s="51">
        <f t="shared" si="2"/>
        <v>2287</v>
      </c>
    </row>
    <row r="34" spans="2:19" ht="12" thickBot="1">
      <c r="B34" s="139" t="s">
        <v>229</v>
      </c>
      <c r="C34" s="36" t="s">
        <v>33</v>
      </c>
      <c r="D34" s="36"/>
      <c r="E34" s="52"/>
      <c r="F34" s="38">
        <f>SUM(F13:F33)</f>
        <v>138</v>
      </c>
      <c r="G34" s="38">
        <f aca="true" t="shared" si="3" ref="G34:S34">SUM(G13:G33)</f>
        <v>1056</v>
      </c>
      <c r="H34" s="38">
        <f t="shared" si="3"/>
        <v>3260</v>
      </c>
      <c r="I34" s="38">
        <f t="shared" si="3"/>
        <v>2287</v>
      </c>
      <c r="J34" s="38">
        <f t="shared" si="3"/>
        <v>14186</v>
      </c>
      <c r="K34" s="38">
        <f t="shared" si="3"/>
        <v>14186</v>
      </c>
      <c r="L34" s="38">
        <f t="shared" si="3"/>
        <v>13396</v>
      </c>
      <c r="M34" s="38">
        <f t="shared" si="3"/>
        <v>13396</v>
      </c>
      <c r="N34" s="38">
        <f t="shared" si="3"/>
        <v>0</v>
      </c>
      <c r="O34" s="38">
        <f t="shared" si="3"/>
        <v>0</v>
      </c>
      <c r="P34" s="38">
        <f t="shared" si="3"/>
        <v>6068</v>
      </c>
      <c r="Q34" s="38">
        <f t="shared" si="3"/>
        <v>6068</v>
      </c>
      <c r="R34" s="38">
        <f t="shared" si="3"/>
        <v>37048</v>
      </c>
      <c r="S34" s="73">
        <f t="shared" si="3"/>
        <v>36993</v>
      </c>
    </row>
    <row r="35" spans="2:19" ht="12">
      <c r="B35" s="139" t="s">
        <v>230</v>
      </c>
      <c r="C35" s="350"/>
      <c r="D35" s="253"/>
      <c r="E35" s="253"/>
      <c r="F35" s="254"/>
      <c r="G35" s="256"/>
      <c r="H35" s="254"/>
      <c r="I35" s="256"/>
      <c r="J35" s="254"/>
      <c r="K35" s="256"/>
      <c r="L35" s="254"/>
      <c r="M35" s="256"/>
      <c r="N35" s="254"/>
      <c r="O35" s="256"/>
      <c r="P35" s="254"/>
      <c r="Q35" s="256"/>
      <c r="R35" s="254"/>
      <c r="S35" s="256"/>
    </row>
    <row r="36" spans="2:19" ht="12" thickBot="1">
      <c r="B36" s="139" t="s">
        <v>231</v>
      </c>
      <c r="C36" s="79"/>
      <c r="D36" s="79"/>
      <c r="E36" s="42"/>
      <c r="F36" s="44"/>
      <c r="G36" s="46"/>
      <c r="H36" s="44"/>
      <c r="I36" s="46"/>
      <c r="J36" s="44"/>
      <c r="K36" s="46"/>
      <c r="L36" s="44"/>
      <c r="M36" s="46"/>
      <c r="N36" s="44"/>
      <c r="O36" s="46"/>
      <c r="P36" s="44"/>
      <c r="Q36" s="46"/>
      <c r="R36" s="44"/>
      <c r="S36" s="46"/>
    </row>
    <row r="37" spans="2:19" ht="12" thickBot="1">
      <c r="B37" s="192" t="s">
        <v>233</v>
      </c>
      <c r="C37" s="36" t="s">
        <v>34</v>
      </c>
      <c r="D37" s="36"/>
      <c r="E37" s="52"/>
      <c r="F37" s="38">
        <f>F34</f>
        <v>138</v>
      </c>
      <c r="G37" s="38">
        <f aca="true" t="shared" si="4" ref="G37:S37">G34</f>
        <v>1056</v>
      </c>
      <c r="H37" s="38">
        <f t="shared" si="4"/>
        <v>3260</v>
      </c>
      <c r="I37" s="38">
        <f t="shared" si="4"/>
        <v>2287</v>
      </c>
      <c r="J37" s="38">
        <f t="shared" si="4"/>
        <v>14186</v>
      </c>
      <c r="K37" s="38">
        <f t="shared" si="4"/>
        <v>14186</v>
      </c>
      <c r="L37" s="38">
        <f t="shared" si="4"/>
        <v>13396</v>
      </c>
      <c r="M37" s="40">
        <f t="shared" si="4"/>
        <v>13396</v>
      </c>
      <c r="N37" s="38">
        <f t="shared" si="4"/>
        <v>0</v>
      </c>
      <c r="O37" s="38">
        <f t="shared" si="4"/>
        <v>0</v>
      </c>
      <c r="P37" s="38">
        <f t="shared" si="4"/>
        <v>6068</v>
      </c>
      <c r="Q37" s="38">
        <f t="shared" si="4"/>
        <v>6068</v>
      </c>
      <c r="R37" s="38">
        <f>R34</f>
        <v>37048</v>
      </c>
      <c r="S37" s="73">
        <f t="shared" si="4"/>
        <v>36993</v>
      </c>
    </row>
  </sheetData>
  <sheetProtection/>
  <mergeCells count="22">
    <mergeCell ref="R10:S10"/>
    <mergeCell ref="F10:G10"/>
    <mergeCell ref="H10:I10"/>
    <mergeCell ref="J10:K10"/>
    <mergeCell ref="L10:M10"/>
    <mergeCell ref="N10:O10"/>
    <mergeCell ref="P10:Q10"/>
    <mergeCell ref="B7:S7"/>
    <mergeCell ref="C9:E9"/>
    <mergeCell ref="F9:G9"/>
    <mergeCell ref="H9:I9"/>
    <mergeCell ref="J9:K9"/>
    <mergeCell ref="L9:M9"/>
    <mergeCell ref="N9:O9"/>
    <mergeCell ref="P9:Q9"/>
    <mergeCell ref="R9:S9"/>
    <mergeCell ref="B1:S1"/>
    <mergeCell ref="B2:S2"/>
    <mergeCell ref="B3:S3"/>
    <mergeCell ref="B4:S4"/>
    <mergeCell ref="B5:S5"/>
    <mergeCell ref="B6:S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35"/>
  <sheetViews>
    <sheetView view="pageBreakPreview" zoomScaleSheetLayoutView="100" zoomScalePageLayoutView="0" workbookViewId="0" topLeftCell="A1">
      <selection activeCell="B1" sqref="B1:J1"/>
    </sheetView>
  </sheetViews>
  <sheetFormatPr defaultColWidth="9.125" defaultRowHeight="12.75"/>
  <cols>
    <col min="1" max="7" width="9.125" style="12" customWidth="1"/>
    <col min="8" max="8" width="11.375" style="12" bestFit="1" customWidth="1"/>
    <col min="9" max="9" width="10.50390625" style="12" bestFit="1" customWidth="1"/>
    <col min="10" max="10" width="11.00390625" style="12" bestFit="1" customWidth="1"/>
    <col min="11" max="16384" width="9.125" style="12" customWidth="1"/>
  </cols>
  <sheetData>
    <row r="1" spans="2:10" ht="11.25">
      <c r="B1" s="456" t="s">
        <v>361</v>
      </c>
      <c r="C1" s="456"/>
      <c r="D1" s="456"/>
      <c r="E1" s="456"/>
      <c r="F1" s="456"/>
      <c r="G1" s="456"/>
      <c r="H1" s="456"/>
      <c r="I1" s="456"/>
      <c r="J1" s="456"/>
    </row>
    <row r="2" spans="2:10" ht="11.25">
      <c r="B2" s="456"/>
      <c r="C2" s="456"/>
      <c r="D2" s="456"/>
      <c r="E2" s="456"/>
      <c r="F2" s="456"/>
      <c r="G2" s="456"/>
      <c r="H2" s="456"/>
      <c r="I2" s="456"/>
      <c r="J2" s="456"/>
    </row>
    <row r="3" spans="2:10" ht="12">
      <c r="B3" s="455" t="s">
        <v>161</v>
      </c>
      <c r="C3" s="456"/>
      <c r="D3" s="456"/>
      <c r="E3" s="456"/>
      <c r="F3" s="456"/>
      <c r="G3" s="456"/>
      <c r="H3" s="456"/>
      <c r="I3" s="456"/>
      <c r="J3" s="456"/>
    </row>
    <row r="4" spans="2:10" ht="12">
      <c r="B4" s="455"/>
      <c r="C4" s="456"/>
      <c r="D4" s="456"/>
      <c r="E4" s="456"/>
      <c r="F4" s="456"/>
      <c r="G4" s="456"/>
      <c r="H4" s="456"/>
      <c r="I4" s="456"/>
      <c r="J4" s="456"/>
    </row>
    <row r="5" spans="2:10" ht="12">
      <c r="B5" s="455" t="s">
        <v>90</v>
      </c>
      <c r="C5" s="456"/>
      <c r="D5" s="456"/>
      <c r="E5" s="456"/>
      <c r="F5" s="456"/>
      <c r="G5" s="456"/>
      <c r="H5" s="456"/>
      <c r="I5" s="456"/>
      <c r="J5" s="456"/>
    </row>
    <row r="6" spans="2:10" ht="11.25">
      <c r="B6" s="456"/>
      <c r="C6" s="456"/>
      <c r="D6" s="456"/>
      <c r="E6" s="456"/>
      <c r="F6" s="456"/>
      <c r="G6" s="456"/>
      <c r="H6" s="456"/>
      <c r="I6" s="456"/>
      <c r="J6" s="456"/>
    </row>
    <row r="7" spans="2:10" ht="12">
      <c r="B7" s="457" t="s">
        <v>249</v>
      </c>
      <c r="C7" s="456"/>
      <c r="D7" s="456"/>
      <c r="E7" s="456"/>
      <c r="F7" s="456"/>
      <c r="G7" s="456"/>
      <c r="H7" s="456"/>
      <c r="I7" s="456"/>
      <c r="J7" s="456"/>
    </row>
    <row r="8" ht="12" thickBot="1">
      <c r="J8" s="12" t="s">
        <v>318</v>
      </c>
    </row>
    <row r="9" spans="2:10" ht="11.25">
      <c r="B9" s="62"/>
      <c r="C9" s="63"/>
      <c r="D9" s="63"/>
      <c r="E9" s="63"/>
      <c r="F9" s="63"/>
      <c r="G9" s="63"/>
      <c r="H9" s="314"/>
      <c r="I9" s="315"/>
      <c r="J9" s="316"/>
    </row>
    <row r="10" spans="2:10" ht="12" thickBot="1">
      <c r="B10" s="241" t="s">
        <v>36</v>
      </c>
      <c r="C10" s="2" t="s">
        <v>37</v>
      </c>
      <c r="D10" s="2"/>
      <c r="E10" s="2" t="s">
        <v>38</v>
      </c>
      <c r="F10" s="2"/>
      <c r="G10" s="82"/>
      <c r="H10" s="319" t="s">
        <v>29</v>
      </c>
      <c r="I10" s="320" t="s">
        <v>320</v>
      </c>
      <c r="J10" s="321" t="s">
        <v>48</v>
      </c>
    </row>
    <row r="11" spans="2:10" ht="12">
      <c r="B11" s="341" t="s">
        <v>39</v>
      </c>
      <c r="C11" s="16"/>
      <c r="D11" s="16" t="s">
        <v>40</v>
      </c>
      <c r="E11" s="16"/>
      <c r="F11" s="16"/>
      <c r="G11" s="16"/>
      <c r="H11" s="244"/>
      <c r="I11" s="245"/>
      <c r="J11" s="246"/>
    </row>
    <row r="12" spans="2:10" ht="12">
      <c r="B12" s="48"/>
      <c r="C12" s="342" t="s">
        <v>163</v>
      </c>
      <c r="D12" s="248" t="s">
        <v>148</v>
      </c>
      <c r="E12" s="248"/>
      <c r="F12" s="248"/>
      <c r="G12" s="1"/>
      <c r="H12" s="308">
        <f>H13+H14</f>
        <v>1</v>
      </c>
      <c r="I12" s="343">
        <f>I13+I14</f>
        <v>0</v>
      </c>
      <c r="J12" s="309">
        <f>J13+J14</f>
        <v>15</v>
      </c>
    </row>
    <row r="13" spans="2:10" ht="11.25">
      <c r="B13" s="48"/>
      <c r="C13" s="306"/>
      <c r="D13" s="1" t="s">
        <v>89</v>
      </c>
      <c r="E13" s="1"/>
      <c r="F13" s="1"/>
      <c r="G13" s="1"/>
      <c r="H13" s="49">
        <v>1</v>
      </c>
      <c r="I13" s="50"/>
      <c r="J13" s="51">
        <v>15</v>
      </c>
    </row>
    <row r="14" spans="2:10" ht="11.25">
      <c r="B14" s="48"/>
      <c r="C14" s="306"/>
      <c r="D14" s="1"/>
      <c r="E14" s="1"/>
      <c r="F14" s="1"/>
      <c r="G14" s="1"/>
      <c r="H14" s="49"/>
      <c r="I14" s="50"/>
      <c r="J14" s="51"/>
    </row>
    <row r="15" spans="2:10" ht="12">
      <c r="B15" s="48"/>
      <c r="C15" s="306"/>
      <c r="D15" s="329" t="s">
        <v>329</v>
      </c>
      <c r="E15" s="1"/>
      <c r="F15" s="1"/>
      <c r="G15" s="1"/>
      <c r="H15" s="254">
        <f>SUM(H16)</f>
        <v>0</v>
      </c>
      <c r="I15" s="255">
        <f>SUM(I16)</f>
        <v>0</v>
      </c>
      <c r="J15" s="256">
        <f>SUM(J16)</f>
        <v>8</v>
      </c>
    </row>
    <row r="16" spans="2:10" ht="11.25">
      <c r="B16" s="48"/>
      <c r="C16" s="306"/>
      <c r="D16" s="1"/>
      <c r="E16" s="1"/>
      <c r="F16" s="1"/>
      <c r="G16" s="1"/>
      <c r="H16" s="49">
        <v>0</v>
      </c>
      <c r="I16" s="50"/>
      <c r="J16" s="51">
        <v>8</v>
      </c>
    </row>
    <row r="17" spans="2:10" ht="11.25">
      <c r="B17" s="48"/>
      <c r="C17" s="306"/>
      <c r="D17" s="1"/>
      <c r="E17" s="1"/>
      <c r="F17" s="1"/>
      <c r="G17" s="1"/>
      <c r="H17" s="49"/>
      <c r="I17" s="50"/>
      <c r="J17" s="51"/>
    </row>
    <row r="18" spans="2:10" ht="12">
      <c r="B18" s="48"/>
      <c r="C18" s="342" t="s">
        <v>164</v>
      </c>
      <c r="D18" s="248" t="s">
        <v>88</v>
      </c>
      <c r="E18" s="248"/>
      <c r="F18" s="1"/>
      <c r="G18" s="1"/>
      <c r="H18" s="308">
        <f>H19</f>
        <v>0</v>
      </c>
      <c r="I18" s="343">
        <f>I19</f>
        <v>0</v>
      </c>
      <c r="J18" s="309">
        <f>J19</f>
        <v>0</v>
      </c>
    </row>
    <row r="19" spans="2:10" ht="11.25">
      <c r="B19" s="48"/>
      <c r="C19" s="306"/>
      <c r="D19" s="1" t="s">
        <v>125</v>
      </c>
      <c r="E19" s="1"/>
      <c r="F19" s="1"/>
      <c r="G19" s="1"/>
      <c r="H19" s="49">
        <v>0</v>
      </c>
      <c r="I19" s="50"/>
      <c r="J19" s="51"/>
    </row>
    <row r="20" spans="2:10" ht="11.25">
      <c r="B20" s="48"/>
      <c r="C20" s="306"/>
      <c r="D20" s="1"/>
      <c r="E20" s="1"/>
      <c r="F20" s="1"/>
      <c r="G20" s="1"/>
      <c r="H20" s="49"/>
      <c r="I20" s="50"/>
      <c r="J20" s="51"/>
    </row>
    <row r="21" spans="2:10" ht="12">
      <c r="B21" s="48"/>
      <c r="C21" s="342" t="s">
        <v>174</v>
      </c>
      <c r="D21" s="248" t="s">
        <v>87</v>
      </c>
      <c r="E21" s="248"/>
      <c r="F21" s="248"/>
      <c r="G21" s="1"/>
      <c r="H21" s="308">
        <f>H22+H23</f>
        <v>0</v>
      </c>
      <c r="I21" s="343">
        <f>I22+I23</f>
        <v>0</v>
      </c>
      <c r="J21" s="309">
        <f>J22+J23</f>
        <v>196</v>
      </c>
    </row>
    <row r="22" spans="2:10" ht="11.25">
      <c r="B22" s="48"/>
      <c r="C22" s="306"/>
      <c r="D22" s="1" t="s">
        <v>86</v>
      </c>
      <c r="E22" s="1"/>
      <c r="F22" s="1"/>
      <c r="G22" s="1"/>
      <c r="H22" s="49">
        <v>0</v>
      </c>
      <c r="I22" s="50"/>
      <c r="J22" s="51">
        <v>196</v>
      </c>
    </row>
    <row r="23" spans="2:10" ht="11.25">
      <c r="B23" s="48"/>
      <c r="C23" s="306"/>
      <c r="D23" s="1"/>
      <c r="E23" s="1"/>
      <c r="F23" s="1"/>
      <c r="G23" s="1"/>
      <c r="H23" s="49"/>
      <c r="I23" s="50"/>
      <c r="J23" s="51"/>
    </row>
    <row r="24" spans="2:10" ht="11.25">
      <c r="B24" s="48"/>
      <c r="C24" s="306"/>
      <c r="D24" s="1"/>
      <c r="E24" s="1"/>
      <c r="F24" s="1"/>
      <c r="G24" s="1"/>
      <c r="H24" s="49"/>
      <c r="I24" s="50"/>
      <c r="J24" s="51"/>
    </row>
    <row r="25" spans="2:10" ht="12">
      <c r="B25" s="48"/>
      <c r="C25" s="342" t="s">
        <v>172</v>
      </c>
      <c r="D25" s="248" t="s">
        <v>176</v>
      </c>
      <c r="E25" s="248"/>
      <c r="F25" s="248"/>
      <c r="G25" s="1"/>
      <c r="H25" s="308">
        <f>H26+H27</f>
        <v>0</v>
      </c>
      <c r="I25" s="343">
        <f>I26+I27</f>
        <v>0</v>
      </c>
      <c r="J25" s="309">
        <f>J26+J27</f>
        <v>700</v>
      </c>
    </row>
    <row r="26" spans="2:10" ht="11.25">
      <c r="B26" s="48"/>
      <c r="C26" s="344"/>
      <c r="D26" s="1" t="s">
        <v>328</v>
      </c>
      <c r="E26" s="1"/>
      <c r="F26" s="1"/>
      <c r="G26" s="1"/>
      <c r="H26" s="49">
        <v>0</v>
      </c>
      <c r="I26" s="50"/>
      <c r="J26" s="51">
        <v>700</v>
      </c>
    </row>
    <row r="27" spans="2:10" ht="11.25">
      <c r="B27" s="48"/>
      <c r="C27" s="344"/>
      <c r="D27" s="1"/>
      <c r="E27" s="1"/>
      <c r="F27" s="1"/>
      <c r="G27" s="1"/>
      <c r="H27" s="49"/>
      <c r="I27" s="50"/>
      <c r="J27" s="51"/>
    </row>
    <row r="28" spans="2:10" ht="11.25">
      <c r="B28" s="48"/>
      <c r="C28" s="344"/>
      <c r="D28" s="1"/>
      <c r="E28" s="1"/>
      <c r="F28" s="1"/>
      <c r="G28" s="1"/>
      <c r="H28" s="49"/>
      <c r="I28" s="50"/>
      <c r="J28" s="51"/>
    </row>
    <row r="29" spans="2:10" ht="12">
      <c r="B29" s="48"/>
      <c r="C29" s="345" t="s">
        <v>170</v>
      </c>
      <c r="D29" s="158" t="s">
        <v>126</v>
      </c>
      <c r="E29" s="158"/>
      <c r="F29" s="158"/>
      <c r="G29" s="158"/>
      <c r="H29" s="308">
        <f>SUM(H30:H31)</f>
        <v>137</v>
      </c>
      <c r="I29" s="343">
        <f>SUM(I30:I31)</f>
        <v>0</v>
      </c>
      <c r="J29" s="309">
        <f>SUM(J30:J31)</f>
        <v>137</v>
      </c>
    </row>
    <row r="30" spans="2:10" ht="11.25">
      <c r="B30" s="48"/>
      <c r="C30" s="1"/>
      <c r="D30" s="1" t="s">
        <v>232</v>
      </c>
      <c r="E30" s="1"/>
      <c r="F30" s="1"/>
      <c r="G30" s="1"/>
      <c r="H30" s="49">
        <v>137</v>
      </c>
      <c r="I30" s="50"/>
      <c r="J30" s="51">
        <v>137</v>
      </c>
    </row>
    <row r="31" spans="2:10" ht="11.25">
      <c r="B31" s="48"/>
      <c r="C31" s="1"/>
      <c r="D31" s="1"/>
      <c r="E31" s="1"/>
      <c r="F31" s="1"/>
      <c r="G31" s="1"/>
      <c r="H31" s="49"/>
      <c r="I31" s="50"/>
      <c r="J31" s="51"/>
    </row>
    <row r="32" spans="2:10" ht="11.25">
      <c r="B32" s="48"/>
      <c r="C32" s="1"/>
      <c r="D32" s="1"/>
      <c r="E32" s="1"/>
      <c r="F32" s="1"/>
      <c r="G32" s="1"/>
      <c r="H32" s="49"/>
      <c r="I32" s="50"/>
      <c r="J32" s="51"/>
    </row>
    <row r="33" spans="2:10" ht="11.25">
      <c r="B33" s="48"/>
      <c r="C33" s="1"/>
      <c r="D33" s="1"/>
      <c r="E33" s="1"/>
      <c r="F33" s="1"/>
      <c r="G33" s="1"/>
      <c r="H33" s="49"/>
      <c r="I33" s="50"/>
      <c r="J33" s="51"/>
    </row>
    <row r="34" spans="2:10" ht="12" thickBot="1">
      <c r="B34" s="75"/>
      <c r="C34" s="76"/>
      <c r="D34" s="76"/>
      <c r="E34" s="76"/>
      <c r="F34" s="76"/>
      <c r="G34" s="76"/>
      <c r="H34" s="272"/>
      <c r="I34" s="273"/>
      <c r="J34" s="274"/>
    </row>
    <row r="35" spans="2:10" ht="12" thickBot="1">
      <c r="B35" s="346"/>
      <c r="C35" s="52"/>
      <c r="D35" s="180" t="s">
        <v>46</v>
      </c>
      <c r="E35" s="180"/>
      <c r="F35" s="180"/>
      <c r="G35" s="299"/>
      <c r="H35" s="282">
        <f>H12+H18+H21+H25+H29</f>
        <v>138</v>
      </c>
      <c r="I35" s="282">
        <f>I12+I18+I21+I25+I29</f>
        <v>0</v>
      </c>
      <c r="J35" s="286">
        <f>J12+J15+J18+J21+J25+J29</f>
        <v>1056</v>
      </c>
    </row>
  </sheetData>
  <sheetProtection/>
  <mergeCells count="7">
    <mergeCell ref="B5:J5"/>
    <mergeCell ref="B6:J6"/>
    <mergeCell ref="B7:J7"/>
    <mergeCell ref="B1:J1"/>
    <mergeCell ref="B2:J2"/>
    <mergeCell ref="B3:J3"/>
    <mergeCell ref="B4:J4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J35"/>
  <sheetViews>
    <sheetView view="pageBreakPreview" zoomScaleSheetLayoutView="100" zoomScalePageLayoutView="0" workbookViewId="0" topLeftCell="A1">
      <selection activeCell="B1" sqref="B1:J1"/>
    </sheetView>
  </sheetViews>
  <sheetFormatPr defaultColWidth="9.125" defaultRowHeight="12.75"/>
  <cols>
    <col min="1" max="1" width="9.125" style="12" customWidth="1"/>
    <col min="2" max="2" width="10.375" style="12" customWidth="1"/>
    <col min="3" max="6" width="9.125" style="12" customWidth="1"/>
    <col min="7" max="7" width="13.00390625" style="12" customWidth="1"/>
    <col min="8" max="8" width="14.00390625" style="12" customWidth="1"/>
    <col min="9" max="9" width="13.625" style="12" customWidth="1"/>
    <col min="10" max="10" width="14.00390625" style="12" customWidth="1"/>
    <col min="11" max="16384" width="9.125" style="12" customWidth="1"/>
  </cols>
  <sheetData>
    <row r="1" spans="2:10" ht="11.25">
      <c r="B1" s="445" t="s">
        <v>362</v>
      </c>
      <c r="C1" s="445"/>
      <c r="D1" s="445"/>
      <c r="E1" s="445"/>
      <c r="F1" s="445"/>
      <c r="G1" s="445"/>
      <c r="H1" s="445"/>
      <c r="I1" s="445"/>
      <c r="J1" s="445"/>
    </row>
    <row r="2" spans="2:10" ht="11.25">
      <c r="B2" s="445"/>
      <c r="C2" s="445"/>
      <c r="D2" s="445"/>
      <c r="E2" s="445"/>
      <c r="F2" s="445"/>
      <c r="G2" s="445"/>
      <c r="H2" s="445"/>
      <c r="I2" s="445"/>
      <c r="J2" s="445"/>
    </row>
    <row r="3" spans="2:10" ht="12">
      <c r="B3" s="448" t="s">
        <v>161</v>
      </c>
      <c r="C3" s="445"/>
      <c r="D3" s="445"/>
      <c r="E3" s="445"/>
      <c r="F3" s="445"/>
      <c r="G3" s="445"/>
      <c r="H3" s="445"/>
      <c r="I3" s="445"/>
      <c r="J3" s="445"/>
    </row>
    <row r="4" spans="2:10" ht="12">
      <c r="B4" s="448"/>
      <c r="C4" s="445"/>
      <c r="D4" s="445"/>
      <c r="E4" s="445"/>
      <c r="F4" s="445"/>
      <c r="G4" s="445"/>
      <c r="H4" s="445"/>
      <c r="I4" s="445"/>
      <c r="J4" s="445"/>
    </row>
    <row r="5" spans="2:10" ht="12">
      <c r="B5" s="448" t="s">
        <v>201</v>
      </c>
      <c r="C5" s="445"/>
      <c r="D5" s="445"/>
      <c r="E5" s="445"/>
      <c r="F5" s="445"/>
      <c r="G5" s="445"/>
      <c r="H5" s="445"/>
      <c r="I5" s="445"/>
      <c r="J5" s="445"/>
    </row>
    <row r="6" spans="2:10" ht="12">
      <c r="B6" s="448"/>
      <c r="C6" s="445"/>
      <c r="D6" s="445"/>
      <c r="E6" s="445"/>
      <c r="F6" s="445"/>
      <c r="G6" s="445"/>
      <c r="H6" s="445"/>
      <c r="I6" s="445"/>
      <c r="J6" s="445"/>
    </row>
    <row r="7" spans="2:10" ht="12">
      <c r="B7" s="448" t="s">
        <v>249</v>
      </c>
      <c r="C7" s="445"/>
      <c r="D7" s="445"/>
      <c r="E7" s="445"/>
      <c r="F7" s="445"/>
      <c r="G7" s="445"/>
      <c r="H7" s="445"/>
      <c r="I7" s="445"/>
      <c r="J7" s="445"/>
    </row>
    <row r="8" spans="5:10" ht="12" thickBot="1">
      <c r="E8" s="313"/>
      <c r="J8" s="12" t="s">
        <v>318</v>
      </c>
    </row>
    <row r="9" spans="2:10" ht="11.25">
      <c r="B9" s="238"/>
      <c r="C9" s="238"/>
      <c r="D9" s="63"/>
      <c r="E9" s="63"/>
      <c r="F9" s="63"/>
      <c r="G9" s="63"/>
      <c r="H9" s="314"/>
      <c r="I9" s="315"/>
      <c r="J9" s="316"/>
    </row>
    <row r="10" spans="2:10" ht="12" thickBot="1">
      <c r="B10" s="317" t="s">
        <v>36</v>
      </c>
      <c r="C10" s="317" t="s">
        <v>37</v>
      </c>
      <c r="D10" s="318"/>
      <c r="E10" s="318" t="s">
        <v>38</v>
      </c>
      <c r="F10" s="318"/>
      <c r="G10" s="82"/>
      <c r="H10" s="319" t="s">
        <v>29</v>
      </c>
      <c r="I10" s="320" t="s">
        <v>320</v>
      </c>
      <c r="J10" s="321" t="s">
        <v>48</v>
      </c>
    </row>
    <row r="11" spans="2:10" ht="12">
      <c r="B11" s="322" t="s">
        <v>39</v>
      </c>
      <c r="C11" s="322"/>
      <c r="D11" s="323" t="s">
        <v>40</v>
      </c>
      <c r="E11" s="323"/>
      <c r="F11" s="323"/>
      <c r="G11" s="323"/>
      <c r="H11" s="324"/>
      <c r="I11" s="325"/>
      <c r="J11" s="326"/>
    </row>
    <row r="12" spans="2:10" ht="12">
      <c r="B12" s="327"/>
      <c r="C12" s="328" t="s">
        <v>177</v>
      </c>
      <c r="D12" s="290" t="s">
        <v>159</v>
      </c>
      <c r="E12" s="290"/>
      <c r="F12" s="290"/>
      <c r="G12" s="290"/>
      <c r="H12" s="254">
        <f>SUM(H14,H17)</f>
        <v>3260</v>
      </c>
      <c r="I12" s="255">
        <f>SUM(I14,I17,I21)</f>
        <v>0</v>
      </c>
      <c r="J12" s="256">
        <f>SUM(J14,J17,J21)</f>
        <v>2287</v>
      </c>
    </row>
    <row r="13" spans="2:10" ht="11.25">
      <c r="B13" s="327"/>
      <c r="C13" s="327"/>
      <c r="D13" s="1" t="s">
        <v>41</v>
      </c>
      <c r="E13" s="1"/>
      <c r="F13" s="1"/>
      <c r="G13" s="1"/>
      <c r="H13" s="49"/>
      <c r="I13" s="50"/>
      <c r="J13" s="51"/>
    </row>
    <row r="14" spans="2:10" ht="11.25">
      <c r="B14" s="327"/>
      <c r="C14" s="327"/>
      <c r="D14" s="1"/>
      <c r="E14" s="1" t="s">
        <v>42</v>
      </c>
      <c r="F14" s="1"/>
      <c r="G14" s="1"/>
      <c r="H14" s="262">
        <v>655</v>
      </c>
      <c r="I14" s="50"/>
      <c r="J14" s="264">
        <v>455</v>
      </c>
    </row>
    <row r="15" spans="2:10" ht="11.25">
      <c r="B15" s="327"/>
      <c r="C15" s="327"/>
      <c r="D15" s="329"/>
      <c r="E15" s="1" t="s">
        <v>135</v>
      </c>
      <c r="F15" s="1"/>
      <c r="G15" s="1"/>
      <c r="H15" s="49"/>
      <c r="I15" s="50"/>
      <c r="J15" s="51"/>
    </row>
    <row r="16" spans="2:10" ht="11.25">
      <c r="B16" s="327"/>
      <c r="C16" s="327"/>
      <c r="D16" s="1"/>
      <c r="E16" s="1"/>
      <c r="F16" s="1"/>
      <c r="G16" s="1"/>
      <c r="H16" s="49"/>
      <c r="I16" s="50"/>
      <c r="J16" s="51"/>
    </row>
    <row r="17" spans="2:10" ht="11.25">
      <c r="B17" s="327"/>
      <c r="C17" s="327"/>
      <c r="D17" s="329" t="s">
        <v>43</v>
      </c>
      <c r="E17" s="1"/>
      <c r="F17" s="1"/>
      <c r="G17" s="1"/>
      <c r="H17" s="262">
        <f>SUM(H18:H19)</f>
        <v>2605</v>
      </c>
      <c r="I17" s="50"/>
      <c r="J17" s="264">
        <f>SUM(J18:J19)</f>
        <v>1732</v>
      </c>
    </row>
    <row r="18" spans="2:10" ht="11.25">
      <c r="B18" s="327"/>
      <c r="C18" s="327"/>
      <c r="D18" s="1"/>
      <c r="E18" s="1" t="s">
        <v>44</v>
      </c>
      <c r="F18" s="1"/>
      <c r="G18" s="1"/>
      <c r="H18" s="49">
        <v>1857</v>
      </c>
      <c r="I18" s="50"/>
      <c r="J18" s="51">
        <v>653</v>
      </c>
    </row>
    <row r="19" spans="2:10" ht="11.25">
      <c r="B19" s="327"/>
      <c r="C19" s="327"/>
      <c r="D19" s="1"/>
      <c r="E19" s="1" t="s">
        <v>45</v>
      </c>
      <c r="F19" s="1"/>
      <c r="G19" s="1"/>
      <c r="H19" s="49">
        <v>748</v>
      </c>
      <c r="I19" s="50"/>
      <c r="J19" s="51">
        <v>1079</v>
      </c>
    </row>
    <row r="20" spans="2:10" ht="11.25">
      <c r="B20" s="327"/>
      <c r="C20" s="327"/>
      <c r="D20" s="1"/>
      <c r="E20" s="1"/>
      <c r="F20" s="1"/>
      <c r="G20" s="1"/>
      <c r="H20" s="49"/>
      <c r="I20" s="50"/>
      <c r="J20" s="51"/>
    </row>
    <row r="21" spans="2:10" ht="12" thickBot="1">
      <c r="B21" s="327"/>
      <c r="C21" s="327"/>
      <c r="D21" s="1" t="s">
        <v>330</v>
      </c>
      <c r="E21" s="1"/>
      <c r="F21" s="1"/>
      <c r="G21" s="1"/>
      <c r="H21" s="262">
        <v>0</v>
      </c>
      <c r="I21" s="50"/>
      <c r="J21" s="264">
        <v>100</v>
      </c>
    </row>
    <row r="22" spans="2:10" ht="12" thickBot="1">
      <c r="B22" s="237"/>
      <c r="C22" s="237"/>
      <c r="D22" s="21" t="s">
        <v>46</v>
      </c>
      <c r="E22" s="36"/>
      <c r="F22" s="36"/>
      <c r="G22" s="36"/>
      <c r="H22" s="330">
        <f>H12</f>
        <v>3260</v>
      </c>
      <c r="I22" s="331">
        <f>I12</f>
        <v>0</v>
      </c>
      <c r="J22" s="332">
        <f>J12</f>
        <v>2287</v>
      </c>
    </row>
    <row r="23" spans="2:10" ht="11.25">
      <c r="B23" s="41"/>
      <c r="C23" s="63"/>
      <c r="D23" s="63"/>
      <c r="E23" s="63"/>
      <c r="F23" s="63"/>
      <c r="G23" s="63"/>
      <c r="H23" s="42"/>
      <c r="I23" s="42"/>
      <c r="J23" s="42"/>
    </row>
    <row r="24" spans="2:10" ht="11.25">
      <c r="B24" s="41"/>
      <c r="C24" s="42"/>
      <c r="D24" s="42"/>
      <c r="E24" s="42"/>
      <c r="F24" s="42"/>
      <c r="G24" s="42"/>
      <c r="H24" s="42"/>
      <c r="I24" s="42"/>
      <c r="J24" s="42"/>
    </row>
    <row r="25" spans="2:10" ht="11.25">
      <c r="B25" s="41"/>
      <c r="C25" s="42"/>
      <c r="D25" s="42"/>
      <c r="E25" s="42"/>
      <c r="F25" s="42"/>
      <c r="G25" s="42"/>
      <c r="H25" s="42"/>
      <c r="I25" s="42"/>
      <c r="J25" s="42"/>
    </row>
    <row r="26" spans="2:10" ht="12">
      <c r="B26" s="41"/>
      <c r="C26" s="42"/>
      <c r="D26" s="74" t="s">
        <v>331</v>
      </c>
      <c r="E26" s="74"/>
      <c r="F26" s="74"/>
      <c r="G26" s="74"/>
      <c r="H26" s="42"/>
      <c r="I26" s="42"/>
      <c r="J26" s="42"/>
    </row>
    <row r="27" spans="2:10" ht="12">
      <c r="B27" s="41"/>
      <c r="F27" s="333" t="s">
        <v>249</v>
      </c>
      <c r="H27" s="74"/>
      <c r="I27" s="42"/>
      <c r="J27" s="42"/>
    </row>
    <row r="28" spans="2:10" ht="12" thickBot="1">
      <c r="B28" s="41"/>
      <c r="C28" s="42"/>
      <c r="D28" s="42"/>
      <c r="E28" s="74"/>
      <c r="F28" s="42"/>
      <c r="G28" s="42"/>
      <c r="H28" s="42"/>
      <c r="I28" s="74"/>
      <c r="J28" s="42" t="s">
        <v>318</v>
      </c>
    </row>
    <row r="29" spans="2:10" ht="11.25">
      <c r="B29" s="238"/>
      <c r="C29" s="238"/>
      <c r="D29" s="63"/>
      <c r="E29" s="63"/>
      <c r="F29" s="63"/>
      <c r="G29" s="63"/>
      <c r="H29" s="314"/>
      <c r="I29" s="315"/>
      <c r="J29" s="316"/>
    </row>
    <row r="30" spans="2:10" ht="12" thickBot="1">
      <c r="B30" s="317" t="s">
        <v>36</v>
      </c>
      <c r="C30" s="317" t="s">
        <v>37</v>
      </c>
      <c r="D30" s="318"/>
      <c r="E30" s="318" t="s">
        <v>38</v>
      </c>
      <c r="F30" s="318"/>
      <c r="G30" s="82"/>
      <c r="H30" s="319" t="s">
        <v>29</v>
      </c>
      <c r="I30" s="320" t="s">
        <v>320</v>
      </c>
      <c r="J30" s="321" t="s">
        <v>48</v>
      </c>
    </row>
    <row r="31" spans="2:10" ht="12">
      <c r="B31" s="322" t="s">
        <v>39</v>
      </c>
      <c r="C31" s="322"/>
      <c r="D31" s="334" t="s">
        <v>40</v>
      </c>
      <c r="E31" s="323"/>
      <c r="F31" s="25"/>
      <c r="G31" s="26"/>
      <c r="H31" s="27"/>
      <c r="I31" s="28"/>
      <c r="J31" s="29"/>
    </row>
    <row r="32" spans="2:10" ht="12">
      <c r="B32" s="327"/>
      <c r="C32" s="335" t="s">
        <v>166</v>
      </c>
      <c r="D32" s="336" t="s">
        <v>112</v>
      </c>
      <c r="E32" s="290"/>
      <c r="F32" s="290"/>
      <c r="G32" s="337"/>
      <c r="H32" s="254">
        <f>SUM(H33:H34)</f>
        <v>13396</v>
      </c>
      <c r="I32" s="255">
        <f>I33</f>
        <v>0</v>
      </c>
      <c r="J32" s="256">
        <f>J33</f>
        <v>13396</v>
      </c>
    </row>
    <row r="33" spans="2:10" ht="11.25">
      <c r="B33" s="327"/>
      <c r="C33" s="338"/>
      <c r="D33" s="339" t="s">
        <v>250</v>
      </c>
      <c r="E33" s="290"/>
      <c r="F33" s="290"/>
      <c r="G33" s="337"/>
      <c r="H33" s="49">
        <v>13396</v>
      </c>
      <c r="I33" s="50"/>
      <c r="J33" s="51">
        <v>13396</v>
      </c>
    </row>
    <row r="34" spans="2:10" ht="12" thickBot="1">
      <c r="B34" s="327"/>
      <c r="C34" s="327"/>
      <c r="D34" s="339"/>
      <c r="E34" s="1"/>
      <c r="F34" s="1"/>
      <c r="G34" s="11"/>
      <c r="H34" s="49"/>
      <c r="I34" s="50"/>
      <c r="J34" s="51"/>
    </row>
    <row r="35" spans="2:10" ht="12" thickBot="1">
      <c r="B35" s="340"/>
      <c r="C35" s="340"/>
      <c r="D35" s="21" t="s">
        <v>46</v>
      </c>
      <c r="E35" s="36"/>
      <c r="F35" s="36"/>
      <c r="G35" s="37"/>
      <c r="H35" s="38">
        <f>H32</f>
        <v>13396</v>
      </c>
      <c r="I35" s="38">
        <f>I32</f>
        <v>0</v>
      </c>
      <c r="J35" s="73">
        <f>J32</f>
        <v>13396</v>
      </c>
    </row>
  </sheetData>
  <sheetProtection/>
  <mergeCells count="7">
    <mergeCell ref="B5:J5"/>
    <mergeCell ref="B6:J6"/>
    <mergeCell ref="B7:J7"/>
    <mergeCell ref="B1:J1"/>
    <mergeCell ref="B2:J2"/>
    <mergeCell ref="B3:J3"/>
    <mergeCell ref="B4:J4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J49"/>
  <sheetViews>
    <sheetView view="pageBreakPreview" zoomScaleSheetLayoutView="100" zoomScalePageLayoutView="0" workbookViewId="0" topLeftCell="A1">
      <selection activeCell="B1" sqref="B1:I1"/>
    </sheetView>
  </sheetViews>
  <sheetFormatPr defaultColWidth="9.125" defaultRowHeight="12.75"/>
  <cols>
    <col min="1" max="1" width="9.125" style="12" customWidth="1"/>
    <col min="2" max="2" width="4.625" style="12" customWidth="1"/>
    <col min="3" max="3" width="8.50390625" style="12" customWidth="1"/>
    <col min="4" max="6" width="9.125" style="12" customWidth="1"/>
    <col min="7" max="7" width="13.875" style="12" customWidth="1"/>
    <col min="8" max="8" width="15.875" style="12" customWidth="1"/>
    <col min="9" max="9" width="17.375" style="12" customWidth="1"/>
    <col min="10" max="10" width="9.375" style="12" bestFit="1" customWidth="1"/>
    <col min="11" max="16384" width="9.125" style="12" customWidth="1"/>
  </cols>
  <sheetData>
    <row r="1" spans="2:9" ht="11.25">
      <c r="B1" s="445" t="s">
        <v>363</v>
      </c>
      <c r="C1" s="445"/>
      <c r="D1" s="445"/>
      <c r="E1" s="445"/>
      <c r="F1" s="445"/>
      <c r="G1" s="445"/>
      <c r="H1" s="445"/>
      <c r="I1" s="445"/>
    </row>
    <row r="2" spans="2:9" ht="11.25">
      <c r="B2" s="445"/>
      <c r="C2" s="445"/>
      <c r="D2" s="445"/>
      <c r="E2" s="445"/>
      <c r="F2" s="445"/>
      <c r="G2" s="445"/>
      <c r="H2" s="445"/>
      <c r="I2" s="445"/>
    </row>
    <row r="3" spans="2:9" ht="12">
      <c r="B3" s="447" t="s">
        <v>142</v>
      </c>
      <c r="C3" s="445"/>
      <c r="D3" s="445"/>
      <c r="E3" s="445"/>
      <c r="F3" s="445"/>
      <c r="G3" s="445"/>
      <c r="H3" s="445"/>
      <c r="I3" s="445"/>
    </row>
    <row r="4" spans="2:9" ht="12">
      <c r="B4" s="447"/>
      <c r="C4" s="445"/>
      <c r="D4" s="445"/>
      <c r="E4" s="445"/>
      <c r="F4" s="445"/>
      <c r="G4" s="445"/>
      <c r="H4" s="445"/>
      <c r="I4" s="445"/>
    </row>
    <row r="5" spans="2:9" ht="12">
      <c r="B5" s="447" t="s">
        <v>47</v>
      </c>
      <c r="C5" s="445"/>
      <c r="D5" s="445"/>
      <c r="E5" s="445"/>
      <c r="F5" s="445"/>
      <c r="G5" s="445"/>
      <c r="H5" s="445"/>
      <c r="I5" s="445"/>
    </row>
    <row r="6" spans="2:9" ht="12">
      <c r="B6" s="447"/>
      <c r="C6" s="445"/>
      <c r="D6" s="445"/>
      <c r="E6" s="445"/>
      <c r="F6" s="445"/>
      <c r="G6" s="445"/>
      <c r="H6" s="445"/>
      <c r="I6" s="445"/>
    </row>
    <row r="7" spans="2:9" ht="12">
      <c r="B7" s="447" t="s">
        <v>249</v>
      </c>
      <c r="C7" s="445"/>
      <c r="D7" s="445"/>
      <c r="E7" s="445"/>
      <c r="F7" s="445"/>
      <c r="G7" s="445"/>
      <c r="H7" s="445"/>
      <c r="I7" s="445"/>
    </row>
    <row r="8" spans="2:9" ht="12" thickBot="1">
      <c r="B8" s="42"/>
      <c r="C8" s="42"/>
      <c r="D8" s="42"/>
      <c r="E8" s="125"/>
      <c r="F8" s="74"/>
      <c r="G8" s="42"/>
      <c r="H8" s="42"/>
      <c r="I8" s="126" t="s">
        <v>322</v>
      </c>
    </row>
    <row r="9" spans="2:10" ht="12">
      <c r="B9" s="127"/>
      <c r="C9" s="128"/>
      <c r="D9" s="128" t="s">
        <v>47</v>
      </c>
      <c r="E9" s="128"/>
      <c r="F9" s="128"/>
      <c r="G9" s="128"/>
      <c r="H9" s="128"/>
      <c r="I9" s="64"/>
      <c r="J9" s="42"/>
    </row>
    <row r="10" spans="2:10" ht="12" thickBot="1">
      <c r="B10" s="41"/>
      <c r="C10" s="42"/>
      <c r="D10" s="42"/>
      <c r="E10" s="125"/>
      <c r="F10" s="74" t="s">
        <v>249</v>
      </c>
      <c r="G10" s="42"/>
      <c r="H10" s="42"/>
      <c r="I10" s="129"/>
      <c r="J10" s="42"/>
    </row>
    <row r="11" spans="2:10" ht="12" thickBot="1">
      <c r="B11" s="62"/>
      <c r="C11" s="130" t="s">
        <v>19</v>
      </c>
      <c r="D11" s="454" t="s">
        <v>20</v>
      </c>
      <c r="E11" s="452"/>
      <c r="F11" s="452"/>
      <c r="G11" s="453"/>
      <c r="H11" s="134" t="s">
        <v>21</v>
      </c>
      <c r="I11" s="134" t="s">
        <v>22</v>
      </c>
      <c r="J11" s="135"/>
    </row>
    <row r="12" spans="2:10" ht="12" thickBot="1">
      <c r="B12" s="136" t="s">
        <v>204</v>
      </c>
      <c r="C12" s="137" t="s">
        <v>36</v>
      </c>
      <c r="D12" s="41"/>
      <c r="E12" s="42"/>
      <c r="F12" s="42"/>
      <c r="G12" s="42"/>
      <c r="H12" s="115"/>
      <c r="I12" s="138"/>
      <c r="J12" s="124"/>
    </row>
    <row r="13" spans="2:10" ht="12" thickBot="1">
      <c r="B13" s="139" t="s">
        <v>205</v>
      </c>
      <c r="C13" s="140" t="s">
        <v>37</v>
      </c>
      <c r="D13" s="141" t="s">
        <v>38</v>
      </c>
      <c r="E13" s="142"/>
      <c r="F13" s="142"/>
      <c r="G13" s="142"/>
      <c r="H13" s="143" t="s">
        <v>29</v>
      </c>
      <c r="I13" s="144" t="s">
        <v>48</v>
      </c>
      <c r="J13" s="145"/>
    </row>
    <row r="14" spans="2:10" ht="12" thickBot="1">
      <c r="B14" s="139" t="s">
        <v>206</v>
      </c>
      <c r="C14" s="116" t="s">
        <v>49</v>
      </c>
      <c r="D14" s="146"/>
      <c r="E14" s="102"/>
      <c r="F14" s="102"/>
      <c r="G14" s="102"/>
      <c r="H14" s="147"/>
      <c r="I14" s="148"/>
      <c r="J14" s="10"/>
    </row>
    <row r="15" spans="2:10" ht="12">
      <c r="B15" s="139" t="s">
        <v>207</v>
      </c>
      <c r="C15" s="149" t="s">
        <v>162</v>
      </c>
      <c r="D15" s="16" t="s">
        <v>113</v>
      </c>
      <c r="E15" s="16"/>
      <c r="F15" s="16"/>
      <c r="G15" s="16"/>
      <c r="H15" s="150"/>
      <c r="I15" s="150"/>
      <c r="J15" s="10"/>
    </row>
    <row r="16" spans="2:10" ht="12" thickBot="1">
      <c r="B16" s="139" t="s">
        <v>208</v>
      </c>
      <c r="C16" s="151"/>
      <c r="D16" s="2" t="s">
        <v>50</v>
      </c>
      <c r="E16" s="82"/>
      <c r="F16" s="82"/>
      <c r="G16" s="82"/>
      <c r="H16" s="152">
        <f>H18+H27</f>
        <v>5719899</v>
      </c>
      <c r="I16" s="152">
        <f>I18+I27</f>
        <v>5719899</v>
      </c>
      <c r="J16" s="10"/>
    </row>
    <row r="17" spans="2:10" ht="12">
      <c r="B17" s="139" t="s">
        <v>209</v>
      </c>
      <c r="C17" s="153"/>
      <c r="D17" s="13"/>
      <c r="E17" s="14"/>
      <c r="F17" s="14"/>
      <c r="G17" s="14"/>
      <c r="H17" s="154"/>
      <c r="I17" s="154"/>
      <c r="J17" s="155"/>
    </row>
    <row r="18" spans="2:10" ht="12">
      <c r="B18" s="139" t="s">
        <v>210</v>
      </c>
      <c r="C18" s="156"/>
      <c r="D18" s="4" t="s">
        <v>132</v>
      </c>
      <c r="E18" s="157"/>
      <c r="F18" s="157"/>
      <c r="G18" s="158"/>
      <c r="H18" s="159">
        <f>SUM(H19:H22)</f>
        <v>1719899</v>
      </c>
      <c r="I18" s="159">
        <f>SUM(I19:I22)</f>
        <v>1719899</v>
      </c>
      <c r="J18" s="9"/>
    </row>
    <row r="19" spans="2:10" ht="11.25">
      <c r="B19" s="139" t="s">
        <v>211</v>
      </c>
      <c r="C19" s="156" t="s">
        <v>52</v>
      </c>
      <c r="D19" s="3" t="s">
        <v>116</v>
      </c>
      <c r="E19" s="160"/>
      <c r="F19" s="160"/>
      <c r="G19" s="161"/>
      <c r="H19" s="162">
        <v>957859</v>
      </c>
      <c r="I19" s="162">
        <v>957859</v>
      </c>
      <c r="J19" s="155"/>
    </row>
    <row r="20" spans="2:10" ht="11.25">
      <c r="B20" s="139" t="s">
        <v>212</v>
      </c>
      <c r="C20" s="156"/>
      <c r="D20" s="3" t="s">
        <v>117</v>
      </c>
      <c r="E20" s="160"/>
      <c r="F20" s="160"/>
      <c r="G20" s="161"/>
      <c r="H20" s="162">
        <v>544000</v>
      </c>
      <c r="I20" s="162">
        <v>544000</v>
      </c>
      <c r="J20" s="155"/>
    </row>
    <row r="21" spans="2:10" ht="11.25">
      <c r="B21" s="139" t="s">
        <v>213</v>
      </c>
      <c r="C21" s="156"/>
      <c r="D21" s="3" t="s">
        <v>118</v>
      </c>
      <c r="E21" s="160"/>
      <c r="F21" s="160"/>
      <c r="G21" s="161"/>
      <c r="H21" s="162">
        <v>100000</v>
      </c>
      <c r="I21" s="162">
        <v>100000</v>
      </c>
      <c r="J21" s="163"/>
    </row>
    <row r="22" spans="2:10" ht="12">
      <c r="B22" s="139" t="s">
        <v>214</v>
      </c>
      <c r="C22" s="156"/>
      <c r="D22" s="3" t="s">
        <v>119</v>
      </c>
      <c r="E22" s="160"/>
      <c r="F22" s="160"/>
      <c r="G22" s="161"/>
      <c r="H22" s="162">
        <v>118040</v>
      </c>
      <c r="I22" s="162">
        <v>118040</v>
      </c>
      <c r="J22" s="10"/>
    </row>
    <row r="23" spans="2:10" ht="12">
      <c r="B23" s="139" t="s">
        <v>215</v>
      </c>
      <c r="C23" s="164"/>
      <c r="D23" s="165"/>
      <c r="E23" s="166"/>
      <c r="F23" s="166"/>
      <c r="G23" s="167"/>
      <c r="H23" s="168"/>
      <c r="I23" s="168"/>
      <c r="J23" s="10"/>
    </row>
    <row r="24" spans="2:10" ht="12">
      <c r="B24" s="139" t="s">
        <v>216</v>
      </c>
      <c r="C24" s="164"/>
      <c r="D24" s="169" t="s">
        <v>313</v>
      </c>
      <c r="E24" s="170"/>
      <c r="F24" s="170"/>
      <c r="G24" s="171"/>
      <c r="H24" s="172">
        <v>1433800</v>
      </c>
      <c r="I24" s="172">
        <v>1433800</v>
      </c>
      <c r="J24" s="10"/>
    </row>
    <row r="25" spans="2:10" ht="12" thickBot="1">
      <c r="B25" s="139" t="s">
        <v>217</v>
      </c>
      <c r="C25" s="164"/>
      <c r="D25" s="173"/>
      <c r="E25" s="170"/>
      <c r="F25" s="170"/>
      <c r="G25" s="170"/>
      <c r="H25" s="172"/>
      <c r="I25" s="172"/>
      <c r="J25" s="155"/>
    </row>
    <row r="26" spans="2:10" ht="12">
      <c r="B26" s="139" t="s">
        <v>218</v>
      </c>
      <c r="C26" s="174"/>
      <c r="D26" s="15" t="s">
        <v>120</v>
      </c>
      <c r="E26" s="16"/>
      <c r="F26" s="16"/>
      <c r="G26" s="16"/>
      <c r="H26" s="175"/>
      <c r="I26" s="175"/>
      <c r="J26" s="155"/>
    </row>
    <row r="27" spans="2:10" ht="12" thickBot="1">
      <c r="B27" s="139" t="s">
        <v>219</v>
      </c>
      <c r="C27" s="151"/>
      <c r="D27" s="17" t="s">
        <v>121</v>
      </c>
      <c r="E27" s="18"/>
      <c r="F27" s="18"/>
      <c r="G27" s="176"/>
      <c r="H27" s="152">
        <v>4000000</v>
      </c>
      <c r="I27" s="152">
        <v>4000000</v>
      </c>
      <c r="J27" s="10"/>
    </row>
    <row r="28" spans="2:10" ht="12" thickBot="1">
      <c r="B28" s="139" t="s">
        <v>220</v>
      </c>
      <c r="C28" s="153"/>
      <c r="D28" s="177"/>
      <c r="E28" s="178"/>
      <c r="F28" s="178"/>
      <c r="G28" s="178"/>
      <c r="H28" s="154"/>
      <c r="I28" s="154"/>
      <c r="J28" s="155"/>
    </row>
    <row r="29" spans="2:10" ht="12" thickBot="1">
      <c r="B29" s="139" t="s">
        <v>221</v>
      </c>
      <c r="C29" s="179"/>
      <c r="D29" s="19" t="s">
        <v>134</v>
      </c>
      <c r="E29" s="180"/>
      <c r="F29" s="180"/>
      <c r="G29" s="180"/>
      <c r="H29" s="123">
        <f>SUM(H30:H33)</f>
        <v>4406130</v>
      </c>
      <c r="I29" s="123">
        <f>SUM(I30:I33)</f>
        <v>4406130</v>
      </c>
      <c r="J29" s="155"/>
    </row>
    <row r="30" spans="2:10" ht="12">
      <c r="B30" s="139" t="s">
        <v>222</v>
      </c>
      <c r="C30" s="153" t="s">
        <v>52</v>
      </c>
      <c r="D30" s="8" t="s">
        <v>32</v>
      </c>
      <c r="E30" s="57"/>
      <c r="F30" s="57"/>
      <c r="G30" s="181"/>
      <c r="H30" s="182">
        <v>55360</v>
      </c>
      <c r="I30" s="182">
        <v>55360</v>
      </c>
      <c r="J30" s="183"/>
    </row>
    <row r="31" spans="2:10" ht="11.25">
      <c r="B31" s="139" t="s">
        <v>223</v>
      </c>
      <c r="C31" s="156"/>
      <c r="D31" s="3" t="s">
        <v>251</v>
      </c>
      <c r="E31" s="1"/>
      <c r="F31" s="1"/>
      <c r="G31" s="161"/>
      <c r="H31" s="162">
        <v>1711070</v>
      </c>
      <c r="I31" s="162">
        <v>1711070</v>
      </c>
      <c r="J31" s="155"/>
    </row>
    <row r="32" spans="2:10" ht="12">
      <c r="B32" s="139" t="s">
        <v>224</v>
      </c>
      <c r="C32" s="156"/>
      <c r="D32" s="184" t="s">
        <v>51</v>
      </c>
      <c r="E32" s="42"/>
      <c r="F32" s="42"/>
      <c r="G32" s="42"/>
      <c r="H32" s="162">
        <v>2500000</v>
      </c>
      <c r="I32" s="162">
        <v>2500000</v>
      </c>
      <c r="J32" s="10"/>
    </row>
    <row r="33" spans="2:10" ht="12" thickBot="1">
      <c r="B33" s="139" t="s">
        <v>225</v>
      </c>
      <c r="C33" s="156"/>
      <c r="D33" s="3" t="s">
        <v>314</v>
      </c>
      <c r="E33" s="1"/>
      <c r="F33" s="1"/>
      <c r="G33" s="1"/>
      <c r="H33" s="162">
        <v>139700</v>
      </c>
      <c r="I33" s="162">
        <v>139700</v>
      </c>
      <c r="J33" s="155"/>
    </row>
    <row r="34" spans="2:10" ht="12" thickBot="1">
      <c r="B34" s="139" t="s">
        <v>226</v>
      </c>
      <c r="C34" s="179"/>
      <c r="D34" s="19" t="s">
        <v>122</v>
      </c>
      <c r="E34" s="52"/>
      <c r="F34" s="52"/>
      <c r="G34" s="52"/>
      <c r="H34" s="123">
        <f>H16+H29+H24</f>
        <v>11559829</v>
      </c>
      <c r="I34" s="123">
        <f>I16+I29+I24</f>
        <v>11559829</v>
      </c>
      <c r="J34" s="155"/>
    </row>
    <row r="35" spans="2:10" ht="12" thickBot="1">
      <c r="B35" s="139" t="s">
        <v>227</v>
      </c>
      <c r="C35" s="185"/>
      <c r="D35" s="186"/>
      <c r="E35" s="42"/>
      <c r="F35" s="42"/>
      <c r="G35" s="42"/>
      <c r="H35" s="187"/>
      <c r="I35" s="187"/>
      <c r="J35" s="183"/>
    </row>
    <row r="36" spans="2:10" ht="12" thickBot="1">
      <c r="B36" s="139" t="s">
        <v>228</v>
      </c>
      <c r="C36" s="179"/>
      <c r="D36" s="188" t="s">
        <v>123</v>
      </c>
      <c r="E36" s="52"/>
      <c r="F36" s="52"/>
      <c r="G36" s="52"/>
      <c r="H36" s="123">
        <v>1200000</v>
      </c>
      <c r="I36" s="123">
        <v>1200000</v>
      </c>
      <c r="J36" s="155"/>
    </row>
    <row r="37" spans="2:10" ht="12" thickBot="1">
      <c r="B37" s="139" t="s">
        <v>229</v>
      </c>
      <c r="C37" s="185"/>
      <c r="D37" s="189"/>
      <c r="E37" s="74"/>
      <c r="F37" s="74"/>
      <c r="G37" s="42"/>
      <c r="H37" s="187"/>
      <c r="I37" s="187"/>
      <c r="J37" s="183"/>
    </row>
    <row r="38" spans="2:10" ht="12" thickBot="1">
      <c r="B38" s="139" t="s">
        <v>230</v>
      </c>
      <c r="C38" s="179"/>
      <c r="D38" s="19" t="s">
        <v>133</v>
      </c>
      <c r="E38" s="52"/>
      <c r="F38" s="52"/>
      <c r="G38" s="52"/>
      <c r="H38" s="123">
        <v>15300</v>
      </c>
      <c r="I38" s="123">
        <v>15300</v>
      </c>
      <c r="J38" s="183"/>
    </row>
    <row r="39" spans="2:10" ht="12" thickBot="1">
      <c r="B39" s="139" t="s">
        <v>231</v>
      </c>
      <c r="C39" s="185"/>
      <c r="D39" s="186"/>
      <c r="E39" s="42"/>
      <c r="F39" s="42"/>
      <c r="G39" s="42"/>
      <c r="H39" s="187"/>
      <c r="I39" s="187"/>
      <c r="J39" s="155"/>
    </row>
    <row r="40" spans="2:10" ht="12">
      <c r="B40" s="139" t="s">
        <v>233</v>
      </c>
      <c r="C40" s="149" t="s">
        <v>197</v>
      </c>
      <c r="D40" s="16" t="s">
        <v>198</v>
      </c>
      <c r="E40" s="16"/>
      <c r="F40" s="16"/>
      <c r="G40" s="16"/>
      <c r="H40" s="175">
        <v>205000</v>
      </c>
      <c r="I40" s="175">
        <v>205000</v>
      </c>
      <c r="J40" s="155"/>
    </row>
    <row r="41" spans="2:10" ht="12" thickBot="1">
      <c r="B41" s="139" t="s">
        <v>235</v>
      </c>
      <c r="C41" s="151"/>
      <c r="D41" s="82" t="s">
        <v>252</v>
      </c>
      <c r="E41" s="82"/>
      <c r="F41" s="82"/>
      <c r="G41" s="82"/>
      <c r="H41" s="152"/>
      <c r="I41" s="152"/>
      <c r="J41" s="155"/>
    </row>
    <row r="42" spans="2:10" ht="12" thickBot="1">
      <c r="B42" s="139" t="s">
        <v>236</v>
      </c>
      <c r="C42" s="153"/>
      <c r="D42" s="20"/>
      <c r="E42" s="14"/>
      <c r="F42" s="14"/>
      <c r="G42" s="14"/>
      <c r="H42" s="154"/>
      <c r="I42" s="154"/>
      <c r="J42" s="183"/>
    </row>
    <row r="43" spans="2:10" ht="12">
      <c r="B43" s="139" t="s">
        <v>237</v>
      </c>
      <c r="C43" s="149" t="s">
        <v>199</v>
      </c>
      <c r="D43" s="16" t="s">
        <v>200</v>
      </c>
      <c r="E43" s="16"/>
      <c r="F43" s="16"/>
      <c r="G43" s="16"/>
      <c r="H43" s="175">
        <v>1206000</v>
      </c>
      <c r="I43" s="175">
        <v>1206000</v>
      </c>
      <c r="J43" s="163"/>
    </row>
    <row r="44" spans="2:10" ht="12" thickBot="1">
      <c r="B44" s="139" t="s">
        <v>238</v>
      </c>
      <c r="C44" s="151"/>
      <c r="D44" s="82" t="s">
        <v>252</v>
      </c>
      <c r="E44" s="82"/>
      <c r="F44" s="82"/>
      <c r="G44" s="82"/>
      <c r="H44" s="190"/>
      <c r="I44" s="190"/>
      <c r="J44" s="163"/>
    </row>
    <row r="45" spans="2:10" ht="12" thickBot="1">
      <c r="B45" s="139" t="s">
        <v>239</v>
      </c>
      <c r="C45" s="153"/>
      <c r="D45" s="20"/>
      <c r="E45" s="14"/>
      <c r="F45" s="14"/>
      <c r="G45" s="14"/>
      <c r="H45" s="182"/>
      <c r="I45" s="182"/>
      <c r="J45" s="163"/>
    </row>
    <row r="46" spans="2:10" ht="12">
      <c r="B46" s="139" t="s">
        <v>240</v>
      </c>
      <c r="C46" s="174"/>
      <c r="D46" s="15" t="s">
        <v>34</v>
      </c>
      <c r="E46" s="16"/>
      <c r="F46" s="16"/>
      <c r="G46" s="16"/>
      <c r="H46" s="175">
        <f>H34+H36+H38+H40+H43</f>
        <v>14186129</v>
      </c>
      <c r="I46" s="175">
        <f>I34+I36+I38+I40+I43</f>
        <v>14186129</v>
      </c>
      <c r="J46" s="10"/>
    </row>
    <row r="47" spans="2:10" ht="11.25">
      <c r="B47" s="139" t="s">
        <v>241</v>
      </c>
      <c r="C47" s="156"/>
      <c r="D47" s="3" t="s">
        <v>52</v>
      </c>
      <c r="E47" s="1"/>
      <c r="F47" s="1"/>
      <c r="G47" s="1"/>
      <c r="H47" s="162"/>
      <c r="I47" s="162"/>
      <c r="J47" s="163"/>
    </row>
    <row r="48" spans="2:10" ht="12" thickBot="1">
      <c r="B48" s="139" t="s">
        <v>242</v>
      </c>
      <c r="C48" s="151"/>
      <c r="D48" s="191" t="s">
        <v>53</v>
      </c>
      <c r="E48" s="76"/>
      <c r="F48" s="76"/>
      <c r="G48" s="76"/>
      <c r="H48" s="152">
        <f>H46</f>
        <v>14186129</v>
      </c>
      <c r="I48" s="152">
        <f>I46</f>
        <v>14186129</v>
      </c>
      <c r="J48" s="10"/>
    </row>
    <row r="49" spans="2:10" ht="12" thickBot="1">
      <c r="B49" s="192" t="s">
        <v>243</v>
      </c>
      <c r="C49" s="193"/>
      <c r="D49" s="194"/>
      <c r="E49" s="82"/>
      <c r="F49" s="82"/>
      <c r="G49" s="82"/>
      <c r="H49" s="195"/>
      <c r="I49" s="196"/>
      <c r="J49" s="10"/>
    </row>
  </sheetData>
  <sheetProtection/>
  <mergeCells count="8">
    <mergeCell ref="D11:G11"/>
    <mergeCell ref="B1:I1"/>
    <mergeCell ref="B2:I2"/>
    <mergeCell ref="B3:I3"/>
    <mergeCell ref="B4:I4"/>
    <mergeCell ref="B5:I5"/>
    <mergeCell ref="B6:I6"/>
    <mergeCell ref="B7:I7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Q259"/>
  <sheetViews>
    <sheetView view="pageBreakPreview" zoomScale="110" zoomScaleSheetLayoutView="110" zoomScalePageLayoutView="0" workbookViewId="0" topLeftCell="A1">
      <selection activeCell="B1" sqref="B1:Q1"/>
    </sheetView>
  </sheetViews>
  <sheetFormatPr defaultColWidth="9.125" defaultRowHeight="12.75"/>
  <cols>
    <col min="1" max="1" width="9.125" style="12" customWidth="1"/>
    <col min="2" max="2" width="3.50390625" style="42" customWidth="1"/>
    <col min="3" max="3" width="9.125" style="12" customWidth="1"/>
    <col min="4" max="4" width="12.125" style="12" customWidth="1"/>
    <col min="5" max="5" width="11.125" style="12" customWidth="1"/>
    <col min="6" max="6" width="5.625" style="12" customWidth="1"/>
    <col min="7" max="7" width="9.125" style="12" hidden="1" customWidth="1"/>
    <col min="8" max="8" width="9.875" style="12" customWidth="1"/>
    <col min="9" max="16384" width="9.125" style="12" customWidth="1"/>
  </cols>
  <sheetData>
    <row r="1" spans="2:17" ht="12">
      <c r="B1" s="445" t="s">
        <v>364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2:17" ht="12"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</row>
    <row r="3" spans="2:17" ht="12">
      <c r="B3" s="462" t="s">
        <v>142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</row>
    <row r="4" spans="2:17" ht="12">
      <c r="B4" s="135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2:17" ht="12">
      <c r="B5" s="446" t="s">
        <v>127</v>
      </c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</row>
    <row r="6" spans="2:17" ht="12">
      <c r="B6" s="446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</row>
    <row r="7" spans="2:17" ht="12">
      <c r="B7" s="446" t="s">
        <v>249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</row>
    <row r="8" spans="2:17" ht="12.75" thickBot="1">
      <c r="B8" s="102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Q8" s="12" t="s">
        <v>318</v>
      </c>
    </row>
    <row r="9" spans="2:17" ht="12.75" thickBot="1">
      <c r="B9" s="298"/>
      <c r="C9" s="460" t="s">
        <v>19</v>
      </c>
      <c r="D9" s="452"/>
      <c r="E9" s="452"/>
      <c r="F9" s="452"/>
      <c r="G9" s="299"/>
      <c r="H9" s="460" t="s">
        <v>20</v>
      </c>
      <c r="I9" s="453"/>
      <c r="J9" s="460" t="s">
        <v>21</v>
      </c>
      <c r="K9" s="453"/>
      <c r="L9" s="460" t="s">
        <v>22</v>
      </c>
      <c r="M9" s="453"/>
      <c r="N9" s="460" t="s">
        <v>18</v>
      </c>
      <c r="O9" s="453"/>
      <c r="P9" s="454" t="s">
        <v>23</v>
      </c>
      <c r="Q9" s="453"/>
    </row>
    <row r="10" spans="2:17" ht="12.75" thickBot="1">
      <c r="B10" s="300" t="s">
        <v>204</v>
      </c>
      <c r="C10" s="111" t="s">
        <v>26</v>
      </c>
      <c r="D10" s="111" t="s">
        <v>27</v>
      </c>
      <c r="E10" s="111"/>
      <c r="F10" s="111"/>
      <c r="G10" s="112"/>
      <c r="H10" s="460" t="s">
        <v>8</v>
      </c>
      <c r="I10" s="453"/>
      <c r="J10" s="460" t="s">
        <v>54</v>
      </c>
      <c r="K10" s="453"/>
      <c r="L10" s="460" t="s">
        <v>9</v>
      </c>
      <c r="M10" s="453"/>
      <c r="N10" s="460" t="s">
        <v>10</v>
      </c>
      <c r="O10" s="461"/>
      <c r="P10" s="460" t="s">
        <v>35</v>
      </c>
      <c r="Q10" s="461"/>
    </row>
    <row r="11" spans="2:17" ht="12.75" thickBot="1">
      <c r="B11" s="300" t="s">
        <v>205</v>
      </c>
      <c r="C11" s="2"/>
      <c r="D11" s="82"/>
      <c r="E11" s="302"/>
      <c r="F11" s="302"/>
      <c r="G11" s="303"/>
      <c r="H11" s="304" t="s">
        <v>29</v>
      </c>
      <c r="I11" s="304" t="s">
        <v>48</v>
      </c>
      <c r="J11" s="304" t="s">
        <v>29</v>
      </c>
      <c r="K11" s="304" t="s">
        <v>48</v>
      </c>
      <c r="L11" s="304" t="s">
        <v>29</v>
      </c>
      <c r="M11" s="304" t="s">
        <v>48</v>
      </c>
      <c r="N11" s="304" t="s">
        <v>29</v>
      </c>
      <c r="O11" s="304" t="s">
        <v>48</v>
      </c>
      <c r="P11" s="304" t="s">
        <v>29</v>
      </c>
      <c r="Q11" s="304" t="s">
        <v>48</v>
      </c>
    </row>
    <row r="12" spans="2:17" ht="12">
      <c r="B12" s="300" t="s">
        <v>206</v>
      </c>
      <c r="C12" s="16" t="s">
        <v>31</v>
      </c>
      <c r="D12" s="16"/>
      <c r="E12" s="63"/>
      <c r="F12" s="25"/>
      <c r="G12" s="26"/>
      <c r="H12" s="65"/>
      <c r="I12" s="67"/>
      <c r="J12" s="65"/>
      <c r="K12" s="67"/>
      <c r="L12" s="65"/>
      <c r="M12" s="67"/>
      <c r="N12" s="65"/>
      <c r="O12" s="67"/>
      <c r="P12" s="65"/>
      <c r="Q12" s="67"/>
    </row>
    <row r="13" spans="2:17" ht="12">
      <c r="B13" s="300" t="s">
        <v>207</v>
      </c>
      <c r="C13" s="305" t="s">
        <v>162</v>
      </c>
      <c r="D13" s="57" t="s">
        <v>293</v>
      </c>
      <c r="E13" s="1"/>
      <c r="F13" s="1"/>
      <c r="G13" s="11"/>
      <c r="H13" s="49"/>
      <c r="I13" s="51"/>
      <c r="J13" s="49"/>
      <c r="K13" s="51"/>
      <c r="L13" s="49"/>
      <c r="M13" s="51"/>
      <c r="N13" s="49"/>
      <c r="O13" s="51"/>
      <c r="P13" s="49"/>
      <c r="Q13" s="51">
        <f aca="true" t="shared" si="0" ref="Q13:Q33">I13+K13+M13+O13</f>
        <v>0</v>
      </c>
    </row>
    <row r="14" spans="2:17" ht="12">
      <c r="B14" s="300" t="s">
        <v>208</v>
      </c>
      <c r="C14" s="305" t="s">
        <v>163</v>
      </c>
      <c r="D14" s="458" t="s">
        <v>294</v>
      </c>
      <c r="E14" s="458"/>
      <c r="F14" s="458"/>
      <c r="G14" s="11"/>
      <c r="H14" s="49">
        <v>3321</v>
      </c>
      <c r="I14" s="51"/>
      <c r="J14" s="49">
        <v>895</v>
      </c>
      <c r="K14" s="51"/>
      <c r="L14" s="49">
        <v>2131</v>
      </c>
      <c r="M14" s="51"/>
      <c r="N14" s="49">
        <v>5395</v>
      </c>
      <c r="O14" s="51"/>
      <c r="P14" s="49"/>
      <c r="Q14" s="51">
        <f t="shared" si="0"/>
        <v>0</v>
      </c>
    </row>
    <row r="15" spans="2:17" ht="12">
      <c r="B15" s="300" t="s">
        <v>209</v>
      </c>
      <c r="C15" s="306" t="s">
        <v>164</v>
      </c>
      <c r="D15" s="458" t="s">
        <v>295</v>
      </c>
      <c r="E15" s="458"/>
      <c r="F15" s="458"/>
      <c r="G15" s="11"/>
      <c r="H15" s="49"/>
      <c r="I15" s="51"/>
      <c r="J15" s="49"/>
      <c r="K15" s="51"/>
      <c r="L15" s="49">
        <v>32</v>
      </c>
      <c r="M15" s="51"/>
      <c r="N15" s="49"/>
      <c r="O15" s="51"/>
      <c r="P15" s="49"/>
      <c r="Q15" s="51">
        <f t="shared" si="0"/>
        <v>0</v>
      </c>
    </row>
    <row r="16" spans="2:17" ht="12">
      <c r="B16" s="300" t="s">
        <v>210</v>
      </c>
      <c r="C16" s="306" t="s">
        <v>165</v>
      </c>
      <c r="D16" s="458" t="s">
        <v>150</v>
      </c>
      <c r="E16" s="458"/>
      <c r="F16" s="458"/>
      <c r="G16" s="11"/>
      <c r="H16" s="49"/>
      <c r="I16" s="51"/>
      <c r="J16" s="49"/>
      <c r="K16" s="51"/>
      <c r="L16" s="49">
        <v>121</v>
      </c>
      <c r="M16" s="51"/>
      <c r="N16" s="49"/>
      <c r="O16" s="51"/>
      <c r="P16" s="49"/>
      <c r="Q16" s="51">
        <f t="shared" si="0"/>
        <v>0</v>
      </c>
    </row>
    <row r="17" spans="2:17" ht="11.25">
      <c r="B17" s="300" t="s">
        <v>211</v>
      </c>
      <c r="C17" s="306" t="s">
        <v>166</v>
      </c>
      <c r="D17" s="458" t="s">
        <v>296</v>
      </c>
      <c r="E17" s="458"/>
      <c r="F17" s="458"/>
      <c r="G17" s="11"/>
      <c r="H17" s="49">
        <v>11083</v>
      </c>
      <c r="I17" s="51"/>
      <c r="J17" s="49">
        <v>1496</v>
      </c>
      <c r="K17" s="51"/>
      <c r="L17" s="49">
        <v>2434</v>
      </c>
      <c r="M17" s="51"/>
      <c r="N17" s="49"/>
      <c r="O17" s="51"/>
      <c r="P17" s="49"/>
      <c r="Q17" s="51">
        <f t="shared" si="0"/>
        <v>0</v>
      </c>
    </row>
    <row r="18" spans="2:17" ht="11.25">
      <c r="B18" s="300" t="s">
        <v>212</v>
      </c>
      <c r="C18" s="306" t="s">
        <v>167</v>
      </c>
      <c r="D18" s="458" t="s">
        <v>297</v>
      </c>
      <c r="E18" s="458"/>
      <c r="F18" s="458"/>
      <c r="G18" s="11"/>
      <c r="H18" s="49"/>
      <c r="I18" s="51"/>
      <c r="J18" s="49"/>
      <c r="K18" s="51"/>
      <c r="L18" s="49"/>
      <c r="M18" s="51"/>
      <c r="N18" s="49"/>
      <c r="O18" s="51"/>
      <c r="P18" s="49"/>
      <c r="Q18" s="51">
        <f t="shared" si="0"/>
        <v>0</v>
      </c>
    </row>
    <row r="19" spans="2:17" ht="11.25">
      <c r="B19" s="300" t="s">
        <v>213</v>
      </c>
      <c r="C19" s="306" t="s">
        <v>269</v>
      </c>
      <c r="D19" s="458" t="s">
        <v>298</v>
      </c>
      <c r="E19" s="458"/>
      <c r="F19" s="458"/>
      <c r="G19" s="11"/>
      <c r="H19" s="49"/>
      <c r="I19" s="51"/>
      <c r="J19" s="49"/>
      <c r="K19" s="51"/>
      <c r="L19" s="49">
        <v>118</v>
      </c>
      <c r="M19" s="51"/>
      <c r="N19" s="49"/>
      <c r="O19" s="51"/>
      <c r="P19" s="49"/>
      <c r="Q19" s="51">
        <f t="shared" si="0"/>
        <v>0</v>
      </c>
    </row>
    <row r="20" spans="2:17" ht="11.25">
      <c r="B20" s="300" t="s">
        <v>214</v>
      </c>
      <c r="C20" s="306" t="s">
        <v>168</v>
      </c>
      <c r="D20" s="458" t="s">
        <v>153</v>
      </c>
      <c r="E20" s="458"/>
      <c r="F20" s="458"/>
      <c r="G20" s="11"/>
      <c r="H20" s="49"/>
      <c r="I20" s="51"/>
      <c r="J20" s="49"/>
      <c r="K20" s="51"/>
      <c r="L20" s="49"/>
      <c r="M20" s="51"/>
      <c r="N20" s="49"/>
      <c r="O20" s="51"/>
      <c r="P20" s="49"/>
      <c r="Q20" s="51">
        <f t="shared" si="0"/>
        <v>0</v>
      </c>
    </row>
    <row r="21" spans="2:17" ht="11.25">
      <c r="B21" s="300" t="s">
        <v>215</v>
      </c>
      <c r="C21" s="306" t="s">
        <v>169</v>
      </c>
      <c r="D21" s="458" t="s">
        <v>144</v>
      </c>
      <c r="E21" s="458"/>
      <c r="F21" s="458"/>
      <c r="G21" s="11"/>
      <c r="H21" s="49"/>
      <c r="I21" s="51"/>
      <c r="J21" s="49"/>
      <c r="K21" s="51"/>
      <c r="L21" s="49">
        <v>580</v>
      </c>
      <c r="M21" s="51"/>
      <c r="N21" s="49"/>
      <c r="O21" s="51"/>
      <c r="P21" s="49"/>
      <c r="Q21" s="51">
        <f t="shared" si="0"/>
        <v>0</v>
      </c>
    </row>
    <row r="22" spans="2:17" ht="11.25">
      <c r="B22" s="300" t="s">
        <v>216</v>
      </c>
      <c r="C22" s="306" t="s">
        <v>170</v>
      </c>
      <c r="D22" s="458" t="s">
        <v>299</v>
      </c>
      <c r="E22" s="458"/>
      <c r="F22" s="458"/>
      <c r="G22" s="11"/>
      <c r="H22" s="49"/>
      <c r="I22" s="51"/>
      <c r="J22" s="49"/>
      <c r="K22" s="51"/>
      <c r="L22" s="49">
        <v>832</v>
      </c>
      <c r="M22" s="51"/>
      <c r="N22" s="49"/>
      <c r="O22" s="51"/>
      <c r="P22" s="49"/>
      <c r="Q22" s="51">
        <f t="shared" si="0"/>
        <v>0</v>
      </c>
    </row>
    <row r="23" spans="2:17" ht="11.25">
      <c r="B23" s="300" t="s">
        <v>217</v>
      </c>
      <c r="C23" s="306" t="s">
        <v>171</v>
      </c>
      <c r="D23" s="458" t="s">
        <v>145</v>
      </c>
      <c r="E23" s="458"/>
      <c r="F23" s="458"/>
      <c r="G23" s="11"/>
      <c r="H23" s="49">
        <v>317</v>
      </c>
      <c r="I23" s="51"/>
      <c r="J23" s="49">
        <v>90</v>
      </c>
      <c r="K23" s="51"/>
      <c r="L23" s="49">
        <v>198</v>
      </c>
      <c r="M23" s="51"/>
      <c r="N23" s="49"/>
      <c r="O23" s="51"/>
      <c r="P23" s="49"/>
      <c r="Q23" s="51">
        <f t="shared" si="0"/>
        <v>0</v>
      </c>
    </row>
    <row r="24" spans="2:17" ht="11.25">
      <c r="B24" s="300" t="s">
        <v>218</v>
      </c>
      <c r="C24" s="306" t="s">
        <v>172</v>
      </c>
      <c r="D24" s="458" t="s">
        <v>300</v>
      </c>
      <c r="E24" s="458"/>
      <c r="F24" s="458"/>
      <c r="G24" s="11"/>
      <c r="H24" s="49">
        <v>15</v>
      </c>
      <c r="I24" s="51"/>
      <c r="J24" s="49"/>
      <c r="K24" s="51"/>
      <c r="L24" s="49">
        <v>588</v>
      </c>
      <c r="M24" s="51"/>
      <c r="N24" s="49"/>
      <c r="O24" s="51"/>
      <c r="P24" s="49"/>
      <c r="Q24" s="51">
        <f t="shared" si="0"/>
        <v>0</v>
      </c>
    </row>
    <row r="25" spans="2:17" ht="11.25">
      <c r="B25" s="300" t="s">
        <v>219</v>
      </c>
      <c r="C25" s="306" t="s">
        <v>173</v>
      </c>
      <c r="D25" s="458" t="s">
        <v>301</v>
      </c>
      <c r="E25" s="458"/>
      <c r="F25" s="458"/>
      <c r="G25" s="11"/>
      <c r="H25" s="49"/>
      <c r="I25" s="51"/>
      <c r="J25" s="49"/>
      <c r="K25" s="51"/>
      <c r="L25" s="49"/>
      <c r="M25" s="51"/>
      <c r="N25" s="49"/>
      <c r="O25" s="51"/>
      <c r="P25" s="49"/>
      <c r="Q25" s="51">
        <f t="shared" si="0"/>
        <v>0</v>
      </c>
    </row>
    <row r="26" spans="2:17" ht="11.25">
      <c r="B26" s="300" t="s">
        <v>220</v>
      </c>
      <c r="C26" s="210">
        <v>101150</v>
      </c>
      <c r="D26" s="458" t="s">
        <v>155</v>
      </c>
      <c r="E26" s="458"/>
      <c r="F26" s="458"/>
      <c r="G26" s="11"/>
      <c r="H26" s="49"/>
      <c r="I26" s="51"/>
      <c r="J26" s="49"/>
      <c r="K26" s="51"/>
      <c r="L26" s="49"/>
      <c r="M26" s="51"/>
      <c r="N26" s="49"/>
      <c r="O26" s="51"/>
      <c r="P26" s="49"/>
      <c r="Q26" s="51">
        <f t="shared" si="0"/>
        <v>0</v>
      </c>
    </row>
    <row r="27" spans="2:17" ht="11.25">
      <c r="B27" s="300" t="s">
        <v>221</v>
      </c>
      <c r="C27" s="210">
        <v>104051</v>
      </c>
      <c r="D27" s="458" t="s">
        <v>302</v>
      </c>
      <c r="E27" s="458"/>
      <c r="F27" s="458"/>
      <c r="G27" s="11"/>
      <c r="H27" s="49"/>
      <c r="I27" s="51"/>
      <c r="J27" s="49"/>
      <c r="K27" s="51"/>
      <c r="L27" s="49"/>
      <c r="M27" s="51"/>
      <c r="N27" s="49"/>
      <c r="O27" s="51"/>
      <c r="P27" s="49"/>
      <c r="Q27" s="51">
        <f t="shared" si="0"/>
        <v>0</v>
      </c>
    </row>
    <row r="28" spans="2:17" ht="11.25">
      <c r="B28" s="300" t="s">
        <v>222</v>
      </c>
      <c r="C28" s="210">
        <v>105010</v>
      </c>
      <c r="D28" s="458" t="s">
        <v>146</v>
      </c>
      <c r="E28" s="458"/>
      <c r="F28" s="458"/>
      <c r="G28" s="11"/>
      <c r="H28" s="49"/>
      <c r="I28" s="51"/>
      <c r="J28" s="49"/>
      <c r="K28" s="51"/>
      <c r="L28" s="49"/>
      <c r="M28" s="51"/>
      <c r="N28" s="49"/>
      <c r="O28" s="51"/>
      <c r="P28" s="49"/>
      <c r="Q28" s="51">
        <f t="shared" si="0"/>
        <v>0</v>
      </c>
    </row>
    <row r="29" spans="2:17" ht="11.25">
      <c r="B29" s="300" t="s">
        <v>223</v>
      </c>
      <c r="C29" s="210">
        <v>106020</v>
      </c>
      <c r="D29" s="458" t="s">
        <v>303</v>
      </c>
      <c r="E29" s="458"/>
      <c r="F29" s="458"/>
      <c r="G29" s="11"/>
      <c r="H29" s="49"/>
      <c r="I29" s="51"/>
      <c r="J29" s="49"/>
      <c r="K29" s="51"/>
      <c r="L29" s="49"/>
      <c r="M29" s="51"/>
      <c r="N29" s="49"/>
      <c r="O29" s="51"/>
      <c r="P29" s="49"/>
      <c r="Q29" s="51">
        <f t="shared" si="0"/>
        <v>0</v>
      </c>
    </row>
    <row r="30" spans="2:17" ht="11.25">
      <c r="B30" s="300" t="s">
        <v>224</v>
      </c>
      <c r="C30" s="210">
        <v>107051</v>
      </c>
      <c r="D30" s="458" t="s">
        <v>87</v>
      </c>
      <c r="E30" s="458"/>
      <c r="F30" s="458"/>
      <c r="G30" s="11"/>
      <c r="H30" s="49"/>
      <c r="I30" s="51"/>
      <c r="J30" s="49"/>
      <c r="K30" s="51"/>
      <c r="L30" s="49">
        <v>245</v>
      </c>
      <c r="M30" s="51"/>
      <c r="N30" s="49"/>
      <c r="O30" s="51"/>
      <c r="P30" s="49"/>
      <c r="Q30" s="51">
        <f t="shared" si="0"/>
        <v>0</v>
      </c>
    </row>
    <row r="31" spans="2:17" ht="11.25">
      <c r="B31" s="300" t="s">
        <v>225</v>
      </c>
      <c r="C31" s="210">
        <v>107054</v>
      </c>
      <c r="D31" s="458" t="s">
        <v>147</v>
      </c>
      <c r="E31" s="458"/>
      <c r="F31" s="458"/>
      <c r="G31" s="11"/>
      <c r="H31" s="49"/>
      <c r="I31" s="51"/>
      <c r="J31" s="49"/>
      <c r="K31" s="51"/>
      <c r="L31" s="49"/>
      <c r="M31" s="51"/>
      <c r="N31" s="49"/>
      <c r="O31" s="51"/>
      <c r="P31" s="49"/>
      <c r="Q31" s="51">
        <f t="shared" si="0"/>
        <v>0</v>
      </c>
    </row>
    <row r="32" spans="2:17" ht="11.25">
      <c r="B32" s="300" t="s">
        <v>226</v>
      </c>
      <c r="C32" s="210">
        <v>107060</v>
      </c>
      <c r="D32" s="458" t="s">
        <v>157</v>
      </c>
      <c r="E32" s="458"/>
      <c r="F32" s="458"/>
      <c r="G32" s="11"/>
      <c r="H32" s="49"/>
      <c r="I32" s="51"/>
      <c r="J32" s="49"/>
      <c r="K32" s="51"/>
      <c r="L32" s="49"/>
      <c r="M32" s="51"/>
      <c r="N32" s="49"/>
      <c r="O32" s="51"/>
      <c r="P32" s="49"/>
      <c r="Q32" s="51">
        <f t="shared" si="0"/>
        <v>0</v>
      </c>
    </row>
    <row r="33" spans="2:17" ht="11.25">
      <c r="B33" s="300" t="s">
        <v>227</v>
      </c>
      <c r="C33" s="210">
        <v>108055</v>
      </c>
      <c r="D33" s="458" t="s">
        <v>158</v>
      </c>
      <c r="E33" s="458"/>
      <c r="F33" s="458"/>
      <c r="G33" s="11"/>
      <c r="H33" s="49">
        <v>1955</v>
      </c>
      <c r="I33" s="51"/>
      <c r="J33" s="49">
        <v>533</v>
      </c>
      <c r="K33" s="51"/>
      <c r="L33" s="49">
        <v>1523</v>
      </c>
      <c r="M33" s="51"/>
      <c r="N33" s="49"/>
      <c r="O33" s="51"/>
      <c r="P33" s="49"/>
      <c r="Q33" s="51">
        <f t="shared" si="0"/>
        <v>0</v>
      </c>
    </row>
    <row r="34" spans="2:17" ht="12" thickBot="1">
      <c r="B34" s="300" t="s">
        <v>228</v>
      </c>
      <c r="C34" s="210">
        <v>900020</v>
      </c>
      <c r="D34" s="459" t="s">
        <v>159</v>
      </c>
      <c r="E34" s="459"/>
      <c r="F34" s="459"/>
      <c r="G34" s="11"/>
      <c r="H34" s="49"/>
      <c r="I34" s="51"/>
      <c r="J34" s="49"/>
      <c r="K34" s="51"/>
      <c r="L34" s="49"/>
      <c r="M34" s="51"/>
      <c r="N34" s="49"/>
      <c r="O34" s="51"/>
      <c r="P34" s="49"/>
      <c r="Q34" s="51">
        <f>I34+K34+M34+O34</f>
        <v>0</v>
      </c>
    </row>
    <row r="35" spans="2:17" ht="12" thickBot="1">
      <c r="B35" s="300" t="s">
        <v>229</v>
      </c>
      <c r="C35" s="36" t="s">
        <v>33</v>
      </c>
      <c r="D35" s="36"/>
      <c r="E35" s="180"/>
      <c r="F35" s="180"/>
      <c r="G35" s="299"/>
      <c r="H35" s="213">
        <f>SUM(H13:H34)</f>
        <v>16691</v>
      </c>
      <c r="I35" s="213">
        <f aca="true" t="shared" si="1" ref="I35:Q35">SUM(I13:I34)</f>
        <v>0</v>
      </c>
      <c r="J35" s="213">
        <f t="shared" si="1"/>
        <v>3014</v>
      </c>
      <c r="K35" s="213">
        <f t="shared" si="1"/>
        <v>0</v>
      </c>
      <c r="L35" s="213">
        <f t="shared" si="1"/>
        <v>8802</v>
      </c>
      <c r="M35" s="213">
        <f t="shared" si="1"/>
        <v>0</v>
      </c>
      <c r="N35" s="213">
        <f t="shared" si="1"/>
        <v>5395</v>
      </c>
      <c r="O35" s="213">
        <f t="shared" si="1"/>
        <v>0</v>
      </c>
      <c r="P35" s="213">
        <f t="shared" si="1"/>
        <v>0</v>
      </c>
      <c r="Q35" s="286">
        <f t="shared" si="1"/>
        <v>0</v>
      </c>
    </row>
    <row r="36" spans="2:17" ht="11.25">
      <c r="B36" s="300" t="s">
        <v>230</v>
      </c>
      <c r="C36" s="57"/>
      <c r="D36" s="57"/>
      <c r="E36" s="57"/>
      <c r="F36" s="57"/>
      <c r="G36" s="58"/>
      <c r="H36" s="59"/>
      <c r="I36" s="61"/>
      <c r="J36" s="59"/>
      <c r="K36" s="61"/>
      <c r="L36" s="59"/>
      <c r="M36" s="61"/>
      <c r="N36" s="59"/>
      <c r="O36" s="61"/>
      <c r="P36" s="59"/>
      <c r="Q36" s="61"/>
    </row>
    <row r="37" spans="2:17" ht="12">
      <c r="B37" s="300" t="s">
        <v>231</v>
      </c>
      <c r="C37" s="158"/>
      <c r="D37" s="1"/>
      <c r="E37" s="158"/>
      <c r="F37" s="158"/>
      <c r="G37" s="307"/>
      <c r="H37" s="308"/>
      <c r="I37" s="309"/>
      <c r="J37" s="308"/>
      <c r="K37" s="309"/>
      <c r="L37" s="308"/>
      <c r="M37" s="309"/>
      <c r="N37" s="308"/>
      <c r="O37" s="309"/>
      <c r="P37" s="308"/>
      <c r="Q37" s="51"/>
    </row>
    <row r="38" spans="2:17" ht="12" thickBot="1">
      <c r="B38" s="300" t="s">
        <v>233</v>
      </c>
      <c r="C38" s="171"/>
      <c r="D38" s="31"/>
      <c r="E38" s="171"/>
      <c r="F38" s="171"/>
      <c r="G38" s="310"/>
      <c r="H38" s="293"/>
      <c r="I38" s="295"/>
      <c r="J38" s="293"/>
      <c r="K38" s="295"/>
      <c r="L38" s="293"/>
      <c r="M38" s="295"/>
      <c r="N38" s="293"/>
      <c r="O38" s="295"/>
      <c r="P38" s="293"/>
      <c r="Q38" s="35"/>
    </row>
    <row r="39" spans="2:17" ht="12" thickBot="1">
      <c r="B39" s="311" t="s">
        <v>235</v>
      </c>
      <c r="C39" s="180" t="s">
        <v>34</v>
      </c>
      <c r="D39" s="180"/>
      <c r="E39" s="180"/>
      <c r="F39" s="180">
        <f>F37+F38</f>
        <v>0</v>
      </c>
      <c r="G39" s="299"/>
      <c r="H39" s="213">
        <f>H35</f>
        <v>16691</v>
      </c>
      <c r="I39" s="215">
        <f aca="true" t="shared" si="2" ref="I39:P39">I35</f>
        <v>0</v>
      </c>
      <c r="J39" s="213">
        <f t="shared" si="2"/>
        <v>3014</v>
      </c>
      <c r="K39" s="215">
        <f t="shared" si="2"/>
        <v>0</v>
      </c>
      <c r="L39" s="213">
        <f t="shared" si="2"/>
        <v>8802</v>
      </c>
      <c r="M39" s="215">
        <f t="shared" si="2"/>
        <v>0</v>
      </c>
      <c r="N39" s="213">
        <f t="shared" si="2"/>
        <v>5395</v>
      </c>
      <c r="O39" s="215">
        <f t="shared" si="2"/>
        <v>0</v>
      </c>
      <c r="P39" s="213">
        <f t="shared" si="2"/>
        <v>0</v>
      </c>
      <c r="Q39" s="215">
        <f>Q35</f>
        <v>0</v>
      </c>
    </row>
    <row r="40" ht="11.25">
      <c r="B40" s="312"/>
    </row>
    <row r="41" ht="11.25">
      <c r="B41" s="312"/>
    </row>
    <row r="42" ht="11.25">
      <c r="B42" s="312"/>
    </row>
    <row r="43" ht="11.25">
      <c r="B43" s="312"/>
    </row>
    <row r="44" ht="11.25">
      <c r="B44" s="312"/>
    </row>
    <row r="45" ht="11.25">
      <c r="B45" s="312"/>
    </row>
    <row r="46" ht="11.25">
      <c r="B46" s="312"/>
    </row>
    <row r="47" ht="11.25">
      <c r="B47" s="312"/>
    </row>
    <row r="48" ht="11.25">
      <c r="B48" s="312"/>
    </row>
    <row r="49" ht="11.25">
      <c r="B49" s="312"/>
    </row>
    <row r="50" ht="11.25">
      <c r="B50" s="312"/>
    </row>
    <row r="51" ht="11.25">
      <c r="B51" s="312"/>
    </row>
    <row r="52" ht="11.25">
      <c r="B52" s="312"/>
    </row>
    <row r="53" ht="11.25">
      <c r="B53" s="312"/>
    </row>
    <row r="54" ht="11.25">
      <c r="B54" s="312"/>
    </row>
    <row r="55" ht="11.25">
      <c r="B55" s="312"/>
    </row>
    <row r="56" ht="11.25">
      <c r="B56" s="312"/>
    </row>
    <row r="57" ht="11.25">
      <c r="B57" s="312"/>
    </row>
    <row r="58" ht="11.25">
      <c r="B58" s="312"/>
    </row>
    <row r="59" ht="11.25">
      <c r="B59" s="312"/>
    </row>
    <row r="60" ht="11.25">
      <c r="B60" s="312"/>
    </row>
    <row r="61" ht="11.25">
      <c r="B61" s="312"/>
    </row>
    <row r="62" ht="11.25">
      <c r="B62" s="312"/>
    </row>
    <row r="63" ht="11.25">
      <c r="B63" s="312"/>
    </row>
    <row r="64" ht="11.25">
      <c r="B64" s="312"/>
    </row>
    <row r="65" ht="11.25">
      <c r="B65" s="312"/>
    </row>
    <row r="66" ht="11.25">
      <c r="B66" s="312"/>
    </row>
    <row r="67" ht="11.25">
      <c r="B67" s="312"/>
    </row>
    <row r="68" ht="11.25">
      <c r="B68" s="312"/>
    </row>
    <row r="69" ht="11.25">
      <c r="B69" s="312"/>
    </row>
    <row r="70" ht="11.25">
      <c r="B70" s="312"/>
    </row>
    <row r="71" ht="11.25">
      <c r="B71" s="312"/>
    </row>
    <row r="72" ht="11.25">
      <c r="B72" s="312"/>
    </row>
    <row r="73" ht="11.25">
      <c r="B73" s="312"/>
    </row>
    <row r="74" ht="11.25">
      <c r="B74" s="312"/>
    </row>
    <row r="75" ht="11.25">
      <c r="B75" s="312"/>
    </row>
    <row r="76" ht="11.25">
      <c r="B76" s="312"/>
    </row>
    <row r="77" ht="11.25">
      <c r="B77" s="312"/>
    </row>
    <row r="78" ht="11.25">
      <c r="B78" s="312"/>
    </row>
    <row r="79" ht="11.25">
      <c r="B79" s="312"/>
    </row>
    <row r="80" ht="11.25">
      <c r="B80" s="312"/>
    </row>
    <row r="81" ht="11.25">
      <c r="B81" s="312"/>
    </row>
    <row r="82" ht="11.25">
      <c r="B82" s="312"/>
    </row>
    <row r="83" ht="11.25">
      <c r="B83" s="312"/>
    </row>
    <row r="84" ht="11.25">
      <c r="B84" s="312"/>
    </row>
    <row r="85" ht="11.25">
      <c r="B85" s="312"/>
    </row>
    <row r="86" ht="11.25">
      <c r="B86" s="312"/>
    </row>
    <row r="87" ht="11.25">
      <c r="B87" s="312"/>
    </row>
    <row r="88" ht="11.25">
      <c r="B88" s="312"/>
    </row>
    <row r="89" ht="11.25">
      <c r="B89" s="312"/>
    </row>
    <row r="90" ht="11.25">
      <c r="B90" s="312"/>
    </row>
    <row r="91" ht="11.25">
      <c r="B91" s="312"/>
    </row>
    <row r="92" ht="11.25">
      <c r="B92" s="312"/>
    </row>
    <row r="93" ht="11.25">
      <c r="B93" s="312"/>
    </row>
    <row r="94" ht="11.25">
      <c r="B94" s="312"/>
    </row>
    <row r="95" ht="11.25">
      <c r="B95" s="312"/>
    </row>
    <row r="96" ht="11.25">
      <c r="B96" s="312"/>
    </row>
    <row r="97" ht="11.25">
      <c r="B97" s="312"/>
    </row>
    <row r="98" ht="11.25">
      <c r="B98" s="312"/>
    </row>
    <row r="99" ht="11.25">
      <c r="B99" s="312"/>
    </row>
    <row r="100" ht="11.25">
      <c r="B100" s="312"/>
    </row>
    <row r="101" ht="11.25">
      <c r="B101" s="312"/>
    </row>
    <row r="102" ht="11.25">
      <c r="B102" s="312"/>
    </row>
    <row r="103" ht="11.25">
      <c r="B103" s="312"/>
    </row>
    <row r="104" ht="11.25">
      <c r="B104" s="312"/>
    </row>
    <row r="105" ht="11.25">
      <c r="B105" s="312"/>
    </row>
    <row r="106" ht="11.25">
      <c r="B106" s="312"/>
    </row>
    <row r="107" ht="11.25">
      <c r="B107" s="312"/>
    </row>
    <row r="108" ht="11.25">
      <c r="B108" s="312"/>
    </row>
    <row r="109" ht="11.25">
      <c r="B109" s="312"/>
    </row>
    <row r="110" ht="11.25">
      <c r="B110" s="312"/>
    </row>
    <row r="111" ht="11.25">
      <c r="B111" s="312"/>
    </row>
    <row r="112" ht="11.25">
      <c r="B112" s="312"/>
    </row>
    <row r="113" ht="11.25">
      <c r="B113" s="312"/>
    </row>
    <row r="114" ht="11.25">
      <c r="B114" s="312"/>
    </row>
    <row r="115" ht="11.25">
      <c r="B115" s="312"/>
    </row>
    <row r="116" ht="11.25">
      <c r="B116" s="312"/>
    </row>
    <row r="117" ht="11.25">
      <c r="B117" s="312"/>
    </row>
    <row r="118" ht="11.25">
      <c r="B118" s="312"/>
    </row>
    <row r="119" ht="11.25">
      <c r="B119" s="312"/>
    </row>
    <row r="120" ht="11.25">
      <c r="B120" s="312"/>
    </row>
    <row r="121" ht="11.25">
      <c r="B121" s="312"/>
    </row>
    <row r="122" ht="11.25">
      <c r="B122" s="312"/>
    </row>
    <row r="123" ht="11.25">
      <c r="B123" s="312"/>
    </row>
    <row r="124" ht="11.25">
      <c r="B124" s="312"/>
    </row>
    <row r="125" ht="11.25">
      <c r="B125" s="312"/>
    </row>
    <row r="126" ht="11.25">
      <c r="B126" s="312"/>
    </row>
    <row r="127" ht="11.25">
      <c r="B127" s="312"/>
    </row>
    <row r="128" ht="11.25">
      <c r="B128" s="312"/>
    </row>
    <row r="129" ht="11.25">
      <c r="B129" s="312"/>
    </row>
    <row r="130" ht="11.25">
      <c r="B130" s="312"/>
    </row>
    <row r="131" ht="11.25">
      <c r="B131" s="312"/>
    </row>
    <row r="132" ht="11.25">
      <c r="B132" s="312"/>
    </row>
    <row r="133" ht="11.25">
      <c r="B133" s="312"/>
    </row>
    <row r="134" ht="11.25">
      <c r="B134" s="312"/>
    </row>
    <row r="135" ht="11.25">
      <c r="B135" s="312"/>
    </row>
    <row r="136" ht="11.25">
      <c r="B136" s="312"/>
    </row>
    <row r="137" ht="11.25">
      <c r="B137" s="312"/>
    </row>
    <row r="138" ht="11.25">
      <c r="B138" s="312"/>
    </row>
    <row r="139" ht="11.25">
      <c r="B139" s="312"/>
    </row>
    <row r="140" ht="11.25">
      <c r="B140" s="312"/>
    </row>
    <row r="141" ht="11.25">
      <c r="B141" s="312"/>
    </row>
    <row r="142" ht="11.25">
      <c r="B142" s="312"/>
    </row>
    <row r="143" ht="11.25">
      <c r="B143" s="312"/>
    </row>
    <row r="144" ht="11.25">
      <c r="B144" s="312"/>
    </row>
    <row r="145" ht="11.25">
      <c r="B145" s="312"/>
    </row>
    <row r="146" ht="11.25">
      <c r="B146" s="312"/>
    </row>
    <row r="147" ht="11.25">
      <c r="B147" s="312"/>
    </row>
    <row r="148" ht="11.25">
      <c r="B148" s="312"/>
    </row>
    <row r="149" ht="11.25">
      <c r="B149" s="312"/>
    </row>
    <row r="150" ht="11.25">
      <c r="B150" s="312"/>
    </row>
    <row r="151" ht="11.25">
      <c r="B151" s="312"/>
    </row>
    <row r="152" ht="11.25">
      <c r="B152" s="312"/>
    </row>
    <row r="153" ht="11.25">
      <c r="B153" s="312"/>
    </row>
    <row r="154" ht="11.25">
      <c r="B154" s="312"/>
    </row>
    <row r="155" ht="11.25">
      <c r="B155" s="312"/>
    </row>
    <row r="156" ht="11.25">
      <c r="B156" s="312"/>
    </row>
    <row r="157" ht="11.25">
      <c r="B157" s="312"/>
    </row>
    <row r="158" ht="11.25">
      <c r="B158" s="312"/>
    </row>
    <row r="159" ht="11.25">
      <c r="B159" s="312"/>
    </row>
    <row r="160" ht="11.25">
      <c r="B160" s="312"/>
    </row>
    <row r="161" ht="11.25">
      <c r="B161" s="312"/>
    </row>
    <row r="162" ht="11.25">
      <c r="B162" s="312"/>
    </row>
    <row r="163" ht="11.25">
      <c r="B163" s="312"/>
    </row>
    <row r="164" ht="11.25">
      <c r="B164" s="312"/>
    </row>
    <row r="165" ht="11.25">
      <c r="B165" s="312"/>
    </row>
    <row r="166" ht="11.25">
      <c r="B166" s="312"/>
    </row>
    <row r="167" ht="11.25">
      <c r="B167" s="312"/>
    </row>
    <row r="168" ht="11.25">
      <c r="B168" s="312"/>
    </row>
    <row r="169" ht="11.25">
      <c r="B169" s="312"/>
    </row>
    <row r="170" ht="11.25">
      <c r="B170" s="312"/>
    </row>
    <row r="171" ht="11.25">
      <c r="B171" s="312"/>
    </row>
    <row r="172" ht="11.25">
      <c r="B172" s="312"/>
    </row>
    <row r="173" ht="11.25">
      <c r="B173" s="312"/>
    </row>
    <row r="174" ht="11.25">
      <c r="B174" s="312"/>
    </row>
    <row r="175" ht="11.25">
      <c r="B175" s="312"/>
    </row>
    <row r="176" ht="11.25">
      <c r="B176" s="312"/>
    </row>
    <row r="177" ht="11.25">
      <c r="B177" s="312"/>
    </row>
    <row r="178" ht="11.25">
      <c r="B178" s="312"/>
    </row>
    <row r="179" ht="11.25">
      <c r="B179" s="312"/>
    </row>
    <row r="180" ht="11.25">
      <c r="B180" s="312"/>
    </row>
    <row r="181" ht="11.25">
      <c r="B181" s="312"/>
    </row>
    <row r="182" ht="11.25">
      <c r="B182" s="312"/>
    </row>
    <row r="183" ht="11.25">
      <c r="B183" s="312"/>
    </row>
    <row r="184" ht="11.25">
      <c r="B184" s="312"/>
    </row>
    <row r="185" ht="11.25">
      <c r="B185" s="312"/>
    </row>
    <row r="186" ht="11.25">
      <c r="B186" s="312"/>
    </row>
    <row r="187" ht="11.25">
      <c r="B187" s="312"/>
    </row>
    <row r="188" ht="11.25">
      <c r="B188" s="312"/>
    </row>
    <row r="189" ht="11.25">
      <c r="B189" s="312"/>
    </row>
    <row r="190" ht="11.25">
      <c r="B190" s="312"/>
    </row>
    <row r="191" ht="11.25">
      <c r="B191" s="312"/>
    </row>
    <row r="192" ht="11.25">
      <c r="B192" s="312"/>
    </row>
    <row r="193" ht="11.25">
      <c r="B193" s="312"/>
    </row>
    <row r="194" ht="11.25">
      <c r="B194" s="312">
        <v>14</v>
      </c>
    </row>
    <row r="195" ht="11.25">
      <c r="B195" s="312">
        <v>14</v>
      </c>
    </row>
    <row r="196" ht="11.25">
      <c r="B196" s="312">
        <v>14</v>
      </c>
    </row>
    <row r="197" ht="11.25">
      <c r="B197" s="312">
        <v>14</v>
      </c>
    </row>
    <row r="198" ht="11.25">
      <c r="B198" s="312">
        <v>14</v>
      </c>
    </row>
    <row r="199" ht="11.25">
      <c r="B199" s="312">
        <v>14</v>
      </c>
    </row>
    <row r="200" ht="11.25">
      <c r="B200" s="312">
        <v>14</v>
      </c>
    </row>
    <row r="201" ht="11.25">
      <c r="B201" s="312">
        <v>14</v>
      </c>
    </row>
    <row r="202" ht="11.25">
      <c r="B202" s="312">
        <v>14</v>
      </c>
    </row>
    <row r="203" ht="11.25">
      <c r="B203" s="312">
        <v>14</v>
      </c>
    </row>
    <row r="204" ht="11.25">
      <c r="B204" s="312">
        <v>14</v>
      </c>
    </row>
    <row r="205" ht="11.25">
      <c r="B205" s="312">
        <v>14</v>
      </c>
    </row>
    <row r="206" ht="11.25">
      <c r="B206" s="312">
        <v>14</v>
      </c>
    </row>
    <row r="207" ht="11.25">
      <c r="B207" s="312">
        <v>14</v>
      </c>
    </row>
    <row r="208" ht="11.25">
      <c r="B208" s="312">
        <v>14</v>
      </c>
    </row>
    <row r="209" ht="11.25">
      <c r="B209" s="312">
        <v>14</v>
      </c>
    </row>
    <row r="210" ht="11.25">
      <c r="B210" s="312">
        <v>14</v>
      </c>
    </row>
    <row r="211" ht="11.25">
      <c r="B211" s="312">
        <v>14</v>
      </c>
    </row>
    <row r="212" ht="11.25">
      <c r="B212" s="312">
        <v>14</v>
      </c>
    </row>
    <row r="213" ht="11.25">
      <c r="B213" s="312">
        <v>14</v>
      </c>
    </row>
    <row r="214" ht="11.25">
      <c r="B214" s="312">
        <v>14</v>
      </c>
    </row>
    <row r="215" ht="11.25">
      <c r="B215" s="312">
        <v>14</v>
      </c>
    </row>
    <row r="216" ht="11.25">
      <c r="B216" s="312">
        <v>14</v>
      </c>
    </row>
    <row r="217" ht="11.25">
      <c r="B217" s="312">
        <v>14</v>
      </c>
    </row>
    <row r="218" ht="11.25">
      <c r="B218" s="312">
        <v>14</v>
      </c>
    </row>
    <row r="219" ht="11.25">
      <c r="B219" s="312">
        <v>14</v>
      </c>
    </row>
    <row r="220" ht="11.25">
      <c r="B220" s="312">
        <v>14</v>
      </c>
    </row>
    <row r="221" ht="11.25">
      <c r="B221" s="312">
        <v>14</v>
      </c>
    </row>
    <row r="222" ht="11.25">
      <c r="B222" s="312">
        <v>14</v>
      </c>
    </row>
    <row r="223" ht="11.25">
      <c r="B223" s="312">
        <v>14</v>
      </c>
    </row>
    <row r="224" ht="11.25">
      <c r="B224" s="312">
        <v>14</v>
      </c>
    </row>
    <row r="225" ht="11.25">
      <c r="B225" s="312">
        <v>14</v>
      </c>
    </row>
    <row r="226" ht="11.25">
      <c r="B226" s="312">
        <v>14</v>
      </c>
    </row>
    <row r="227" ht="11.25">
      <c r="B227" s="312">
        <v>14</v>
      </c>
    </row>
    <row r="228" ht="11.25">
      <c r="B228" s="312">
        <v>14</v>
      </c>
    </row>
    <row r="229" ht="11.25">
      <c r="B229" s="312">
        <v>14</v>
      </c>
    </row>
    <row r="230" ht="11.25">
      <c r="B230" s="312">
        <v>14</v>
      </c>
    </row>
    <row r="231" ht="11.25">
      <c r="B231" s="312">
        <v>14</v>
      </c>
    </row>
    <row r="232" ht="11.25">
      <c r="B232" s="312">
        <v>14</v>
      </c>
    </row>
    <row r="233" ht="11.25">
      <c r="B233" s="312">
        <v>14</v>
      </c>
    </row>
    <row r="234" ht="11.25">
      <c r="B234" s="312">
        <v>14</v>
      </c>
    </row>
    <row r="235" ht="11.25">
      <c r="B235" s="312">
        <v>14</v>
      </c>
    </row>
    <row r="236" ht="11.25">
      <c r="B236" s="312">
        <v>14</v>
      </c>
    </row>
    <row r="237" ht="11.25">
      <c r="B237" s="312">
        <v>14</v>
      </c>
    </row>
    <row r="238" ht="11.25">
      <c r="B238" s="312">
        <v>14</v>
      </c>
    </row>
    <row r="239" ht="11.25">
      <c r="B239" s="312">
        <v>14</v>
      </c>
    </row>
    <row r="240" ht="11.25">
      <c r="B240" s="312">
        <v>14</v>
      </c>
    </row>
    <row r="241" ht="11.25">
      <c r="B241" s="312">
        <v>14</v>
      </c>
    </row>
    <row r="242" ht="11.25">
      <c r="B242" s="312">
        <v>14</v>
      </c>
    </row>
    <row r="243" ht="11.25">
      <c r="B243" s="312">
        <v>14</v>
      </c>
    </row>
    <row r="244" ht="11.25">
      <c r="B244" s="312">
        <v>14</v>
      </c>
    </row>
    <row r="245" ht="11.25">
      <c r="B245" s="312">
        <v>14</v>
      </c>
    </row>
    <row r="246" ht="11.25">
      <c r="B246" s="312">
        <v>14</v>
      </c>
    </row>
    <row r="247" ht="11.25">
      <c r="B247" s="312">
        <v>14</v>
      </c>
    </row>
    <row r="248" ht="11.25">
      <c r="B248" s="312">
        <v>14</v>
      </c>
    </row>
    <row r="249" ht="11.25">
      <c r="B249" s="312">
        <v>14</v>
      </c>
    </row>
    <row r="250" ht="11.25">
      <c r="B250" s="312">
        <v>14</v>
      </c>
    </row>
    <row r="251" ht="11.25">
      <c r="B251" s="312">
        <v>14</v>
      </c>
    </row>
    <row r="252" ht="11.25">
      <c r="B252" s="312">
        <v>14</v>
      </c>
    </row>
    <row r="253" ht="11.25">
      <c r="B253" s="312">
        <v>14</v>
      </c>
    </row>
    <row r="254" ht="11.25">
      <c r="B254" s="312">
        <v>14</v>
      </c>
    </row>
    <row r="255" ht="11.25">
      <c r="B255" s="312">
        <v>14</v>
      </c>
    </row>
    <row r="256" ht="11.25">
      <c r="B256" s="312">
        <v>14</v>
      </c>
    </row>
    <row r="257" ht="11.25">
      <c r="B257" s="312">
        <v>14</v>
      </c>
    </row>
    <row r="258" ht="11.25">
      <c r="B258" s="312">
        <v>14</v>
      </c>
    </row>
    <row r="259" ht="11.25">
      <c r="B259" s="312">
        <v>14</v>
      </c>
    </row>
  </sheetData>
  <sheetProtection/>
  <mergeCells count="38">
    <mergeCell ref="C9:F9"/>
    <mergeCell ref="H9:I9"/>
    <mergeCell ref="J9:K9"/>
    <mergeCell ref="L9:M9"/>
    <mergeCell ref="N9:O9"/>
    <mergeCell ref="P9:Q9"/>
    <mergeCell ref="B1:Q1"/>
    <mergeCell ref="B2:Q2"/>
    <mergeCell ref="B3:Q3"/>
    <mergeCell ref="B5:Q5"/>
    <mergeCell ref="B6:Q6"/>
    <mergeCell ref="B7:Q7"/>
    <mergeCell ref="L10:M10"/>
    <mergeCell ref="N10:O10"/>
    <mergeCell ref="D17:F17"/>
    <mergeCell ref="D24:F24"/>
    <mergeCell ref="D25:F25"/>
    <mergeCell ref="P10:Q10"/>
    <mergeCell ref="D14:F14"/>
    <mergeCell ref="D15:F15"/>
    <mergeCell ref="D16:F16"/>
    <mergeCell ref="D18:F18"/>
    <mergeCell ref="D21:F21"/>
    <mergeCell ref="D22:F22"/>
    <mergeCell ref="D23:F23"/>
    <mergeCell ref="D26:F26"/>
    <mergeCell ref="H10:I10"/>
    <mergeCell ref="J10:K10"/>
    <mergeCell ref="D19:F19"/>
    <mergeCell ref="D20:F20"/>
    <mergeCell ref="D27:F27"/>
    <mergeCell ref="D28:F28"/>
    <mergeCell ref="D29:F29"/>
    <mergeCell ref="D34:F34"/>
    <mergeCell ref="D30:F30"/>
    <mergeCell ref="D31:F31"/>
    <mergeCell ref="D32:F32"/>
    <mergeCell ref="D33:F33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1:P97"/>
  <sheetViews>
    <sheetView view="pageBreakPreview" zoomScaleSheetLayoutView="100" zoomScalePageLayoutView="0" workbookViewId="0" topLeftCell="A1">
      <selection activeCell="B1" sqref="B1:O1"/>
    </sheetView>
  </sheetViews>
  <sheetFormatPr defaultColWidth="9.125" defaultRowHeight="12.75"/>
  <cols>
    <col min="1" max="3" width="9.125" style="12" customWidth="1"/>
    <col min="4" max="4" width="13.375" style="12" customWidth="1"/>
    <col min="5" max="5" width="9.125" style="114" customWidth="1"/>
    <col min="6" max="6" width="12.625" style="114" customWidth="1"/>
    <col min="7" max="7" width="10.00390625" style="114" bestFit="1" customWidth="1"/>
    <col min="8" max="8" width="11.50390625" style="114" bestFit="1" customWidth="1"/>
    <col min="9" max="9" width="9.125" style="114" customWidth="1"/>
    <col min="10" max="10" width="10.375" style="114" bestFit="1" customWidth="1"/>
    <col min="11" max="11" width="11.00390625" style="114" bestFit="1" customWidth="1"/>
    <col min="12" max="12" width="9.125" style="114" customWidth="1"/>
    <col min="13" max="13" width="12.50390625" style="114" bestFit="1" customWidth="1"/>
    <col min="14" max="14" width="13.125" style="114" bestFit="1" customWidth="1"/>
    <col min="15" max="15" width="11.375" style="114" bestFit="1" customWidth="1"/>
    <col min="16" max="16" width="9.125" style="114" customWidth="1"/>
    <col min="17" max="16384" width="9.125" style="12" customWidth="1"/>
  </cols>
  <sheetData>
    <row r="1" spans="2:15" ht="11.25">
      <c r="B1" s="445" t="s">
        <v>365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2:15" ht="11.25"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</row>
    <row r="3" spans="2:15" ht="12">
      <c r="B3" s="448" t="s">
        <v>142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</row>
    <row r="4" spans="2:15" ht="12">
      <c r="B4" s="448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</row>
    <row r="5" spans="2:15" ht="12">
      <c r="B5" s="448" t="s">
        <v>129</v>
      </c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</row>
    <row r="6" spans="2:15" ht="11.25"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</row>
    <row r="7" spans="2:15" ht="12">
      <c r="B7" s="448" t="s">
        <v>249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</row>
    <row r="8" spans="3:13" ht="12">
      <c r="C8" s="204"/>
      <c r="D8" s="204"/>
      <c r="E8" s="200"/>
      <c r="F8" s="200"/>
      <c r="G8" s="200"/>
      <c r="H8" s="200"/>
      <c r="I8" s="200"/>
      <c r="J8" s="200"/>
      <c r="K8" s="200"/>
      <c r="L8" s="200"/>
      <c r="M8" s="200"/>
    </row>
    <row r="9" spans="2:15" ht="12" thickBot="1">
      <c r="B9" s="12" t="s">
        <v>321</v>
      </c>
      <c r="O9" s="114" t="s">
        <v>318</v>
      </c>
    </row>
    <row r="10" spans="2:16" ht="12">
      <c r="B10" s="463" t="s">
        <v>0</v>
      </c>
      <c r="C10" s="464"/>
      <c r="D10" s="465"/>
      <c r="E10" s="22" t="s">
        <v>164</v>
      </c>
      <c r="F10" s="22" t="s">
        <v>163</v>
      </c>
      <c r="G10" s="22" t="s">
        <v>165</v>
      </c>
      <c r="H10" s="22" t="s">
        <v>166</v>
      </c>
      <c r="I10" s="22" t="s">
        <v>269</v>
      </c>
      <c r="J10" s="22" t="s">
        <v>169</v>
      </c>
      <c r="K10" s="22" t="s">
        <v>170</v>
      </c>
      <c r="L10" s="22" t="s">
        <v>171</v>
      </c>
      <c r="M10" s="22" t="s">
        <v>172</v>
      </c>
      <c r="N10" s="22" t="s">
        <v>174</v>
      </c>
      <c r="O10" s="22" t="s">
        <v>184</v>
      </c>
      <c r="P10" s="469" t="s">
        <v>35</v>
      </c>
    </row>
    <row r="11" spans="2:16" ht="12" thickBot="1">
      <c r="B11" s="466"/>
      <c r="C11" s="467"/>
      <c r="D11" s="468"/>
      <c r="E11" s="23" t="s">
        <v>178</v>
      </c>
      <c r="F11" s="23" t="s">
        <v>179</v>
      </c>
      <c r="G11" s="23" t="s">
        <v>180</v>
      </c>
      <c r="H11" s="23" t="s">
        <v>181</v>
      </c>
      <c r="I11" s="23" t="s">
        <v>270</v>
      </c>
      <c r="J11" s="23" t="s">
        <v>144</v>
      </c>
      <c r="K11" s="23" t="s">
        <v>182</v>
      </c>
      <c r="L11" s="23" t="s">
        <v>183</v>
      </c>
      <c r="M11" s="23" t="s">
        <v>176</v>
      </c>
      <c r="N11" s="23" t="s">
        <v>253</v>
      </c>
      <c r="O11" s="23" t="s">
        <v>234</v>
      </c>
      <c r="P11" s="470"/>
    </row>
    <row r="12" spans="2:16" ht="11.25">
      <c r="B12" s="24" t="s">
        <v>275</v>
      </c>
      <c r="C12" s="25"/>
      <c r="D12" s="26"/>
      <c r="E12" s="27"/>
      <c r="F12" s="28">
        <v>1260</v>
      </c>
      <c r="G12" s="28"/>
      <c r="H12" s="28">
        <v>11083</v>
      </c>
      <c r="I12" s="28"/>
      <c r="J12" s="28"/>
      <c r="K12" s="28"/>
      <c r="L12" s="28"/>
      <c r="M12" s="28"/>
      <c r="N12" s="28"/>
      <c r="O12" s="28">
        <v>1370</v>
      </c>
      <c r="P12" s="29"/>
    </row>
    <row r="13" spans="2:16" ht="12" thickBot="1">
      <c r="B13" s="30"/>
      <c r="C13" s="31"/>
      <c r="D13" s="32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6" ht="12" thickBot="1">
      <c r="B14" s="21" t="s">
        <v>285</v>
      </c>
      <c r="C14" s="36"/>
      <c r="D14" s="37"/>
      <c r="E14" s="38">
        <f>E12+E13</f>
        <v>0</v>
      </c>
      <c r="F14" s="39">
        <f>F12+F13</f>
        <v>1260</v>
      </c>
      <c r="G14" s="39">
        <f>G12+G13</f>
        <v>0</v>
      </c>
      <c r="H14" s="39">
        <f>H12+H13</f>
        <v>11083</v>
      </c>
      <c r="I14" s="39"/>
      <c r="J14" s="39">
        <f aca="true" t="shared" si="0" ref="J14:O14">J12+J13</f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1370</v>
      </c>
      <c r="P14" s="40">
        <f aca="true" t="shared" si="1" ref="P14:P34">SUM(E14:O14)</f>
        <v>13713</v>
      </c>
    </row>
    <row r="15" spans="2:16" ht="12" thickBot="1">
      <c r="B15" s="41"/>
      <c r="C15" s="42"/>
      <c r="D15" s="43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2:16" ht="12" thickBot="1">
      <c r="B16" s="21" t="s">
        <v>280</v>
      </c>
      <c r="C16" s="36"/>
      <c r="D16" s="37"/>
      <c r="E16" s="38"/>
      <c r="F16" s="39"/>
      <c r="G16" s="39"/>
      <c r="H16" s="39"/>
      <c r="I16" s="39"/>
      <c r="J16" s="39"/>
      <c r="K16" s="39"/>
      <c r="L16" s="39">
        <v>257</v>
      </c>
      <c r="M16" s="39"/>
      <c r="N16" s="39"/>
      <c r="O16" s="39"/>
      <c r="P16" s="47">
        <f t="shared" si="1"/>
        <v>257</v>
      </c>
    </row>
    <row r="17" spans="2:16" ht="12" thickBot="1">
      <c r="B17" s="41"/>
      <c r="C17" s="42"/>
      <c r="D17" s="43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</row>
    <row r="18" spans="2:16" ht="11.25">
      <c r="B18" s="24" t="s">
        <v>63</v>
      </c>
      <c r="C18" s="25"/>
      <c r="D18" s="26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>
        <f t="shared" si="1"/>
        <v>0</v>
      </c>
    </row>
    <row r="19" spans="2:16" ht="11.25">
      <c r="B19" s="48" t="s">
        <v>64</v>
      </c>
      <c r="C19" s="1"/>
      <c r="D19" s="11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>
        <f t="shared" si="1"/>
        <v>0</v>
      </c>
    </row>
    <row r="20" spans="2:16" ht="12" thickBot="1">
      <c r="B20" s="30" t="s">
        <v>65</v>
      </c>
      <c r="C20" s="31"/>
      <c r="D20" s="32"/>
      <c r="E20" s="33"/>
      <c r="F20" s="34"/>
      <c r="G20" s="34"/>
      <c r="H20" s="34">
        <v>100</v>
      </c>
      <c r="I20" s="34"/>
      <c r="J20" s="34"/>
      <c r="K20" s="34"/>
      <c r="L20" s="34"/>
      <c r="M20" s="34"/>
      <c r="N20" s="34"/>
      <c r="O20" s="34"/>
      <c r="P20" s="35">
        <f t="shared" si="1"/>
        <v>100</v>
      </c>
    </row>
    <row r="21" spans="2:16" ht="12" thickBot="1">
      <c r="B21" s="21" t="s">
        <v>281</v>
      </c>
      <c r="C21" s="36"/>
      <c r="D21" s="37"/>
      <c r="E21" s="38">
        <f>E18+E19+E20</f>
        <v>0</v>
      </c>
      <c r="F21" s="39">
        <f>F18+F19+F20</f>
        <v>0</v>
      </c>
      <c r="G21" s="39">
        <f aca="true" t="shared" si="2" ref="G21:N21">G18+G19+G20</f>
        <v>0</v>
      </c>
      <c r="H21" s="39">
        <f t="shared" si="2"/>
        <v>100</v>
      </c>
      <c r="I21" s="39"/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 t="shared" si="2"/>
        <v>0</v>
      </c>
      <c r="O21" s="39">
        <f>O18+O19+O20</f>
        <v>0</v>
      </c>
      <c r="P21" s="47">
        <f t="shared" si="1"/>
        <v>100</v>
      </c>
    </row>
    <row r="22" spans="2:16" ht="12" thickBot="1">
      <c r="B22" s="41"/>
      <c r="C22" s="42"/>
      <c r="D22" s="43"/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</row>
    <row r="23" spans="2:16" ht="11.25">
      <c r="B23" s="24" t="s">
        <v>66</v>
      </c>
      <c r="C23" s="25"/>
      <c r="D23" s="26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>
        <f t="shared" si="1"/>
        <v>0</v>
      </c>
    </row>
    <row r="24" spans="2:16" ht="12" thickBot="1">
      <c r="B24" s="30" t="s">
        <v>67</v>
      </c>
      <c r="C24" s="31"/>
      <c r="D24" s="32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>
        <v>525</v>
      </c>
      <c r="P24" s="35">
        <f t="shared" si="1"/>
        <v>525</v>
      </c>
    </row>
    <row r="25" spans="2:16" ht="12" thickBot="1">
      <c r="B25" s="21" t="s">
        <v>282</v>
      </c>
      <c r="C25" s="36"/>
      <c r="D25" s="37"/>
      <c r="E25" s="38">
        <f>E23+E24</f>
        <v>0</v>
      </c>
      <c r="F25" s="39">
        <f>F23+F24</f>
        <v>0</v>
      </c>
      <c r="G25" s="39">
        <f aca="true" t="shared" si="3" ref="G25:N25">G23+G24</f>
        <v>0</v>
      </c>
      <c r="H25" s="39">
        <f t="shared" si="3"/>
        <v>0</v>
      </c>
      <c r="I25" s="39"/>
      <c r="J25" s="39">
        <f t="shared" si="3"/>
        <v>0</v>
      </c>
      <c r="K25" s="39">
        <f t="shared" si="3"/>
        <v>0</v>
      </c>
      <c r="L25" s="39">
        <f t="shared" si="3"/>
        <v>0</v>
      </c>
      <c r="M25" s="39">
        <f t="shared" si="3"/>
        <v>0</v>
      </c>
      <c r="N25" s="39">
        <f t="shared" si="3"/>
        <v>0</v>
      </c>
      <c r="O25" s="39">
        <f>O23+O24</f>
        <v>525</v>
      </c>
      <c r="P25" s="47">
        <f t="shared" si="1"/>
        <v>525</v>
      </c>
    </row>
    <row r="26" spans="2:16" ht="12" thickBot="1"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>
        <f t="shared" si="1"/>
        <v>0</v>
      </c>
    </row>
    <row r="27" spans="2:16" ht="12" thickBot="1">
      <c r="B27" s="21" t="s">
        <v>68</v>
      </c>
      <c r="C27" s="52"/>
      <c r="D27" s="53"/>
      <c r="E27" s="54"/>
      <c r="F27" s="55">
        <v>60</v>
      </c>
      <c r="G27" s="55"/>
      <c r="H27" s="55"/>
      <c r="I27" s="55"/>
      <c r="J27" s="55"/>
      <c r="K27" s="55"/>
      <c r="L27" s="55">
        <v>60</v>
      </c>
      <c r="M27" s="55"/>
      <c r="N27" s="55"/>
      <c r="O27" s="55">
        <v>60</v>
      </c>
      <c r="P27" s="47">
        <f t="shared" si="1"/>
        <v>180</v>
      </c>
    </row>
    <row r="28" spans="2:16" ht="11.25">
      <c r="B28" s="56"/>
      <c r="C28" s="57"/>
      <c r="D28" s="58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>
        <f t="shared" si="1"/>
        <v>0</v>
      </c>
    </row>
    <row r="29" spans="2:16" ht="12" thickBot="1">
      <c r="B29" s="30"/>
      <c r="C29" s="31"/>
      <c r="D29" s="32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>
        <f t="shared" si="1"/>
        <v>0</v>
      </c>
    </row>
    <row r="30" spans="2:16" ht="12" thickBot="1">
      <c r="B30" s="62" t="s">
        <v>69</v>
      </c>
      <c r="C30" s="63"/>
      <c r="D30" s="64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>
        <f t="shared" si="1"/>
        <v>0</v>
      </c>
    </row>
    <row r="31" spans="2:16" ht="12" thickBot="1">
      <c r="B31" s="21" t="s">
        <v>283</v>
      </c>
      <c r="C31" s="36"/>
      <c r="D31" s="37"/>
      <c r="E31" s="38">
        <f>E26+E27+E28+E29+E30</f>
        <v>0</v>
      </c>
      <c r="F31" s="39">
        <f>F26+F27+F28+F29+F30</f>
        <v>60</v>
      </c>
      <c r="G31" s="39">
        <f>G26+G27+G28+G29+G30</f>
        <v>0</v>
      </c>
      <c r="H31" s="39">
        <f>H26+H27+H28+H29+H30</f>
        <v>0</v>
      </c>
      <c r="I31" s="39"/>
      <c r="J31" s="39">
        <f aca="true" t="shared" si="4" ref="J31:O31">J26+J27+J28+J29+J30</f>
        <v>0</v>
      </c>
      <c r="K31" s="39">
        <f t="shared" si="4"/>
        <v>0</v>
      </c>
      <c r="L31" s="39">
        <f t="shared" si="4"/>
        <v>60</v>
      </c>
      <c r="M31" s="39">
        <f t="shared" si="4"/>
        <v>0</v>
      </c>
      <c r="N31" s="39">
        <f t="shared" si="4"/>
        <v>0</v>
      </c>
      <c r="O31" s="39">
        <f t="shared" si="4"/>
        <v>60</v>
      </c>
      <c r="P31" s="40">
        <f t="shared" si="1"/>
        <v>180</v>
      </c>
    </row>
    <row r="32" spans="2:16" ht="12" thickBot="1"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>
        <f t="shared" si="1"/>
        <v>0</v>
      </c>
    </row>
    <row r="33" spans="2:16" ht="12" thickBot="1">
      <c r="B33" s="68" t="s">
        <v>284</v>
      </c>
      <c r="C33" s="69"/>
      <c r="D33" s="70"/>
      <c r="E33" s="71"/>
      <c r="F33" s="72">
        <v>1976</v>
      </c>
      <c r="G33" s="72"/>
      <c r="H33" s="72"/>
      <c r="I33" s="72"/>
      <c r="J33" s="72"/>
      <c r="K33" s="72"/>
      <c r="L33" s="72"/>
      <c r="M33" s="72"/>
      <c r="N33" s="72"/>
      <c r="O33" s="72"/>
      <c r="P33" s="67">
        <f t="shared" si="1"/>
        <v>1976</v>
      </c>
    </row>
    <row r="34" spans="2:16" ht="12" thickBot="1">
      <c r="B34" s="471" t="s">
        <v>83</v>
      </c>
      <c r="C34" s="431"/>
      <c r="D34" s="432"/>
      <c r="E34" s="54"/>
      <c r="F34" s="55">
        <v>25</v>
      </c>
      <c r="G34" s="55"/>
      <c r="H34" s="55"/>
      <c r="I34" s="55"/>
      <c r="J34" s="55"/>
      <c r="K34" s="55"/>
      <c r="L34" s="55"/>
      <c r="M34" s="55">
        <v>15</v>
      </c>
      <c r="N34" s="55"/>
      <c r="O34" s="55"/>
      <c r="P34" s="47">
        <f t="shared" si="1"/>
        <v>40</v>
      </c>
    </row>
    <row r="35" spans="2:16" ht="12" thickBot="1">
      <c r="B35" s="21" t="s">
        <v>274</v>
      </c>
      <c r="C35" s="36"/>
      <c r="D35" s="36"/>
      <c r="E35" s="73">
        <f>E14+E21+E25+E31+E16+E33+E34</f>
        <v>0</v>
      </c>
      <c r="F35" s="73">
        <f>F14+F21+F25+F31+F16+F33+F34</f>
        <v>3321</v>
      </c>
      <c r="G35" s="73">
        <f aca="true" t="shared" si="5" ref="G35:P35">G14+G21+G25+G31+G16+G33+G34</f>
        <v>0</v>
      </c>
      <c r="H35" s="73">
        <f t="shared" si="5"/>
        <v>11183</v>
      </c>
      <c r="I35" s="73">
        <f t="shared" si="5"/>
        <v>0</v>
      </c>
      <c r="J35" s="73">
        <f t="shared" si="5"/>
        <v>0</v>
      </c>
      <c r="K35" s="73">
        <f t="shared" si="5"/>
        <v>0</v>
      </c>
      <c r="L35" s="73">
        <f t="shared" si="5"/>
        <v>317</v>
      </c>
      <c r="M35" s="73">
        <f t="shared" si="5"/>
        <v>15</v>
      </c>
      <c r="N35" s="73">
        <f t="shared" si="5"/>
        <v>0</v>
      </c>
      <c r="O35" s="73">
        <f t="shared" si="5"/>
        <v>1955</v>
      </c>
      <c r="P35" s="73">
        <f t="shared" si="5"/>
        <v>16791</v>
      </c>
    </row>
    <row r="38" spans="2:15" ht="11.25">
      <c r="B38" s="42"/>
      <c r="C38" s="42"/>
      <c r="D38" s="42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</row>
    <row r="39" spans="2:15" ht="11.25">
      <c r="B39" s="42"/>
      <c r="C39" s="42"/>
      <c r="D39" s="42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</row>
    <row r="40" spans="2:15" ht="12">
      <c r="B40" s="74"/>
      <c r="C40" s="74"/>
      <c r="D40" s="74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</row>
    <row r="41" spans="2:15" ht="12">
      <c r="B41" s="74"/>
      <c r="C41" s="74"/>
      <c r="D41" s="74"/>
      <c r="E41" s="135"/>
      <c r="F41" s="197"/>
      <c r="G41" s="197"/>
      <c r="H41" s="197"/>
      <c r="I41" s="197"/>
      <c r="J41" s="197"/>
      <c r="K41" s="197"/>
      <c r="L41" s="197"/>
      <c r="M41" s="197"/>
      <c r="N41" s="197"/>
      <c r="O41" s="135"/>
    </row>
    <row r="42" ht="11.25">
      <c r="M42" s="114" t="s">
        <v>70</v>
      </c>
    </row>
    <row r="43" ht="12" thickBot="1"/>
    <row r="44" spans="2:16" ht="12">
      <c r="B44" s="463" t="s">
        <v>0</v>
      </c>
      <c r="C44" s="464"/>
      <c r="D44" s="465"/>
      <c r="E44" s="22" t="s">
        <v>164</v>
      </c>
      <c r="F44" s="22" t="s">
        <v>163</v>
      </c>
      <c r="G44" s="22" t="s">
        <v>165</v>
      </c>
      <c r="H44" s="22" t="s">
        <v>166</v>
      </c>
      <c r="I44" s="22" t="s">
        <v>269</v>
      </c>
      <c r="J44" s="22" t="s">
        <v>169</v>
      </c>
      <c r="K44" s="22" t="s">
        <v>170</v>
      </c>
      <c r="L44" s="22" t="s">
        <v>171</v>
      </c>
      <c r="M44" s="22" t="s">
        <v>172</v>
      </c>
      <c r="N44" s="22" t="s">
        <v>174</v>
      </c>
      <c r="O44" s="22" t="s">
        <v>184</v>
      </c>
      <c r="P44" s="469" t="s">
        <v>35</v>
      </c>
    </row>
    <row r="45" spans="2:16" ht="12" thickBot="1">
      <c r="B45" s="466"/>
      <c r="C45" s="467"/>
      <c r="D45" s="468"/>
      <c r="E45" s="23" t="s">
        <v>178</v>
      </c>
      <c r="F45" s="23" t="s">
        <v>179</v>
      </c>
      <c r="G45" s="23" t="s">
        <v>180</v>
      </c>
      <c r="H45" s="23" t="s">
        <v>181</v>
      </c>
      <c r="I45" s="23" t="s">
        <v>270</v>
      </c>
      <c r="J45" s="23" t="s">
        <v>144</v>
      </c>
      <c r="K45" s="23" t="s">
        <v>182</v>
      </c>
      <c r="L45" s="23" t="s">
        <v>183</v>
      </c>
      <c r="M45" s="23" t="s">
        <v>176</v>
      </c>
      <c r="N45" s="23" t="s">
        <v>253</v>
      </c>
      <c r="O45" s="23" t="s">
        <v>234</v>
      </c>
      <c r="P45" s="470"/>
    </row>
    <row r="46" spans="2:16" ht="11.25">
      <c r="B46" s="24" t="s">
        <v>71</v>
      </c>
      <c r="C46" s="25"/>
      <c r="D46" s="26"/>
      <c r="E46" s="83"/>
      <c r="F46" s="83">
        <v>895</v>
      </c>
      <c r="G46" s="83"/>
      <c r="H46" s="83">
        <v>1496</v>
      </c>
      <c r="I46" s="83"/>
      <c r="J46" s="83"/>
      <c r="K46" s="83"/>
      <c r="L46" s="83">
        <v>90</v>
      </c>
      <c r="M46" s="83"/>
      <c r="N46" s="83"/>
      <c r="O46" s="83">
        <v>533</v>
      </c>
      <c r="P46" s="83">
        <f>SUM(E46:O46)</f>
        <v>3014</v>
      </c>
    </row>
    <row r="47" spans="2:16" ht="12" thickBot="1">
      <c r="B47" s="75" t="s">
        <v>72</v>
      </c>
      <c r="C47" s="76"/>
      <c r="D47" s="77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>
        <f>SUM(E47:O47)</f>
        <v>0</v>
      </c>
    </row>
    <row r="48" spans="2:16" ht="12" thickBot="1">
      <c r="B48" s="21" t="s">
        <v>273</v>
      </c>
      <c r="C48" s="36"/>
      <c r="D48" s="36"/>
      <c r="E48" s="73">
        <f>SUM(E46:E47)</f>
        <v>0</v>
      </c>
      <c r="F48" s="73">
        <f aca="true" t="shared" si="6" ref="F48:P48">SUM(F46:F47)</f>
        <v>895</v>
      </c>
      <c r="G48" s="73">
        <f t="shared" si="6"/>
        <v>0</v>
      </c>
      <c r="H48" s="73">
        <f t="shared" si="6"/>
        <v>1496</v>
      </c>
      <c r="I48" s="73">
        <f t="shared" si="6"/>
        <v>0</v>
      </c>
      <c r="J48" s="73">
        <f t="shared" si="6"/>
        <v>0</v>
      </c>
      <c r="K48" s="73">
        <f t="shared" si="6"/>
        <v>0</v>
      </c>
      <c r="L48" s="73">
        <f t="shared" si="6"/>
        <v>90</v>
      </c>
      <c r="M48" s="73">
        <f t="shared" si="6"/>
        <v>0</v>
      </c>
      <c r="N48" s="73">
        <f t="shared" si="6"/>
        <v>0</v>
      </c>
      <c r="O48" s="73">
        <f t="shared" si="6"/>
        <v>533</v>
      </c>
      <c r="P48" s="73">
        <f t="shared" si="6"/>
        <v>3014</v>
      </c>
    </row>
    <row r="49" spans="2:16" ht="11.25">
      <c r="B49" s="24"/>
      <c r="C49" s="25"/>
      <c r="D49" s="25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</row>
    <row r="50" spans="2:16" ht="11.25">
      <c r="B50" s="48" t="s">
        <v>254</v>
      </c>
      <c r="C50" s="1"/>
      <c r="D50" s="1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6">
        <f aca="true" t="shared" si="7" ref="P50:P59">SUM(E50:O50)</f>
        <v>0</v>
      </c>
    </row>
    <row r="51" spans="2:16" ht="11.25">
      <c r="B51" s="48" t="s">
        <v>255</v>
      </c>
      <c r="C51" s="1"/>
      <c r="D51" s="1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6">
        <f t="shared" si="7"/>
        <v>0</v>
      </c>
    </row>
    <row r="52" spans="2:16" ht="11.25">
      <c r="B52" s="48" t="s">
        <v>73</v>
      </c>
      <c r="C52" s="1"/>
      <c r="D52" s="1"/>
      <c r="E52" s="85"/>
      <c r="F52" s="85">
        <v>10</v>
      </c>
      <c r="G52" s="85"/>
      <c r="H52" s="85"/>
      <c r="I52" s="85"/>
      <c r="J52" s="85"/>
      <c r="K52" s="85"/>
      <c r="L52" s="85">
        <v>10</v>
      </c>
      <c r="M52" s="85">
        <v>5</v>
      </c>
      <c r="N52" s="85"/>
      <c r="O52" s="85"/>
      <c r="P52" s="86">
        <f t="shared" si="7"/>
        <v>25</v>
      </c>
    </row>
    <row r="53" spans="2:16" ht="11.25">
      <c r="B53" s="48" t="s">
        <v>271</v>
      </c>
      <c r="C53" s="1"/>
      <c r="D53" s="1"/>
      <c r="E53" s="85"/>
      <c r="F53" s="85">
        <v>89</v>
      </c>
      <c r="G53" s="85"/>
      <c r="H53" s="85"/>
      <c r="I53" s="85"/>
      <c r="J53" s="85"/>
      <c r="K53" s="85"/>
      <c r="L53" s="85">
        <v>36</v>
      </c>
      <c r="M53" s="85"/>
      <c r="N53" s="85"/>
      <c r="O53" s="85"/>
      <c r="P53" s="86">
        <f t="shared" si="7"/>
        <v>125</v>
      </c>
    </row>
    <row r="54" spans="2:16" ht="11.25">
      <c r="B54" s="48" t="s">
        <v>264</v>
      </c>
      <c r="C54" s="1"/>
      <c r="D54" s="1"/>
      <c r="E54" s="85"/>
      <c r="F54" s="85">
        <v>25</v>
      </c>
      <c r="G54" s="85"/>
      <c r="H54" s="85"/>
      <c r="I54" s="85"/>
      <c r="J54" s="85"/>
      <c r="K54" s="85"/>
      <c r="L54" s="85"/>
      <c r="M54" s="85"/>
      <c r="N54" s="85"/>
      <c r="O54" s="85"/>
      <c r="P54" s="86">
        <f t="shared" si="7"/>
        <v>25</v>
      </c>
    </row>
    <row r="55" spans="2:16" ht="11.25">
      <c r="B55" s="48" t="s">
        <v>256</v>
      </c>
      <c r="C55" s="1"/>
      <c r="D55" s="1"/>
      <c r="E55" s="85"/>
      <c r="F55" s="85"/>
      <c r="G55" s="85"/>
      <c r="H55" s="85"/>
      <c r="I55" s="85"/>
      <c r="J55" s="85"/>
      <c r="K55" s="85">
        <v>200</v>
      </c>
      <c r="L55" s="85"/>
      <c r="M55" s="85"/>
      <c r="N55" s="85"/>
      <c r="O55" s="85">
        <v>700</v>
      </c>
      <c r="P55" s="86">
        <f t="shared" si="7"/>
        <v>900</v>
      </c>
    </row>
    <row r="56" spans="2:16" ht="11.25">
      <c r="B56" s="48" t="s">
        <v>261</v>
      </c>
      <c r="C56" s="1"/>
      <c r="D56" s="1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6">
        <f t="shared" si="7"/>
        <v>0</v>
      </c>
    </row>
    <row r="57" spans="2:16" ht="11.25">
      <c r="B57" s="48" t="s">
        <v>272</v>
      </c>
      <c r="C57" s="1"/>
      <c r="D57" s="1"/>
      <c r="E57" s="85"/>
      <c r="F57" s="85">
        <v>30</v>
      </c>
      <c r="G57" s="85"/>
      <c r="H57" s="85"/>
      <c r="I57" s="85"/>
      <c r="J57" s="85"/>
      <c r="K57" s="85">
        <v>75</v>
      </c>
      <c r="L57" s="85"/>
      <c r="M57" s="85">
        <v>100</v>
      </c>
      <c r="N57" s="85"/>
      <c r="O57" s="85"/>
      <c r="P57" s="86">
        <f t="shared" si="7"/>
        <v>205</v>
      </c>
    </row>
    <row r="58" spans="2:16" ht="11.25">
      <c r="B58" s="48" t="s">
        <v>257</v>
      </c>
      <c r="C58" s="1"/>
      <c r="D58" s="1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6">
        <f t="shared" si="7"/>
        <v>0</v>
      </c>
    </row>
    <row r="59" spans="2:16" ht="12" thickBot="1">
      <c r="B59" s="30" t="s">
        <v>266</v>
      </c>
      <c r="C59" s="31"/>
      <c r="D59" s="31"/>
      <c r="E59" s="87"/>
      <c r="F59" s="87">
        <v>26</v>
      </c>
      <c r="G59" s="87"/>
      <c r="H59" s="87">
        <v>1917</v>
      </c>
      <c r="I59" s="87"/>
      <c r="J59" s="87"/>
      <c r="K59" s="87">
        <v>100</v>
      </c>
      <c r="L59" s="87"/>
      <c r="M59" s="87">
        <v>35</v>
      </c>
      <c r="N59" s="87"/>
      <c r="O59" s="87">
        <v>55</v>
      </c>
      <c r="P59" s="88">
        <f t="shared" si="7"/>
        <v>2133</v>
      </c>
    </row>
    <row r="60" spans="2:16" ht="12" thickBot="1">
      <c r="B60" s="21" t="s">
        <v>258</v>
      </c>
      <c r="C60" s="36"/>
      <c r="D60" s="36"/>
      <c r="E60" s="73">
        <f>SUM(E50:E59)</f>
        <v>0</v>
      </c>
      <c r="F60" s="73">
        <f>SUM(F50:F59)</f>
        <v>180</v>
      </c>
      <c r="G60" s="73">
        <f>SUM(G50:G59)</f>
        <v>0</v>
      </c>
      <c r="H60" s="73">
        <f>SUM(H50:H59)</f>
        <v>1917</v>
      </c>
      <c r="I60" s="73"/>
      <c r="J60" s="73">
        <f aca="true" t="shared" si="8" ref="J60:P60">SUM(J50:J59)</f>
        <v>0</v>
      </c>
      <c r="K60" s="73">
        <f t="shared" si="8"/>
        <v>375</v>
      </c>
      <c r="L60" s="73">
        <f t="shared" si="8"/>
        <v>46</v>
      </c>
      <c r="M60" s="73">
        <f t="shared" si="8"/>
        <v>140</v>
      </c>
      <c r="N60" s="73">
        <f t="shared" si="8"/>
        <v>0</v>
      </c>
      <c r="O60" s="73">
        <f t="shared" si="8"/>
        <v>755</v>
      </c>
      <c r="P60" s="89">
        <f t="shared" si="8"/>
        <v>3413</v>
      </c>
    </row>
    <row r="61" spans="2:16" ht="11.25">
      <c r="B61" s="56"/>
      <c r="C61" s="57"/>
      <c r="D61" s="57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5">
        <f>SUM(E61:O61)</f>
        <v>0</v>
      </c>
    </row>
    <row r="62" spans="2:16" ht="11.25">
      <c r="B62" s="48" t="s">
        <v>267</v>
      </c>
      <c r="C62" s="1"/>
      <c r="D62" s="1"/>
      <c r="E62" s="85"/>
      <c r="F62" s="85">
        <v>100</v>
      </c>
      <c r="G62" s="85"/>
      <c r="H62" s="85"/>
      <c r="I62" s="85"/>
      <c r="J62" s="85"/>
      <c r="K62" s="85"/>
      <c r="L62" s="85"/>
      <c r="M62" s="85"/>
      <c r="N62" s="85"/>
      <c r="O62" s="85"/>
      <c r="P62" s="86">
        <f>SUM(E62:O62)</f>
        <v>100</v>
      </c>
    </row>
    <row r="63" spans="2:16" ht="12" thickBot="1">
      <c r="B63" s="30" t="s">
        <v>332</v>
      </c>
      <c r="C63" s="31"/>
      <c r="D63" s="31"/>
      <c r="E63" s="87"/>
      <c r="F63" s="87">
        <v>50</v>
      </c>
      <c r="G63" s="87"/>
      <c r="H63" s="87"/>
      <c r="I63" s="87"/>
      <c r="J63" s="87"/>
      <c r="K63" s="87"/>
      <c r="L63" s="87"/>
      <c r="M63" s="87"/>
      <c r="N63" s="87"/>
      <c r="O63" s="87"/>
      <c r="P63" s="88">
        <f>SUM(E63:O63)</f>
        <v>50</v>
      </c>
    </row>
    <row r="64" spans="2:16" ht="12" thickBot="1">
      <c r="B64" s="21" t="s">
        <v>259</v>
      </c>
      <c r="C64" s="36"/>
      <c r="D64" s="36"/>
      <c r="E64" s="73">
        <f aca="true" t="shared" si="9" ref="E64:O64">E62+E63</f>
        <v>0</v>
      </c>
      <c r="F64" s="73">
        <f t="shared" si="9"/>
        <v>150</v>
      </c>
      <c r="G64" s="73">
        <f t="shared" si="9"/>
        <v>0</v>
      </c>
      <c r="H64" s="73">
        <f t="shared" si="9"/>
        <v>0</v>
      </c>
      <c r="I64" s="73"/>
      <c r="J64" s="73">
        <f t="shared" si="9"/>
        <v>0</v>
      </c>
      <c r="K64" s="73">
        <f t="shared" si="9"/>
        <v>0</v>
      </c>
      <c r="L64" s="73">
        <f t="shared" si="9"/>
        <v>0</v>
      </c>
      <c r="M64" s="73">
        <f t="shared" si="9"/>
        <v>0</v>
      </c>
      <c r="N64" s="73">
        <f t="shared" si="9"/>
        <v>0</v>
      </c>
      <c r="O64" s="73">
        <f t="shared" si="9"/>
        <v>0</v>
      </c>
      <c r="P64" s="89">
        <f>SUM(E64:O64)</f>
        <v>150</v>
      </c>
    </row>
    <row r="65" spans="2:15" ht="11.25">
      <c r="B65" s="42"/>
      <c r="C65" s="42"/>
      <c r="D65" s="42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</row>
    <row r="66" ht="11.25">
      <c r="M66" s="114" t="s">
        <v>74</v>
      </c>
    </row>
    <row r="68" ht="12" thickBot="1"/>
    <row r="69" spans="2:16" ht="12">
      <c r="B69" s="463" t="s">
        <v>0</v>
      </c>
      <c r="C69" s="464"/>
      <c r="D69" s="465"/>
      <c r="E69" s="22" t="s">
        <v>164</v>
      </c>
      <c r="F69" s="22" t="s">
        <v>163</v>
      </c>
      <c r="G69" s="22" t="s">
        <v>165</v>
      </c>
      <c r="H69" s="22" t="s">
        <v>166</v>
      </c>
      <c r="I69" s="22" t="s">
        <v>269</v>
      </c>
      <c r="J69" s="22" t="s">
        <v>169</v>
      </c>
      <c r="K69" s="22" t="s">
        <v>170</v>
      </c>
      <c r="L69" s="22" t="s">
        <v>171</v>
      </c>
      <c r="M69" s="22" t="s">
        <v>172</v>
      </c>
      <c r="N69" s="22" t="s">
        <v>174</v>
      </c>
      <c r="O69" s="22" t="s">
        <v>184</v>
      </c>
      <c r="P69" s="469" t="s">
        <v>35</v>
      </c>
    </row>
    <row r="70" spans="2:16" ht="12" thickBot="1">
      <c r="B70" s="466"/>
      <c r="C70" s="467"/>
      <c r="D70" s="468"/>
      <c r="E70" s="23" t="s">
        <v>178</v>
      </c>
      <c r="F70" s="23" t="s">
        <v>179</v>
      </c>
      <c r="G70" s="23" t="s">
        <v>180</v>
      </c>
      <c r="H70" s="23" t="s">
        <v>181</v>
      </c>
      <c r="I70" s="23" t="s">
        <v>270</v>
      </c>
      <c r="J70" s="23" t="s">
        <v>144</v>
      </c>
      <c r="K70" s="23" t="s">
        <v>182</v>
      </c>
      <c r="L70" s="23" t="s">
        <v>183</v>
      </c>
      <c r="M70" s="23" t="s">
        <v>176</v>
      </c>
      <c r="N70" s="23" t="s">
        <v>253</v>
      </c>
      <c r="O70" s="23" t="s">
        <v>234</v>
      </c>
      <c r="P70" s="470"/>
    </row>
    <row r="71" spans="2:16" ht="11.25">
      <c r="B71" s="24" t="s">
        <v>75</v>
      </c>
      <c r="C71" s="25"/>
      <c r="D71" s="25"/>
      <c r="E71" s="83"/>
      <c r="F71" s="83"/>
      <c r="G71" s="83"/>
      <c r="H71" s="83"/>
      <c r="I71" s="83"/>
      <c r="J71" s="83"/>
      <c r="K71" s="83"/>
      <c r="L71" s="83"/>
      <c r="M71" s="83"/>
      <c r="N71" s="83">
        <v>411</v>
      </c>
      <c r="O71" s="83"/>
      <c r="P71" s="84">
        <f aca="true" t="shared" si="10" ref="P71:P95">SUM(E71:O71)</f>
        <v>411</v>
      </c>
    </row>
    <row r="72" spans="2:16" ht="11.25">
      <c r="B72" s="48" t="s">
        <v>265</v>
      </c>
      <c r="C72" s="1"/>
      <c r="D72" s="1"/>
      <c r="E72" s="85"/>
      <c r="F72" s="85">
        <v>700</v>
      </c>
      <c r="G72" s="85"/>
      <c r="H72" s="85"/>
      <c r="I72" s="85"/>
      <c r="J72" s="85"/>
      <c r="K72" s="85"/>
      <c r="L72" s="85"/>
      <c r="M72" s="85"/>
      <c r="N72" s="85"/>
      <c r="O72" s="85"/>
      <c r="P72" s="86">
        <f t="shared" si="10"/>
        <v>700</v>
      </c>
    </row>
    <row r="73" spans="2:16" ht="11.25">
      <c r="B73" s="48" t="s">
        <v>263</v>
      </c>
      <c r="C73" s="1"/>
      <c r="D73" s="1"/>
      <c r="E73" s="85"/>
      <c r="F73" s="85">
        <v>250</v>
      </c>
      <c r="G73" s="85">
        <v>70</v>
      </c>
      <c r="H73" s="85"/>
      <c r="I73" s="85"/>
      <c r="J73" s="85"/>
      <c r="K73" s="85">
        <v>50</v>
      </c>
      <c r="L73" s="85">
        <v>50</v>
      </c>
      <c r="M73" s="85">
        <v>250</v>
      </c>
      <c r="N73" s="85"/>
      <c r="O73" s="85"/>
      <c r="P73" s="86">
        <f t="shared" si="10"/>
        <v>670</v>
      </c>
    </row>
    <row r="74" spans="2:16" ht="11.25">
      <c r="B74" s="48" t="s">
        <v>76</v>
      </c>
      <c r="C74" s="1"/>
      <c r="D74" s="1"/>
      <c r="E74" s="85">
        <v>5</v>
      </c>
      <c r="F74" s="85">
        <v>100</v>
      </c>
      <c r="G74" s="85">
        <v>25</v>
      </c>
      <c r="H74" s="85"/>
      <c r="I74" s="85"/>
      <c r="J74" s="85">
        <v>457</v>
      </c>
      <c r="K74" s="85">
        <v>50</v>
      </c>
      <c r="L74" s="85">
        <v>50</v>
      </c>
      <c r="M74" s="85">
        <v>50</v>
      </c>
      <c r="N74" s="85"/>
      <c r="O74" s="85"/>
      <c r="P74" s="86">
        <f t="shared" si="10"/>
        <v>737</v>
      </c>
    </row>
    <row r="75" spans="2:16" ht="11.25">
      <c r="B75" s="48" t="s">
        <v>77</v>
      </c>
      <c r="C75" s="1"/>
      <c r="D75" s="1"/>
      <c r="E75" s="85">
        <v>10</v>
      </c>
      <c r="F75" s="85">
        <v>30</v>
      </c>
      <c r="G75" s="85"/>
      <c r="H75" s="85"/>
      <c r="I75" s="85"/>
      <c r="J75" s="85"/>
      <c r="K75" s="85">
        <v>10</v>
      </c>
      <c r="L75" s="85">
        <v>10</v>
      </c>
      <c r="M75" s="85">
        <v>10</v>
      </c>
      <c r="N75" s="85"/>
      <c r="O75" s="85"/>
      <c r="P75" s="86">
        <f t="shared" si="10"/>
        <v>70</v>
      </c>
    </row>
    <row r="76" spans="2:16" ht="11.25">
      <c r="B76" s="48" t="s">
        <v>268</v>
      </c>
      <c r="C76" s="1"/>
      <c r="D76" s="1"/>
      <c r="E76" s="85">
        <v>10</v>
      </c>
      <c r="F76" s="85">
        <v>20</v>
      </c>
      <c r="G76" s="85"/>
      <c r="H76" s="85"/>
      <c r="I76" s="85">
        <v>93</v>
      </c>
      <c r="J76" s="85"/>
      <c r="K76" s="85">
        <v>20</v>
      </c>
      <c r="L76" s="85"/>
      <c r="M76" s="85">
        <v>10</v>
      </c>
      <c r="N76" s="85"/>
      <c r="O76" s="85">
        <v>285</v>
      </c>
      <c r="P76" s="86">
        <f t="shared" si="10"/>
        <v>438</v>
      </c>
    </row>
    <row r="77" spans="2:16" ht="11.25">
      <c r="B77" s="48" t="s">
        <v>78</v>
      </c>
      <c r="C77" s="1"/>
      <c r="D77" s="1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6">
        <f t="shared" si="10"/>
        <v>0</v>
      </c>
    </row>
    <row r="78" spans="2:16" ht="11.25">
      <c r="B78" s="48" t="s">
        <v>79</v>
      </c>
      <c r="C78" s="1"/>
      <c r="D78" s="1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6">
        <f t="shared" si="10"/>
        <v>0</v>
      </c>
    </row>
    <row r="79" spans="2:16" ht="11.25">
      <c r="B79" s="48" t="s">
        <v>80</v>
      </c>
      <c r="C79" s="1"/>
      <c r="D79" s="1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6">
        <f t="shared" si="10"/>
        <v>0</v>
      </c>
    </row>
    <row r="80" spans="2:16" ht="12" thickBot="1">
      <c r="B80" s="30" t="s">
        <v>262</v>
      </c>
      <c r="C80" s="31"/>
      <c r="D80" s="31"/>
      <c r="E80" s="87"/>
      <c r="F80" s="87">
        <v>816</v>
      </c>
      <c r="G80" s="87"/>
      <c r="H80" s="87"/>
      <c r="I80" s="87"/>
      <c r="J80" s="87"/>
      <c r="K80" s="87">
        <v>150</v>
      </c>
      <c r="L80" s="87"/>
      <c r="M80" s="87"/>
      <c r="N80" s="87"/>
      <c r="O80" s="87">
        <v>534</v>
      </c>
      <c r="P80" s="88"/>
    </row>
    <row r="81" spans="2:16" ht="12" thickBot="1">
      <c r="B81" s="21" t="s">
        <v>260</v>
      </c>
      <c r="C81" s="36"/>
      <c r="D81" s="36"/>
      <c r="E81" s="73">
        <f aca="true" t="shared" si="11" ref="E81:N81">E71+E72+E73+E74+E75+E76+E77+E78+E79+E80</f>
        <v>25</v>
      </c>
      <c r="F81" s="73">
        <f t="shared" si="11"/>
        <v>1916</v>
      </c>
      <c r="G81" s="73">
        <f t="shared" si="11"/>
        <v>95</v>
      </c>
      <c r="H81" s="73">
        <f t="shared" si="11"/>
        <v>0</v>
      </c>
      <c r="I81" s="73">
        <f t="shared" si="11"/>
        <v>93</v>
      </c>
      <c r="J81" s="73">
        <f t="shared" si="11"/>
        <v>457</v>
      </c>
      <c r="K81" s="73">
        <f t="shared" si="11"/>
        <v>280</v>
      </c>
      <c r="L81" s="73">
        <f t="shared" si="11"/>
        <v>110</v>
      </c>
      <c r="M81" s="73">
        <f t="shared" si="11"/>
        <v>320</v>
      </c>
      <c r="N81" s="73">
        <f t="shared" si="11"/>
        <v>411</v>
      </c>
      <c r="O81" s="73">
        <f>O71+O72+O73+O74+O75+O76+O77+O78+O79+O80</f>
        <v>819</v>
      </c>
      <c r="P81" s="89">
        <f t="shared" si="10"/>
        <v>4526</v>
      </c>
    </row>
    <row r="82" spans="2:16" ht="12" thickBot="1">
      <c r="B82" s="41"/>
      <c r="C82" s="42"/>
      <c r="D82" s="42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1">
        <f t="shared" si="10"/>
        <v>0</v>
      </c>
    </row>
    <row r="83" spans="2:16" ht="12" thickBot="1">
      <c r="B83" s="21" t="s">
        <v>276</v>
      </c>
      <c r="C83" s="52"/>
      <c r="D83" s="52"/>
      <c r="E83" s="92"/>
      <c r="F83" s="73"/>
      <c r="G83" s="92"/>
      <c r="H83" s="92"/>
      <c r="I83" s="92"/>
      <c r="J83" s="92"/>
      <c r="K83" s="92"/>
      <c r="L83" s="92"/>
      <c r="M83" s="92"/>
      <c r="N83" s="92"/>
      <c r="O83" s="92"/>
      <c r="P83" s="93">
        <f t="shared" si="10"/>
        <v>0</v>
      </c>
    </row>
    <row r="84" spans="2:16" ht="12" thickBot="1">
      <c r="B84" s="21" t="s">
        <v>277</v>
      </c>
      <c r="C84" s="36"/>
      <c r="D84" s="36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89">
        <f t="shared" si="10"/>
        <v>0</v>
      </c>
    </row>
    <row r="85" spans="2:16" ht="12" thickBot="1">
      <c r="B85" s="41"/>
      <c r="C85" s="42"/>
      <c r="D85" s="42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1">
        <f t="shared" si="10"/>
        <v>0</v>
      </c>
    </row>
    <row r="86" spans="2:16" ht="12" thickBot="1">
      <c r="B86" s="21" t="s">
        <v>81</v>
      </c>
      <c r="C86" s="36"/>
      <c r="D86" s="36"/>
      <c r="E86" s="73">
        <v>7</v>
      </c>
      <c r="F86" s="73">
        <v>355</v>
      </c>
      <c r="G86" s="73">
        <v>26</v>
      </c>
      <c r="H86" s="73">
        <v>517</v>
      </c>
      <c r="I86" s="73">
        <v>25</v>
      </c>
      <c r="J86" s="73">
        <v>123</v>
      </c>
      <c r="K86" s="73">
        <v>177</v>
      </c>
      <c r="L86" s="73">
        <v>42</v>
      </c>
      <c r="M86" s="73">
        <v>128</v>
      </c>
      <c r="N86" s="73">
        <v>52</v>
      </c>
      <c r="O86" s="73">
        <v>281</v>
      </c>
      <c r="P86" s="89">
        <f t="shared" si="10"/>
        <v>1733</v>
      </c>
    </row>
    <row r="87" spans="2:16" ht="11.25">
      <c r="B87" s="56"/>
      <c r="C87" s="57"/>
      <c r="D87" s="57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5">
        <f t="shared" si="10"/>
        <v>0</v>
      </c>
    </row>
    <row r="88" spans="2:16" ht="11.25">
      <c r="B88" s="48" t="s">
        <v>82</v>
      </c>
      <c r="C88" s="1"/>
      <c r="D88" s="1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6">
        <f t="shared" si="10"/>
        <v>0</v>
      </c>
    </row>
    <row r="89" spans="2:16" ht="12" thickBot="1">
      <c r="B89" s="78"/>
      <c r="C89" s="79"/>
      <c r="D89" s="79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88">
        <f t="shared" si="10"/>
        <v>0</v>
      </c>
    </row>
    <row r="90" spans="2:16" ht="12" thickBot="1">
      <c r="B90" s="21" t="s">
        <v>278</v>
      </c>
      <c r="C90" s="36"/>
      <c r="D90" s="36"/>
      <c r="E90" s="73">
        <f>SUM(E88:E89)</f>
        <v>0</v>
      </c>
      <c r="F90" s="73">
        <f aca="true" t="shared" si="12" ref="F90:O90">SUM(F88:F89)</f>
        <v>0</v>
      </c>
      <c r="G90" s="73">
        <f t="shared" si="12"/>
        <v>0</v>
      </c>
      <c r="H90" s="73">
        <f t="shared" si="12"/>
        <v>0</v>
      </c>
      <c r="I90" s="73">
        <f t="shared" si="12"/>
        <v>0</v>
      </c>
      <c r="J90" s="73">
        <f t="shared" si="12"/>
        <v>0</v>
      </c>
      <c r="K90" s="73">
        <f t="shared" si="12"/>
        <v>0</v>
      </c>
      <c r="L90" s="73">
        <f t="shared" si="12"/>
        <v>0</v>
      </c>
      <c r="M90" s="73">
        <f t="shared" si="12"/>
        <v>0</v>
      </c>
      <c r="N90" s="73">
        <f t="shared" si="12"/>
        <v>0</v>
      </c>
      <c r="O90" s="73">
        <f t="shared" si="12"/>
        <v>0</v>
      </c>
      <c r="P90" s="89">
        <f t="shared" si="10"/>
        <v>0</v>
      </c>
    </row>
    <row r="91" spans="2:16" ht="12" thickBot="1">
      <c r="B91" s="41"/>
      <c r="C91" s="42"/>
      <c r="D91" s="42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1">
        <f t="shared" si="10"/>
        <v>0</v>
      </c>
    </row>
    <row r="92" spans="2:16" ht="12" thickBot="1">
      <c r="B92" s="21" t="s">
        <v>84</v>
      </c>
      <c r="C92" s="36"/>
      <c r="D92" s="36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89">
        <f t="shared" si="10"/>
        <v>0</v>
      </c>
    </row>
    <row r="93" spans="2:16" ht="12" thickBot="1">
      <c r="B93" s="80" t="s">
        <v>196</v>
      </c>
      <c r="C93" s="74"/>
      <c r="D93" s="74"/>
      <c r="E93" s="97"/>
      <c r="F93" s="97">
        <v>100</v>
      </c>
      <c r="G93" s="97"/>
      <c r="H93" s="97"/>
      <c r="I93" s="97"/>
      <c r="J93" s="97"/>
      <c r="K93" s="97"/>
      <c r="L93" s="97"/>
      <c r="M93" s="97"/>
      <c r="N93" s="97"/>
      <c r="O93" s="97"/>
      <c r="P93" s="91">
        <f t="shared" si="10"/>
        <v>100</v>
      </c>
    </row>
    <row r="94" spans="2:16" ht="12" thickBot="1">
      <c r="B94" s="21" t="s">
        <v>279</v>
      </c>
      <c r="C94" s="36"/>
      <c r="D94" s="36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89">
        <f t="shared" si="10"/>
        <v>0</v>
      </c>
    </row>
    <row r="95" spans="2:16" ht="12" thickBot="1">
      <c r="B95" s="81"/>
      <c r="C95" s="82"/>
      <c r="D95" s="82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9">
        <f t="shared" si="10"/>
        <v>0</v>
      </c>
    </row>
    <row r="96" spans="2:16" ht="12" thickBot="1">
      <c r="B96" s="21" t="s">
        <v>85</v>
      </c>
      <c r="C96" s="36"/>
      <c r="D96" s="36"/>
      <c r="E96" s="73">
        <f>SUM(E60,E64,E81,E86,E90)</f>
        <v>32</v>
      </c>
      <c r="F96" s="73">
        <f>SUM(F60,F64,F81,F86,F90,F92,F93,F95,F94,F95)</f>
        <v>2701</v>
      </c>
      <c r="G96" s="73">
        <f aca="true" t="shared" si="13" ref="G96:O96">SUM(G60,G64,G81,G86,G90)</f>
        <v>121</v>
      </c>
      <c r="H96" s="73">
        <f>SUM(H60,H64,H81,H86,H90)</f>
        <v>2434</v>
      </c>
      <c r="I96" s="73">
        <f t="shared" si="13"/>
        <v>118</v>
      </c>
      <c r="J96" s="73">
        <f t="shared" si="13"/>
        <v>580</v>
      </c>
      <c r="K96" s="73">
        <f t="shared" si="13"/>
        <v>832</v>
      </c>
      <c r="L96" s="73">
        <f t="shared" si="13"/>
        <v>198</v>
      </c>
      <c r="M96" s="73">
        <f t="shared" si="13"/>
        <v>588</v>
      </c>
      <c r="N96" s="73">
        <f t="shared" si="13"/>
        <v>463</v>
      </c>
      <c r="O96" s="73">
        <f t="shared" si="13"/>
        <v>1855</v>
      </c>
      <c r="P96" s="73">
        <f>SUM(E96:O96)</f>
        <v>9922</v>
      </c>
    </row>
    <row r="97" spans="2:16" ht="11.25">
      <c r="B97" s="42"/>
      <c r="C97" s="42"/>
      <c r="D97" s="42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</row>
  </sheetData>
  <sheetProtection/>
  <mergeCells count="14">
    <mergeCell ref="B5:O5"/>
    <mergeCell ref="B6:O6"/>
    <mergeCell ref="B7:O7"/>
    <mergeCell ref="B1:O1"/>
    <mergeCell ref="B2:O2"/>
    <mergeCell ref="B3:O3"/>
    <mergeCell ref="B4:O4"/>
    <mergeCell ref="B69:D70"/>
    <mergeCell ref="P69:P70"/>
    <mergeCell ref="P10:P11"/>
    <mergeCell ref="B10:D11"/>
    <mergeCell ref="B44:D45"/>
    <mergeCell ref="P44:P45"/>
    <mergeCell ref="B34:D34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3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C1:L50"/>
  <sheetViews>
    <sheetView view="pageBreakPreview" zoomScaleSheetLayoutView="100" zoomScalePageLayoutView="0" workbookViewId="0" topLeftCell="A1">
      <selection activeCell="C1" sqref="C1:K1"/>
    </sheetView>
  </sheetViews>
  <sheetFormatPr defaultColWidth="9.125" defaultRowHeight="12.75"/>
  <cols>
    <col min="1" max="2" width="9.125" style="12" customWidth="1"/>
    <col min="3" max="3" width="5.375" style="12" customWidth="1"/>
    <col min="4" max="4" width="14.375" style="12" customWidth="1"/>
    <col min="5" max="7" width="9.125" style="12" customWidth="1"/>
    <col min="8" max="8" width="8.00390625" style="12" customWidth="1"/>
    <col min="9" max="10" width="12.50390625" style="12" customWidth="1"/>
    <col min="11" max="11" width="13.375" style="12" customWidth="1"/>
    <col min="12" max="16384" width="9.125" style="12" customWidth="1"/>
  </cols>
  <sheetData>
    <row r="1" spans="3:12" ht="11.25">
      <c r="C1" s="449" t="s">
        <v>366</v>
      </c>
      <c r="D1" s="445"/>
      <c r="E1" s="445"/>
      <c r="F1" s="445"/>
      <c r="G1" s="445"/>
      <c r="H1" s="445"/>
      <c r="I1" s="445"/>
      <c r="J1" s="445"/>
      <c r="K1" s="445"/>
      <c r="L1" s="114"/>
    </row>
    <row r="2" spans="3:12" ht="11.25">
      <c r="C2" s="449"/>
      <c r="D2" s="445"/>
      <c r="E2" s="445"/>
      <c r="F2" s="445"/>
      <c r="G2" s="445"/>
      <c r="H2" s="445"/>
      <c r="I2" s="445"/>
      <c r="J2" s="445"/>
      <c r="K2" s="445"/>
      <c r="L2" s="114"/>
    </row>
    <row r="3" spans="3:12" ht="12">
      <c r="C3" s="472" t="s">
        <v>142</v>
      </c>
      <c r="D3" s="445"/>
      <c r="E3" s="445"/>
      <c r="F3" s="445"/>
      <c r="G3" s="445"/>
      <c r="H3" s="445"/>
      <c r="I3" s="445"/>
      <c r="J3" s="445"/>
      <c r="K3" s="445"/>
      <c r="L3" s="114"/>
    </row>
    <row r="4" spans="3:12" ht="11.25">
      <c r="C4" s="449"/>
      <c r="D4" s="445"/>
      <c r="E4" s="445"/>
      <c r="F4" s="445"/>
      <c r="G4" s="445"/>
      <c r="H4" s="445"/>
      <c r="I4" s="445"/>
      <c r="J4" s="445"/>
      <c r="K4" s="445"/>
      <c r="L4" s="114"/>
    </row>
    <row r="5" spans="3:12" ht="12">
      <c r="C5" s="450" t="s">
        <v>130</v>
      </c>
      <c r="D5" s="445"/>
      <c r="E5" s="445"/>
      <c r="F5" s="445"/>
      <c r="G5" s="445"/>
      <c r="H5" s="445"/>
      <c r="I5" s="445"/>
      <c r="J5" s="445"/>
      <c r="K5" s="445"/>
      <c r="L5" s="114"/>
    </row>
    <row r="6" spans="3:12" ht="12">
      <c r="C6" s="472"/>
      <c r="D6" s="445"/>
      <c r="E6" s="445"/>
      <c r="F6" s="445"/>
      <c r="G6" s="445"/>
      <c r="H6" s="445"/>
      <c r="I6" s="445"/>
      <c r="J6" s="445"/>
      <c r="K6" s="445"/>
      <c r="L6" s="114"/>
    </row>
    <row r="7" spans="3:12" ht="12">
      <c r="C7" s="450" t="s">
        <v>317</v>
      </c>
      <c r="D7" s="445"/>
      <c r="E7" s="445"/>
      <c r="F7" s="445"/>
      <c r="G7" s="445"/>
      <c r="H7" s="445"/>
      <c r="I7" s="445"/>
      <c r="J7" s="445"/>
      <c r="K7" s="445"/>
      <c r="L7" s="114"/>
    </row>
    <row r="8" spans="11:12" ht="12" thickBot="1">
      <c r="K8" s="12" t="s">
        <v>318</v>
      </c>
      <c r="L8" s="114"/>
    </row>
    <row r="9" spans="3:11" ht="12" thickBot="1">
      <c r="C9" s="238"/>
      <c r="D9" s="115" t="s">
        <v>19</v>
      </c>
      <c r="E9" s="21"/>
      <c r="F9" s="239" t="s">
        <v>20</v>
      </c>
      <c r="G9" s="36"/>
      <c r="H9" s="37"/>
      <c r="I9" s="134" t="s">
        <v>21</v>
      </c>
      <c r="J9" s="134" t="s">
        <v>22</v>
      </c>
      <c r="K9" s="134" t="s">
        <v>18</v>
      </c>
    </row>
    <row r="10" spans="3:11" ht="12">
      <c r="C10" s="136" t="s">
        <v>204</v>
      </c>
      <c r="D10" s="112" t="s">
        <v>36</v>
      </c>
      <c r="E10" s="240" t="s">
        <v>56</v>
      </c>
      <c r="F10" s="111" t="s">
        <v>0</v>
      </c>
      <c r="G10" s="111"/>
      <c r="H10" s="112"/>
      <c r="I10" s="68"/>
      <c r="J10" s="117"/>
      <c r="K10" s="70"/>
    </row>
    <row r="11" spans="3:11" ht="12" thickBot="1">
      <c r="C11" s="139" t="s">
        <v>205</v>
      </c>
      <c r="D11" s="140" t="s">
        <v>37</v>
      </c>
      <c r="E11" s="241"/>
      <c r="F11" s="2"/>
      <c r="G11" s="2"/>
      <c r="H11" s="242"/>
      <c r="I11" s="80" t="s">
        <v>29</v>
      </c>
      <c r="J11" s="288" t="s">
        <v>320</v>
      </c>
      <c r="K11" s="289" t="s">
        <v>48</v>
      </c>
    </row>
    <row r="12" spans="3:11" ht="12">
      <c r="C12" s="139" t="s">
        <v>206</v>
      </c>
      <c r="D12" s="116" t="s">
        <v>49</v>
      </c>
      <c r="E12" s="178" t="s">
        <v>56</v>
      </c>
      <c r="F12" s="178"/>
      <c r="G12" s="178"/>
      <c r="H12" s="178"/>
      <c r="I12" s="244"/>
      <c r="J12" s="245"/>
      <c r="K12" s="246"/>
    </row>
    <row r="13" spans="3:11" ht="11.25">
      <c r="C13" s="139" t="s">
        <v>207</v>
      </c>
      <c r="D13" s="247"/>
      <c r="E13" s="248" t="s">
        <v>57</v>
      </c>
      <c r="F13" s="248"/>
      <c r="G13" s="248"/>
      <c r="H13" s="248"/>
      <c r="I13" s="249">
        <f>SUM(I15,I22)</f>
        <v>1568</v>
      </c>
      <c r="J13" s="250">
        <f>SUM(J15,J22)</f>
        <v>0</v>
      </c>
      <c r="K13" s="251">
        <f>SUM(K15,K22)</f>
        <v>1703</v>
      </c>
    </row>
    <row r="14" spans="3:11" ht="11.25">
      <c r="C14" s="139" t="s">
        <v>208</v>
      </c>
      <c r="D14" s="280"/>
      <c r="E14" s="248"/>
      <c r="F14" s="248"/>
      <c r="G14" s="248"/>
      <c r="H14" s="248"/>
      <c r="I14" s="249"/>
      <c r="J14" s="250"/>
      <c r="K14" s="251"/>
    </row>
    <row r="15" spans="3:11" ht="12">
      <c r="C15" s="139" t="s">
        <v>209</v>
      </c>
      <c r="D15" s="268">
        <v>105010</v>
      </c>
      <c r="E15" s="290" t="s">
        <v>114</v>
      </c>
      <c r="F15" s="290"/>
      <c r="G15" s="290"/>
      <c r="H15" s="1"/>
      <c r="I15" s="49">
        <v>228</v>
      </c>
      <c r="J15" s="50">
        <f>J17+J18+J16</f>
        <v>0</v>
      </c>
      <c r="K15" s="51">
        <v>363</v>
      </c>
    </row>
    <row r="16" spans="3:11" ht="12">
      <c r="C16" s="139" t="s">
        <v>210</v>
      </c>
      <c r="D16" s="270"/>
      <c r="E16" s="5"/>
      <c r="F16" s="6"/>
      <c r="G16" s="5"/>
      <c r="H16" s="1"/>
      <c r="I16" s="49"/>
      <c r="J16" s="50"/>
      <c r="K16" s="51"/>
    </row>
    <row r="17" spans="3:11" ht="12">
      <c r="C17" s="139" t="s">
        <v>211</v>
      </c>
      <c r="D17" s="268"/>
      <c r="E17" s="1"/>
      <c r="F17" s="1"/>
      <c r="G17" s="1"/>
      <c r="H17" s="1"/>
      <c r="I17" s="49"/>
      <c r="J17" s="50"/>
      <c r="K17" s="51"/>
    </row>
    <row r="18" spans="3:11" ht="12">
      <c r="C18" s="139" t="s">
        <v>212</v>
      </c>
      <c r="D18" s="270"/>
      <c r="E18" s="5"/>
      <c r="F18" s="6"/>
      <c r="G18" s="5"/>
      <c r="H18" s="1"/>
      <c r="I18" s="49"/>
      <c r="J18" s="50"/>
      <c r="K18" s="51"/>
    </row>
    <row r="19" spans="3:11" ht="12">
      <c r="C19" s="139" t="s">
        <v>213</v>
      </c>
      <c r="D19" s="268"/>
      <c r="E19" s="290"/>
      <c r="F19" s="290"/>
      <c r="G19" s="290"/>
      <c r="H19" s="1"/>
      <c r="I19" s="49"/>
      <c r="J19" s="50"/>
      <c r="K19" s="51"/>
    </row>
    <row r="20" spans="3:11" ht="12">
      <c r="C20" s="139" t="s">
        <v>214</v>
      </c>
      <c r="D20" s="268"/>
      <c r="E20" s="290"/>
      <c r="F20" s="290"/>
      <c r="G20" s="1"/>
      <c r="H20" s="1"/>
      <c r="I20" s="49"/>
      <c r="J20" s="50"/>
      <c r="K20" s="51"/>
    </row>
    <row r="21" spans="3:11" ht="12">
      <c r="C21" s="139" t="s">
        <v>215</v>
      </c>
      <c r="D21" s="270"/>
      <c r="E21" s="5"/>
      <c r="F21" s="6"/>
      <c r="G21" s="5"/>
      <c r="H21" s="1"/>
      <c r="I21" s="49"/>
      <c r="J21" s="50"/>
      <c r="K21" s="51"/>
    </row>
    <row r="22" spans="3:11" ht="12">
      <c r="C22" s="139" t="s">
        <v>216</v>
      </c>
      <c r="D22" s="268">
        <v>106020</v>
      </c>
      <c r="E22" s="290" t="s">
        <v>185</v>
      </c>
      <c r="F22" s="290"/>
      <c r="G22" s="290"/>
      <c r="H22" s="1"/>
      <c r="I22" s="49">
        <v>1340</v>
      </c>
      <c r="J22" s="50"/>
      <c r="K22" s="51">
        <v>1340</v>
      </c>
    </row>
    <row r="23" spans="3:11" ht="12">
      <c r="C23" s="139" t="s">
        <v>217</v>
      </c>
      <c r="D23" s="270"/>
      <c r="E23" s="1"/>
      <c r="F23" s="7"/>
      <c r="G23" s="1"/>
      <c r="H23" s="1"/>
      <c r="I23" s="49"/>
      <c r="J23" s="50"/>
      <c r="K23" s="51"/>
    </row>
    <row r="24" spans="3:11" ht="12">
      <c r="C24" s="139" t="s">
        <v>218</v>
      </c>
      <c r="D24" s="268"/>
      <c r="E24" s="290"/>
      <c r="F24" s="290"/>
      <c r="G24" s="290"/>
      <c r="H24" s="248"/>
      <c r="I24" s="49"/>
      <c r="J24" s="50"/>
      <c r="K24" s="51"/>
    </row>
    <row r="25" spans="3:11" ht="12">
      <c r="C25" s="139" t="s">
        <v>219</v>
      </c>
      <c r="D25" s="291"/>
      <c r="E25" s="5"/>
      <c r="F25" s="6"/>
      <c r="G25" s="5"/>
      <c r="H25" s="1"/>
      <c r="I25" s="49"/>
      <c r="J25" s="50"/>
      <c r="K25" s="51"/>
    </row>
    <row r="26" spans="3:11" ht="11.25">
      <c r="C26" s="139" t="s">
        <v>220</v>
      </c>
      <c r="D26" s="280"/>
      <c r="E26" s="3"/>
      <c r="F26" s="1"/>
      <c r="G26" s="1"/>
      <c r="H26" s="1"/>
      <c r="I26" s="49"/>
      <c r="J26" s="50"/>
      <c r="K26" s="51"/>
    </row>
    <row r="27" spans="3:11" ht="11.25">
      <c r="C27" s="139" t="s">
        <v>221</v>
      </c>
      <c r="D27" s="267"/>
      <c r="E27" s="3"/>
      <c r="F27" s="1"/>
      <c r="G27" s="1"/>
      <c r="H27" s="1"/>
      <c r="I27" s="49"/>
      <c r="J27" s="50"/>
      <c r="K27" s="51"/>
    </row>
    <row r="28" spans="3:11" ht="11.25">
      <c r="C28" s="139" t="s">
        <v>222</v>
      </c>
      <c r="D28" s="280"/>
      <c r="E28" s="261"/>
      <c r="F28" s="248"/>
      <c r="G28" s="248"/>
      <c r="H28" s="248"/>
      <c r="I28" s="249"/>
      <c r="J28" s="50"/>
      <c r="K28" s="51"/>
    </row>
    <row r="29" spans="3:11" ht="12">
      <c r="C29" s="139" t="s">
        <v>223</v>
      </c>
      <c r="D29" s="268">
        <v>107060</v>
      </c>
      <c r="E29" s="248" t="s">
        <v>55</v>
      </c>
      <c r="F29" s="248"/>
      <c r="G29" s="248"/>
      <c r="H29" s="248"/>
      <c r="I29" s="249">
        <f>I31+I33+I35+I39+I41+I37</f>
        <v>313</v>
      </c>
      <c r="J29" s="250">
        <f>J31+J33+J35+J39+J41+J37</f>
        <v>0</v>
      </c>
      <c r="K29" s="251">
        <f>K31+K33+K35+K39+K41+K37</f>
        <v>1118</v>
      </c>
    </row>
    <row r="30" spans="3:11" ht="11.25">
      <c r="C30" s="139" t="s">
        <v>224</v>
      </c>
      <c r="D30" s="280"/>
      <c r="E30" s="1"/>
      <c r="F30" s="1"/>
      <c r="G30" s="1"/>
      <c r="H30" s="1"/>
      <c r="I30" s="49"/>
      <c r="J30" s="50"/>
      <c r="K30" s="51"/>
    </row>
    <row r="31" spans="3:11" ht="12">
      <c r="C31" s="139" t="s">
        <v>225</v>
      </c>
      <c r="D31" s="268"/>
      <c r="E31" s="269" t="s">
        <v>315</v>
      </c>
      <c r="F31" s="290"/>
      <c r="G31" s="1"/>
      <c r="H31" s="1"/>
      <c r="I31" s="49">
        <v>110</v>
      </c>
      <c r="J31" s="50"/>
      <c r="K31" s="51">
        <v>915</v>
      </c>
    </row>
    <row r="32" spans="3:11" ht="12">
      <c r="C32" s="139" t="s">
        <v>226</v>
      </c>
      <c r="D32" s="291"/>
      <c r="E32" s="165"/>
      <c r="F32" s="31"/>
      <c r="G32" s="31"/>
      <c r="H32" s="31"/>
      <c r="I32" s="49"/>
      <c r="J32" s="50"/>
      <c r="K32" s="51"/>
    </row>
    <row r="33" spans="3:11" ht="12">
      <c r="C33" s="139" t="s">
        <v>227</v>
      </c>
      <c r="D33" s="268"/>
      <c r="E33" s="269" t="s">
        <v>316</v>
      </c>
      <c r="F33" s="290"/>
      <c r="G33" s="1"/>
      <c r="H33" s="1"/>
      <c r="I33" s="49">
        <v>80</v>
      </c>
      <c r="J33" s="50"/>
      <c r="K33" s="51">
        <v>80</v>
      </c>
    </row>
    <row r="34" spans="3:11" ht="12">
      <c r="C34" s="139" t="s">
        <v>228</v>
      </c>
      <c r="D34" s="291"/>
      <c r="E34" s="165"/>
      <c r="F34" s="31"/>
      <c r="G34" s="31"/>
      <c r="H34" s="31"/>
      <c r="I34" s="49"/>
      <c r="J34" s="50"/>
      <c r="K34" s="51"/>
    </row>
    <row r="35" spans="3:11" ht="12">
      <c r="C35" s="139" t="s">
        <v>229</v>
      </c>
      <c r="D35" s="268"/>
      <c r="E35" s="269" t="s">
        <v>304</v>
      </c>
      <c r="F35" s="290"/>
      <c r="G35" s="1"/>
      <c r="H35" s="1"/>
      <c r="I35" s="49">
        <v>0</v>
      </c>
      <c r="J35" s="50"/>
      <c r="K35" s="51">
        <v>0</v>
      </c>
    </row>
    <row r="36" spans="3:11" ht="12">
      <c r="C36" s="139" t="s">
        <v>230</v>
      </c>
      <c r="D36" s="270"/>
      <c r="E36" s="3"/>
      <c r="F36" s="1"/>
      <c r="G36" s="1"/>
      <c r="H36" s="1"/>
      <c r="I36" s="49"/>
      <c r="J36" s="50"/>
      <c r="K36" s="51"/>
    </row>
    <row r="37" spans="3:11" ht="12">
      <c r="C37" s="139" t="s">
        <v>231</v>
      </c>
      <c r="D37" s="268"/>
      <c r="E37" s="269" t="s">
        <v>186</v>
      </c>
      <c r="F37" s="1"/>
      <c r="G37" s="290"/>
      <c r="H37" s="1"/>
      <c r="I37" s="49">
        <v>0</v>
      </c>
      <c r="J37" s="50"/>
      <c r="K37" s="51">
        <v>0</v>
      </c>
    </row>
    <row r="38" spans="3:11" ht="12">
      <c r="C38" s="139" t="s">
        <v>233</v>
      </c>
      <c r="D38" s="268"/>
      <c r="E38" s="269"/>
      <c r="F38" s="1"/>
      <c r="G38" s="290"/>
      <c r="H38" s="1"/>
      <c r="I38" s="49"/>
      <c r="J38" s="50"/>
      <c r="K38" s="51"/>
    </row>
    <row r="39" spans="3:11" ht="12">
      <c r="C39" s="139" t="s">
        <v>235</v>
      </c>
      <c r="D39" s="268"/>
      <c r="E39" s="269" t="s">
        <v>58</v>
      </c>
      <c r="F39" s="290"/>
      <c r="G39" s="290"/>
      <c r="H39" s="1"/>
      <c r="I39" s="49">
        <v>100</v>
      </c>
      <c r="J39" s="50"/>
      <c r="K39" s="51">
        <v>100</v>
      </c>
    </row>
    <row r="40" spans="3:11" ht="12">
      <c r="C40" s="139" t="s">
        <v>236</v>
      </c>
      <c r="D40" s="270"/>
      <c r="E40" s="3"/>
      <c r="F40" s="1"/>
      <c r="G40" s="1"/>
      <c r="H40" s="1"/>
      <c r="I40" s="49"/>
      <c r="J40" s="50"/>
      <c r="K40" s="51"/>
    </row>
    <row r="41" spans="3:11" ht="12">
      <c r="C41" s="139" t="s">
        <v>237</v>
      </c>
      <c r="D41" s="268"/>
      <c r="E41" s="269" t="s">
        <v>59</v>
      </c>
      <c r="F41" s="290"/>
      <c r="G41" s="1"/>
      <c r="H41" s="1"/>
      <c r="I41" s="49">
        <v>23</v>
      </c>
      <c r="J41" s="50"/>
      <c r="K41" s="51">
        <v>23</v>
      </c>
    </row>
    <row r="42" spans="3:11" ht="12">
      <c r="C42" s="139" t="s">
        <v>238</v>
      </c>
      <c r="D42" s="292"/>
      <c r="E42" s="269"/>
      <c r="F42" s="290"/>
      <c r="G42" s="1"/>
      <c r="H42" s="1"/>
      <c r="I42" s="49"/>
      <c r="J42" s="50"/>
      <c r="K42" s="51"/>
    </row>
    <row r="43" spans="3:11" ht="12">
      <c r="C43" s="139" t="s">
        <v>239</v>
      </c>
      <c r="D43" s="268"/>
      <c r="E43" s="248"/>
      <c r="F43" s="248"/>
      <c r="G43" s="248"/>
      <c r="H43" s="248"/>
      <c r="I43" s="249"/>
      <c r="J43" s="250"/>
      <c r="K43" s="51"/>
    </row>
    <row r="44" spans="3:11" ht="11.25">
      <c r="C44" s="139" t="s">
        <v>240</v>
      </c>
      <c r="D44" s="280"/>
      <c r="E44" s="3"/>
      <c r="F44" s="1"/>
      <c r="G44" s="1"/>
      <c r="H44" s="1"/>
      <c r="I44" s="49"/>
      <c r="J44" s="50"/>
      <c r="K44" s="51"/>
    </row>
    <row r="45" spans="3:11" ht="12">
      <c r="C45" s="139" t="s">
        <v>241</v>
      </c>
      <c r="D45" s="268"/>
      <c r="E45" s="4"/>
      <c r="F45" s="253"/>
      <c r="G45" s="253"/>
      <c r="H45" s="253"/>
      <c r="I45" s="49"/>
      <c r="J45" s="50"/>
      <c r="K45" s="51"/>
    </row>
    <row r="46" spans="3:11" ht="11.25">
      <c r="C46" s="139" t="s">
        <v>242</v>
      </c>
      <c r="D46" s="280"/>
      <c r="E46" s="3"/>
      <c r="F46" s="1"/>
      <c r="G46" s="1"/>
      <c r="H46" s="1"/>
      <c r="I46" s="49"/>
      <c r="J46" s="50"/>
      <c r="K46" s="51"/>
    </row>
    <row r="47" spans="3:11" ht="11.25">
      <c r="C47" s="139" t="s">
        <v>243</v>
      </c>
      <c r="D47" s="280"/>
      <c r="E47" s="1"/>
      <c r="F47" s="1"/>
      <c r="G47" s="1"/>
      <c r="H47" s="1"/>
      <c r="I47" s="49"/>
      <c r="J47" s="50"/>
      <c r="K47" s="51"/>
    </row>
    <row r="48" spans="3:11" ht="12" thickBot="1">
      <c r="C48" s="139" t="s">
        <v>244</v>
      </c>
      <c r="D48" s="281"/>
      <c r="E48" s="2"/>
      <c r="F48" s="2"/>
      <c r="G48" s="2"/>
      <c r="H48" s="2"/>
      <c r="I48" s="293"/>
      <c r="J48" s="294"/>
      <c r="K48" s="295"/>
    </row>
    <row r="49" spans="3:11" ht="12" thickBot="1">
      <c r="C49" s="139" t="s">
        <v>245</v>
      </c>
      <c r="D49" s="185"/>
      <c r="E49" s="186"/>
      <c r="F49" s="42"/>
      <c r="G49" s="42"/>
      <c r="H49" s="42"/>
      <c r="I49" s="54"/>
      <c r="J49" s="55"/>
      <c r="K49" s="47"/>
    </row>
    <row r="50" spans="3:11" ht="12.75" thickBot="1" thickTop="1">
      <c r="C50" s="192" t="s">
        <v>246</v>
      </c>
      <c r="D50" s="284"/>
      <c r="E50" s="285" t="s">
        <v>60</v>
      </c>
      <c r="F50" s="285"/>
      <c r="G50" s="285"/>
      <c r="H50" s="296"/>
      <c r="I50" s="283">
        <f>I13+I29</f>
        <v>1881</v>
      </c>
      <c r="J50" s="297">
        <f>J13+J29</f>
        <v>0</v>
      </c>
      <c r="K50" s="286">
        <f>K13+K29</f>
        <v>2821</v>
      </c>
    </row>
  </sheetData>
  <sheetProtection/>
  <mergeCells count="7">
    <mergeCell ref="C7:K7"/>
    <mergeCell ref="C1:K1"/>
    <mergeCell ref="C2:K2"/>
    <mergeCell ref="C3:K3"/>
    <mergeCell ref="C4:K4"/>
    <mergeCell ref="C5:K5"/>
    <mergeCell ref="C6:K6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D1:L53"/>
  <sheetViews>
    <sheetView view="pageBreakPreview" zoomScaleSheetLayoutView="100" zoomScalePageLayoutView="0" workbookViewId="0" topLeftCell="C1">
      <selection activeCell="D1" sqref="D1:L1"/>
    </sheetView>
  </sheetViews>
  <sheetFormatPr defaultColWidth="9.125" defaultRowHeight="12.75"/>
  <cols>
    <col min="1" max="3" width="9.125" style="12" customWidth="1"/>
    <col min="4" max="4" width="5.00390625" style="12" customWidth="1"/>
    <col min="5" max="5" width="8.125" style="12" customWidth="1"/>
    <col min="6" max="8" width="9.125" style="12" customWidth="1"/>
    <col min="9" max="9" width="10.375" style="12" customWidth="1"/>
    <col min="10" max="10" width="13.875" style="12" customWidth="1"/>
    <col min="11" max="11" width="15.625" style="12" customWidth="1"/>
    <col min="12" max="12" width="13.375" style="12" customWidth="1"/>
    <col min="13" max="16384" width="9.125" style="12" customWidth="1"/>
  </cols>
  <sheetData>
    <row r="1" spans="4:12" ht="11.25">
      <c r="D1" s="445" t="s">
        <v>367</v>
      </c>
      <c r="E1" s="445"/>
      <c r="F1" s="445"/>
      <c r="G1" s="445"/>
      <c r="H1" s="445"/>
      <c r="I1" s="445"/>
      <c r="J1" s="445"/>
      <c r="K1" s="445"/>
      <c r="L1" s="445"/>
    </row>
    <row r="2" spans="4:12" ht="11.25">
      <c r="D2" s="445"/>
      <c r="E2" s="445"/>
      <c r="F2" s="445"/>
      <c r="G2" s="445"/>
      <c r="H2" s="445"/>
      <c r="I2" s="445"/>
      <c r="J2" s="445"/>
      <c r="K2" s="445"/>
      <c r="L2" s="445"/>
    </row>
    <row r="3" spans="4:12" ht="12">
      <c r="D3" s="448" t="s">
        <v>142</v>
      </c>
      <c r="E3" s="445"/>
      <c r="F3" s="445"/>
      <c r="G3" s="445"/>
      <c r="H3" s="445"/>
      <c r="I3" s="445"/>
      <c r="J3" s="445"/>
      <c r="K3" s="445"/>
      <c r="L3" s="445"/>
    </row>
    <row r="4" spans="4:12" ht="12">
      <c r="D4" s="448"/>
      <c r="E4" s="445"/>
      <c r="F4" s="445"/>
      <c r="G4" s="445"/>
      <c r="H4" s="445"/>
      <c r="I4" s="445"/>
      <c r="J4" s="445"/>
      <c r="K4" s="445"/>
      <c r="L4" s="445"/>
    </row>
    <row r="5" spans="4:12" ht="12">
      <c r="D5" s="448" t="s">
        <v>131</v>
      </c>
      <c r="E5" s="445"/>
      <c r="F5" s="445"/>
      <c r="G5" s="445"/>
      <c r="H5" s="445"/>
      <c r="I5" s="445"/>
      <c r="J5" s="445"/>
      <c r="K5" s="445"/>
      <c r="L5" s="445"/>
    </row>
    <row r="6" spans="4:12" ht="12">
      <c r="D6" s="448"/>
      <c r="E6" s="445"/>
      <c r="F6" s="445"/>
      <c r="G6" s="445"/>
      <c r="H6" s="445"/>
      <c r="I6" s="445"/>
      <c r="J6" s="445"/>
      <c r="K6" s="445"/>
      <c r="L6" s="445"/>
    </row>
    <row r="7" spans="4:12" ht="12">
      <c r="D7" s="448" t="s">
        <v>249</v>
      </c>
      <c r="E7" s="445"/>
      <c r="F7" s="445"/>
      <c r="G7" s="445"/>
      <c r="H7" s="445"/>
      <c r="I7" s="445"/>
      <c r="J7" s="445"/>
      <c r="K7" s="445"/>
      <c r="L7" s="445"/>
    </row>
    <row r="8" spans="4:12" ht="11.25">
      <c r="D8" s="445"/>
      <c r="E8" s="445"/>
      <c r="F8" s="445"/>
      <c r="G8" s="445"/>
      <c r="H8" s="445"/>
      <c r="I8" s="445"/>
      <c r="J8" s="445"/>
      <c r="K8" s="445"/>
      <c r="L8" s="445"/>
    </row>
    <row r="9" ht="12" thickBot="1">
      <c r="L9" s="12" t="s">
        <v>318</v>
      </c>
    </row>
    <row r="10" spans="4:12" ht="12" thickBot="1">
      <c r="D10" s="238"/>
      <c r="E10" s="115" t="s">
        <v>19</v>
      </c>
      <c r="F10" s="21"/>
      <c r="G10" s="239" t="s">
        <v>20</v>
      </c>
      <c r="H10" s="36"/>
      <c r="I10" s="37"/>
      <c r="J10" s="134" t="s">
        <v>21</v>
      </c>
      <c r="K10" s="134" t="s">
        <v>22</v>
      </c>
      <c r="L10" s="134" t="s">
        <v>18</v>
      </c>
    </row>
    <row r="11" spans="4:12" ht="12">
      <c r="D11" s="136" t="s">
        <v>204</v>
      </c>
      <c r="E11" s="112" t="s">
        <v>36</v>
      </c>
      <c r="F11" s="240" t="s">
        <v>56</v>
      </c>
      <c r="G11" s="111" t="s">
        <v>0</v>
      </c>
      <c r="H11" s="111"/>
      <c r="I11" s="112"/>
      <c r="J11" s="62"/>
      <c r="K11" s="238"/>
      <c r="L11" s="117"/>
    </row>
    <row r="12" spans="4:12" ht="12" thickBot="1">
      <c r="D12" s="139" t="s">
        <v>205</v>
      </c>
      <c r="E12" s="140" t="s">
        <v>37</v>
      </c>
      <c r="F12" s="241"/>
      <c r="G12" s="2"/>
      <c r="H12" s="2"/>
      <c r="I12" s="242"/>
      <c r="J12" s="243" t="s">
        <v>29</v>
      </c>
      <c r="K12" s="199" t="s">
        <v>320</v>
      </c>
      <c r="L12" s="199" t="s">
        <v>48</v>
      </c>
    </row>
    <row r="13" spans="4:12" ht="12">
      <c r="D13" s="139" t="s">
        <v>206</v>
      </c>
      <c r="E13" s="116" t="s">
        <v>39</v>
      </c>
      <c r="F13" s="178" t="s">
        <v>40</v>
      </c>
      <c r="G13" s="178"/>
      <c r="H13" s="178"/>
      <c r="I13" s="178"/>
      <c r="J13" s="244"/>
      <c r="K13" s="245"/>
      <c r="L13" s="246"/>
    </row>
    <row r="14" spans="4:12" ht="11.25">
      <c r="D14" s="139" t="s">
        <v>207</v>
      </c>
      <c r="E14" s="247"/>
      <c r="F14" s="248"/>
      <c r="G14" s="248"/>
      <c r="H14" s="248"/>
      <c r="I14" s="248"/>
      <c r="J14" s="249"/>
      <c r="K14" s="250"/>
      <c r="L14" s="251"/>
    </row>
    <row r="15" spans="4:12" ht="11.25">
      <c r="D15" s="139" t="s">
        <v>208</v>
      </c>
      <c r="E15" s="252" t="s">
        <v>163</v>
      </c>
      <c r="F15" s="248" t="s">
        <v>115</v>
      </c>
      <c r="G15" s="248"/>
      <c r="H15" s="248"/>
      <c r="I15" s="248"/>
      <c r="J15" s="249">
        <f>J16+J25+J34+J31</f>
        <v>1165</v>
      </c>
      <c r="K15" s="250"/>
      <c r="L15" s="251">
        <f>L16+L25+L34+L31</f>
        <v>1165</v>
      </c>
    </row>
    <row r="16" spans="4:12" ht="11.25">
      <c r="D16" s="139" t="s">
        <v>209</v>
      </c>
      <c r="E16" s="156"/>
      <c r="F16" s="248" t="s">
        <v>111</v>
      </c>
      <c r="G16" s="248"/>
      <c r="H16" s="248"/>
      <c r="I16" s="248"/>
      <c r="J16" s="249">
        <f>SUM(J17:J21)</f>
        <v>735</v>
      </c>
      <c r="K16" s="250">
        <f>K17+K18+K19+K20+K21+K22+K23+K24</f>
        <v>0</v>
      </c>
      <c r="L16" s="251">
        <f>SUM(L17:L21)</f>
        <v>735</v>
      </c>
    </row>
    <row r="17" spans="4:12" ht="11.25">
      <c r="D17" s="139" t="s">
        <v>210</v>
      </c>
      <c r="E17" s="156"/>
      <c r="F17" s="1"/>
      <c r="G17" s="1" t="s">
        <v>286</v>
      </c>
      <c r="H17" s="1"/>
      <c r="I17" s="1"/>
      <c r="J17" s="49">
        <v>73</v>
      </c>
      <c r="K17" s="50"/>
      <c r="L17" s="51">
        <v>73</v>
      </c>
    </row>
    <row r="18" spans="4:12" ht="11.25">
      <c r="D18" s="139" t="s">
        <v>211</v>
      </c>
      <c r="E18" s="156"/>
      <c r="F18" s="1"/>
      <c r="G18" s="1" t="s">
        <v>287</v>
      </c>
      <c r="H18" s="1"/>
      <c r="I18" s="1"/>
      <c r="J18" s="49">
        <v>82</v>
      </c>
      <c r="K18" s="50"/>
      <c r="L18" s="51">
        <v>82</v>
      </c>
    </row>
    <row r="19" spans="4:12" ht="11.25">
      <c r="D19" s="139" t="s">
        <v>212</v>
      </c>
      <c r="E19" s="156"/>
      <c r="F19" s="1"/>
      <c r="G19" s="1" t="s">
        <v>61</v>
      </c>
      <c r="H19" s="248"/>
      <c r="I19" s="1"/>
      <c r="J19" s="49">
        <v>467</v>
      </c>
      <c r="K19" s="50"/>
      <c r="L19" s="51">
        <v>467</v>
      </c>
    </row>
    <row r="20" spans="4:12" ht="11.25">
      <c r="D20" s="139" t="s">
        <v>213</v>
      </c>
      <c r="E20" s="156"/>
      <c r="F20" s="248"/>
      <c r="G20" s="1" t="s">
        <v>124</v>
      </c>
      <c r="H20" s="248"/>
      <c r="I20" s="1"/>
      <c r="J20" s="49">
        <v>113</v>
      </c>
      <c r="K20" s="50"/>
      <c r="L20" s="51">
        <v>113</v>
      </c>
    </row>
    <row r="21" spans="4:12" ht="11.25">
      <c r="D21" s="139" t="s">
        <v>214</v>
      </c>
      <c r="E21" s="156"/>
      <c r="F21" s="1"/>
      <c r="G21" s="1"/>
      <c r="H21" s="1"/>
      <c r="I21" s="1"/>
      <c r="J21" s="49"/>
      <c r="K21" s="50"/>
      <c r="L21" s="51"/>
    </row>
    <row r="22" spans="4:12" ht="11.25">
      <c r="D22" s="139" t="s">
        <v>215</v>
      </c>
      <c r="E22" s="156"/>
      <c r="F22" s="248"/>
      <c r="G22" s="1"/>
      <c r="H22" s="1"/>
      <c r="I22" s="1"/>
      <c r="J22" s="49"/>
      <c r="K22" s="50"/>
      <c r="L22" s="51"/>
    </row>
    <row r="23" spans="4:12" ht="12">
      <c r="D23" s="139" t="s">
        <v>216</v>
      </c>
      <c r="E23" s="156"/>
      <c r="F23" s="253"/>
      <c r="G23" s="253"/>
      <c r="H23" s="253"/>
      <c r="I23" s="253"/>
      <c r="J23" s="254"/>
      <c r="K23" s="255"/>
      <c r="L23" s="256"/>
    </row>
    <row r="24" spans="4:12" ht="11.25">
      <c r="D24" s="139" t="s">
        <v>217</v>
      </c>
      <c r="E24" s="156"/>
      <c r="F24" s="1"/>
      <c r="G24" s="1"/>
      <c r="H24" s="1"/>
      <c r="I24" s="1"/>
      <c r="J24" s="49"/>
      <c r="K24" s="50"/>
      <c r="L24" s="51"/>
    </row>
    <row r="25" spans="4:12" ht="11.25">
      <c r="D25" s="139" t="s">
        <v>218</v>
      </c>
      <c r="E25" s="156"/>
      <c r="F25" s="248" t="s">
        <v>289</v>
      </c>
      <c r="G25" s="248"/>
      <c r="H25" s="248"/>
      <c r="I25" s="248"/>
      <c r="J25" s="249">
        <f>SUM(J26:J30)</f>
        <v>376</v>
      </c>
      <c r="K25" s="250">
        <f>K26+K27+K28+K29</f>
        <v>0</v>
      </c>
      <c r="L25" s="251">
        <f>SUM(L26:L30)</f>
        <v>376</v>
      </c>
    </row>
    <row r="26" spans="4:12" ht="11.25">
      <c r="D26" s="139" t="s">
        <v>219</v>
      </c>
      <c r="E26" s="156"/>
      <c r="F26" s="1"/>
      <c r="G26" s="1"/>
      <c r="H26" s="1"/>
      <c r="I26" s="1"/>
      <c r="J26" s="49"/>
      <c r="K26" s="50"/>
      <c r="L26" s="51"/>
    </row>
    <row r="27" spans="4:12" ht="11.25">
      <c r="D27" s="139" t="s">
        <v>220</v>
      </c>
      <c r="E27" s="156"/>
      <c r="F27" s="1"/>
      <c r="G27" s="1" t="s">
        <v>290</v>
      </c>
      <c r="H27" s="1"/>
      <c r="I27" s="1"/>
      <c r="J27" s="49">
        <v>334</v>
      </c>
      <c r="K27" s="50"/>
      <c r="L27" s="51">
        <v>334</v>
      </c>
    </row>
    <row r="28" spans="4:12" ht="11.25">
      <c r="D28" s="139" t="s">
        <v>221</v>
      </c>
      <c r="E28" s="156"/>
      <c r="F28" s="257"/>
      <c r="G28" s="167" t="s">
        <v>291</v>
      </c>
      <c r="H28" s="167"/>
      <c r="I28" s="31"/>
      <c r="J28" s="258">
        <v>42</v>
      </c>
      <c r="K28" s="259"/>
      <c r="L28" s="260">
        <v>42</v>
      </c>
    </row>
    <row r="29" spans="4:12" ht="11.25">
      <c r="D29" s="139" t="s">
        <v>222</v>
      </c>
      <c r="E29" s="156"/>
      <c r="F29" s="3"/>
      <c r="G29" s="1"/>
      <c r="H29" s="1"/>
      <c r="I29" s="1"/>
      <c r="J29" s="49"/>
      <c r="K29" s="50"/>
      <c r="L29" s="51"/>
    </row>
    <row r="30" spans="4:12" ht="11.25">
      <c r="D30" s="139" t="s">
        <v>223</v>
      </c>
      <c r="E30" s="156"/>
      <c r="F30" s="261"/>
      <c r="G30" s="1"/>
      <c r="H30" s="1"/>
      <c r="I30" s="1"/>
      <c r="J30" s="49"/>
      <c r="K30" s="250"/>
      <c r="L30" s="51"/>
    </row>
    <row r="31" spans="4:12" ht="12">
      <c r="D31" s="139" t="s">
        <v>224</v>
      </c>
      <c r="E31" s="156"/>
      <c r="F31" s="248" t="s">
        <v>292</v>
      </c>
      <c r="G31" s="253"/>
      <c r="H31" s="253"/>
      <c r="I31" s="1"/>
      <c r="J31" s="262">
        <v>4</v>
      </c>
      <c r="K31" s="263"/>
      <c r="L31" s="264">
        <v>4</v>
      </c>
    </row>
    <row r="32" spans="4:12" ht="11.25">
      <c r="D32" s="139" t="s">
        <v>225</v>
      </c>
      <c r="E32" s="156"/>
      <c r="F32" s="261"/>
      <c r="G32" s="1"/>
      <c r="H32" s="248"/>
      <c r="I32" s="248"/>
      <c r="J32" s="49"/>
      <c r="K32" s="50"/>
      <c r="L32" s="51"/>
    </row>
    <row r="33" spans="4:12" ht="11.25">
      <c r="D33" s="139" t="s">
        <v>226</v>
      </c>
      <c r="E33" s="265"/>
      <c r="F33" s="3"/>
      <c r="G33" s="1"/>
      <c r="H33" s="1"/>
      <c r="I33" s="1"/>
      <c r="J33" s="49"/>
      <c r="K33" s="50"/>
      <c r="L33" s="51"/>
    </row>
    <row r="34" spans="4:12" ht="12">
      <c r="D34" s="139" t="s">
        <v>227</v>
      </c>
      <c r="E34" s="266"/>
      <c r="F34" s="253" t="s">
        <v>136</v>
      </c>
      <c r="G34" s="253"/>
      <c r="H34" s="253"/>
      <c r="I34" s="253"/>
      <c r="J34" s="254">
        <f>SUM(J35:J38)</f>
        <v>50</v>
      </c>
      <c r="K34" s="255">
        <f>K35+K36+K37+K38</f>
        <v>0</v>
      </c>
      <c r="L34" s="256">
        <f>SUM(L35:L38)</f>
        <v>50</v>
      </c>
    </row>
    <row r="35" spans="4:12" ht="11.25">
      <c r="D35" s="139" t="s">
        <v>228</v>
      </c>
      <c r="E35" s="156"/>
      <c r="F35" s="1"/>
      <c r="G35" s="1" t="s">
        <v>137</v>
      </c>
      <c r="H35" s="1"/>
      <c r="I35" s="1"/>
      <c r="J35" s="49">
        <v>50</v>
      </c>
      <c r="K35" s="50"/>
      <c r="L35" s="51">
        <v>50</v>
      </c>
    </row>
    <row r="36" spans="4:12" ht="11.25">
      <c r="D36" s="139" t="s">
        <v>229</v>
      </c>
      <c r="E36" s="156"/>
      <c r="F36" s="3"/>
      <c r="G36" s="1"/>
      <c r="H36" s="1"/>
      <c r="I36" s="1"/>
      <c r="J36" s="49"/>
      <c r="K36" s="50"/>
      <c r="L36" s="51"/>
    </row>
    <row r="37" spans="4:12" ht="11.25">
      <c r="D37" s="139" t="s">
        <v>230</v>
      </c>
      <c r="E37" s="267"/>
      <c r="F37" s="3"/>
      <c r="G37" s="1"/>
      <c r="H37" s="1"/>
      <c r="I37" s="1"/>
      <c r="J37" s="49"/>
      <c r="K37" s="50"/>
      <c r="L37" s="51"/>
    </row>
    <row r="38" spans="4:12" ht="11.25">
      <c r="D38" s="139" t="s">
        <v>231</v>
      </c>
      <c r="E38" s="156"/>
      <c r="F38" s="3"/>
      <c r="G38" s="1"/>
      <c r="H38" s="1"/>
      <c r="I38" s="1"/>
      <c r="J38" s="49"/>
      <c r="K38" s="50"/>
      <c r="L38" s="51"/>
    </row>
    <row r="39" spans="4:12" ht="11.25">
      <c r="D39" s="139" t="s">
        <v>233</v>
      </c>
      <c r="E39" s="267"/>
      <c r="F39" s="3"/>
      <c r="G39" s="1"/>
      <c r="H39" s="1"/>
      <c r="I39" s="1"/>
      <c r="J39" s="49"/>
      <c r="K39" s="50"/>
      <c r="L39" s="51"/>
    </row>
    <row r="40" spans="4:12" ht="12">
      <c r="D40" s="139" t="s">
        <v>235</v>
      </c>
      <c r="E40" s="198" t="s">
        <v>173</v>
      </c>
      <c r="F40" s="261" t="s">
        <v>62</v>
      </c>
      <c r="G40" s="1"/>
      <c r="H40" s="1"/>
      <c r="I40" s="1"/>
      <c r="J40" s="254">
        <f>SUM(J41:J47)</f>
        <v>100</v>
      </c>
      <c r="K40" s="255"/>
      <c r="L40" s="256">
        <f>SUM(L41:L47)</f>
        <v>100</v>
      </c>
    </row>
    <row r="41" spans="4:12" ht="12">
      <c r="D41" s="139" t="s">
        <v>236</v>
      </c>
      <c r="E41" s="268"/>
      <c r="F41" s="269"/>
      <c r="G41" s="1"/>
      <c r="H41" s="1"/>
      <c r="I41" s="1"/>
      <c r="J41" s="49"/>
      <c r="K41" s="50"/>
      <c r="L41" s="51"/>
    </row>
    <row r="42" spans="4:12" ht="12">
      <c r="D42" s="139" t="s">
        <v>237</v>
      </c>
      <c r="E42" s="270"/>
      <c r="F42" s="271"/>
      <c r="G42" s="31" t="s">
        <v>187</v>
      </c>
      <c r="H42" s="31"/>
      <c r="I42" s="31"/>
      <c r="J42" s="49"/>
      <c r="K42" s="50"/>
      <c r="L42" s="51"/>
    </row>
    <row r="43" spans="4:12" ht="12">
      <c r="D43" s="139" t="s">
        <v>238</v>
      </c>
      <c r="E43" s="270"/>
      <c r="F43" s="271"/>
      <c r="G43" s="31" t="s">
        <v>188</v>
      </c>
      <c r="H43" s="31"/>
      <c r="I43" s="31"/>
      <c r="J43" s="49"/>
      <c r="K43" s="50"/>
      <c r="L43" s="51"/>
    </row>
    <row r="44" spans="4:12" ht="12">
      <c r="D44" s="139" t="s">
        <v>239</v>
      </c>
      <c r="E44" s="270"/>
      <c r="F44" s="271"/>
      <c r="G44" s="31" t="s">
        <v>189</v>
      </c>
      <c r="H44" s="31"/>
      <c r="I44" s="31"/>
      <c r="J44" s="49"/>
      <c r="K44" s="50"/>
      <c r="L44" s="51"/>
    </row>
    <row r="45" spans="4:12" ht="12">
      <c r="D45" s="139" t="s">
        <v>240</v>
      </c>
      <c r="E45" s="270"/>
      <c r="F45" s="271"/>
      <c r="G45" s="31" t="s">
        <v>288</v>
      </c>
      <c r="H45" s="31"/>
      <c r="I45" s="31"/>
      <c r="J45" s="49">
        <v>50</v>
      </c>
      <c r="K45" s="50"/>
      <c r="L45" s="51">
        <v>50</v>
      </c>
    </row>
    <row r="46" spans="4:12" ht="12">
      <c r="D46" s="139" t="s">
        <v>241</v>
      </c>
      <c r="E46" s="270"/>
      <c r="F46" s="271"/>
      <c r="G46" s="31" t="s">
        <v>190</v>
      </c>
      <c r="H46" s="31"/>
      <c r="I46" s="31"/>
      <c r="J46" s="49">
        <v>50</v>
      </c>
      <c r="K46" s="50"/>
      <c r="L46" s="51">
        <v>50</v>
      </c>
    </row>
    <row r="47" spans="4:12" ht="12" thickBot="1">
      <c r="D47" s="139" t="s">
        <v>242</v>
      </c>
      <c r="E47" s="270"/>
      <c r="F47" s="165"/>
      <c r="G47" s="31" t="s">
        <v>191</v>
      </c>
      <c r="H47" s="31"/>
      <c r="I47" s="31"/>
      <c r="J47" s="272"/>
      <c r="K47" s="273"/>
      <c r="L47" s="274"/>
    </row>
    <row r="48" spans="4:12" ht="12" thickBot="1">
      <c r="D48" s="139" t="s">
        <v>243</v>
      </c>
      <c r="E48" s="275"/>
      <c r="F48" s="276" t="s">
        <v>33</v>
      </c>
      <c r="G48" s="277"/>
      <c r="H48" s="277"/>
      <c r="I48" s="52"/>
      <c r="J48" s="278">
        <f>J15+J40</f>
        <v>1265</v>
      </c>
      <c r="K48" s="279">
        <f>K15+K40</f>
        <v>0</v>
      </c>
      <c r="L48" s="73">
        <f>L15+L40</f>
        <v>1265</v>
      </c>
    </row>
    <row r="49" spans="4:12" ht="12">
      <c r="D49" s="139" t="s">
        <v>244</v>
      </c>
      <c r="E49" s="270"/>
      <c r="F49" s="8"/>
      <c r="G49" s="57"/>
      <c r="H49" s="57"/>
      <c r="I49" s="57"/>
      <c r="J49" s="59"/>
      <c r="K49" s="60"/>
      <c r="L49" s="59"/>
    </row>
    <row r="50" spans="4:12" ht="11.25">
      <c r="D50" s="139" t="s">
        <v>245</v>
      </c>
      <c r="E50" s="280"/>
      <c r="F50" s="1"/>
      <c r="G50" s="1"/>
      <c r="H50" s="1"/>
      <c r="I50" s="1"/>
      <c r="J50" s="49"/>
      <c r="K50" s="50"/>
      <c r="L50" s="49"/>
    </row>
    <row r="51" spans="4:12" ht="12" thickBot="1">
      <c r="D51" s="139" t="s">
        <v>246</v>
      </c>
      <c r="E51" s="281"/>
      <c r="F51" s="2"/>
      <c r="G51" s="2"/>
      <c r="H51" s="2"/>
      <c r="I51" s="2"/>
      <c r="J51" s="282"/>
      <c r="K51" s="283"/>
      <c r="L51" s="282"/>
    </row>
    <row r="52" spans="4:12" ht="12" thickBot="1">
      <c r="D52" s="139" t="s">
        <v>247</v>
      </c>
      <c r="E52" s="185"/>
      <c r="F52" s="186"/>
      <c r="G52" s="42"/>
      <c r="H52" s="42"/>
      <c r="I52" s="42"/>
      <c r="J52" s="217"/>
      <c r="K52" s="218"/>
      <c r="L52" s="217"/>
    </row>
    <row r="53" spans="4:12" ht="12.75" thickBot="1" thickTop="1">
      <c r="D53" s="192" t="s">
        <v>248</v>
      </c>
      <c r="E53" s="284"/>
      <c r="F53" s="285" t="s">
        <v>34</v>
      </c>
      <c r="G53" s="285"/>
      <c r="H53" s="285"/>
      <c r="I53" s="285"/>
      <c r="J53" s="212">
        <f>J48</f>
        <v>1265</v>
      </c>
      <c r="K53" s="286">
        <f>K48</f>
        <v>0</v>
      </c>
      <c r="L53" s="287">
        <f>L48</f>
        <v>1265</v>
      </c>
    </row>
  </sheetData>
  <sheetProtection/>
  <mergeCells count="8">
    <mergeCell ref="D7:L7"/>
    <mergeCell ref="D8:L8"/>
    <mergeCell ref="D1:L1"/>
    <mergeCell ref="D2:L2"/>
    <mergeCell ref="D3:L3"/>
    <mergeCell ref="D4:L4"/>
    <mergeCell ref="D5:L5"/>
    <mergeCell ref="D6:L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Sümegprága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DeepCool</cp:lastModifiedBy>
  <cp:lastPrinted>2014-02-25T08:19:21Z</cp:lastPrinted>
  <dcterms:created xsi:type="dcterms:W3CDTF">2007-06-18T06:49:20Z</dcterms:created>
  <dcterms:modified xsi:type="dcterms:W3CDTF">2015-12-20T22:25:28Z</dcterms:modified>
  <cp:category/>
  <cp:version/>
  <cp:contentType/>
  <cp:contentStatus/>
</cp:coreProperties>
</file>