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zárszámadás\"/>
    </mc:Choice>
  </mc:AlternateContent>
  <xr:revisionPtr revIDLastSave="0" documentId="10_ncr:8100000_{787D0926-8433-432A-8568-2BF456B84ACE}" xr6:coauthVersionLast="32" xr6:coauthVersionMax="32" xr10:uidLastSave="{00000000-0000-0000-0000-000000000000}"/>
  <bookViews>
    <workbookView xWindow="0" yWindow="0" windowWidth="28770" windowHeight="4545" xr2:uid="{00000000-000D-0000-FFFF-FFFF00000000}"/>
  </bookViews>
  <sheets>
    <sheet name="2. sz. mell  " sheetId="1" r:id="rId1"/>
  </sheets>
  <definedNames>
    <definedName name="_xlnm.Print_Area" localSheetId="0">'2. sz. mell  '!$A$1:$S$33</definedName>
  </definedNames>
  <calcPr calcId="162913"/>
</workbook>
</file>

<file path=xl/calcChain.xml><?xml version="1.0" encoding="utf-8"?>
<calcChain xmlns="http://schemas.openxmlformats.org/spreadsheetml/2006/main">
  <c r="J18" i="1" l="1"/>
  <c r="J30" i="1" s="1"/>
  <c r="S17" i="1"/>
  <c r="S31" i="1" s="1"/>
  <c r="J17" i="1"/>
  <c r="J31" i="1" s="1"/>
  <c r="S32" i="1" l="1"/>
  <c r="G30" i="1"/>
  <c r="I18" i="1"/>
  <c r="H18" i="1" s="1"/>
  <c r="G18" i="1"/>
  <c r="R31" i="1"/>
  <c r="Q31" i="1" s="1"/>
  <c r="P31" i="1"/>
  <c r="R17" i="1"/>
  <c r="P17" i="1"/>
  <c r="Q17" i="1" s="1"/>
  <c r="H6" i="1"/>
  <c r="Q8" i="1"/>
  <c r="Q6" i="1"/>
  <c r="I17" i="1"/>
  <c r="I30" i="1" l="1"/>
  <c r="H30" i="1" s="1"/>
  <c r="H17" i="1"/>
  <c r="F19" i="1"/>
  <c r="F11" i="1"/>
  <c r="G17" i="1"/>
  <c r="O8" i="1"/>
  <c r="O6" i="1"/>
  <c r="I31" i="1" l="1"/>
  <c r="D19" i="1"/>
  <c r="E18" i="1"/>
  <c r="F18" i="1" s="1"/>
  <c r="N17" i="1"/>
  <c r="N31" i="1" s="1"/>
  <c r="O31" i="1" s="1"/>
  <c r="M8" i="1"/>
  <c r="M6" i="1"/>
  <c r="E17" i="1"/>
  <c r="F17" i="1" s="1"/>
  <c r="C17" i="1"/>
  <c r="D11" i="1"/>
  <c r="L30" i="1"/>
  <c r="L31" i="1" s="1"/>
  <c r="C18" i="1"/>
  <c r="C24" i="1"/>
  <c r="L17" i="1"/>
  <c r="D18" i="1" l="1"/>
  <c r="C30" i="1"/>
  <c r="C31" i="1" s="1"/>
  <c r="M31" i="1"/>
  <c r="O17" i="1"/>
  <c r="G31" i="1"/>
  <c r="H31" i="1" s="1"/>
  <c r="D17" i="1"/>
  <c r="M17" i="1"/>
  <c r="E30" i="1"/>
  <c r="D30" i="1" l="1"/>
  <c r="E31" i="1"/>
  <c r="D31" i="1" s="1"/>
  <c r="F30" i="1"/>
  <c r="F31" i="1" l="1"/>
</calcChain>
</file>

<file path=xl/sharedStrings.xml><?xml version="1.0" encoding="utf-8"?>
<sst xmlns="http://schemas.openxmlformats.org/spreadsheetml/2006/main" count="97" uniqueCount="89">
  <si>
    <t>Sor-
szám</t>
  </si>
  <si>
    <t>Bevételek</t>
  </si>
  <si>
    <t>Kiadások</t>
  </si>
  <si>
    <t>Megnevezés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</si>
  <si>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</si>
  <si>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</si>
  <si>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</si>
  <si>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</si>
  <si>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</si>
  <si>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</si>
  <si>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</si>
  <si>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</si>
  <si>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</si>
  <si>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</si>
  <si>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</si>
  <si>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</si>
  <si>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</si>
  <si>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</si>
  <si>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</si>
  <si>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</si>
  <si>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</si>
  <si>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7.</t>
  </si>
  <si>
    <t>8.</t>
  </si>
  <si>
    <t>9.</t>
  </si>
  <si>
    <t>10.</t>
  </si>
  <si>
    <t>11.</t>
  </si>
  <si>
    <t>Tartalékok</t>
  </si>
  <si>
    <t>12.</t>
  </si>
  <si>
    <t>Költségvetési bevételek összesen: (1.+3.+4.+6.+…+11.)</t>
  </si>
  <si>
    <t>Költségvetési kiadások összesen: (1.+3.+5.+...+11.)</t>
  </si>
  <si>
    <t>13.</t>
  </si>
  <si>
    <t>Hiány belső finanszírozás bevételei ( 14+…+18)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</si>
  <si>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</si>
  <si>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</si>
  <si>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</si>
  <si>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</si>
  <si>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</si>
  <si>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</si>
  <si>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</si>
  <si>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</si>
  <si>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</si>
  <si>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</si>
  <si>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</si>
  <si>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</si>
  <si>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</si>
  <si>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</si>
  <si>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Egyéb belső finanszírozási bevételek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</si>
  <si>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</si>
  <si>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</si>
  <si>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</si>
  <si>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</si>
  <si>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</si>
  <si>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</si>
  <si>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Pénzügyi lízing kiadásai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</si>
  <si>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</si>
  <si>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</si>
  <si>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</si>
  <si>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</si>
  <si>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</si>
  <si>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</si>
  <si>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</si>
  <si>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</si>
  <si>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</si>
  <si>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Felhalmozási célú finanszírozási bevételek összesen (13.+19.)</t>
  </si>
  <si>
    <t>26.</t>
  </si>
  <si>
    <t>BEVÉTEL ÖSSZESEN (12+25)</t>
  </si>
  <si>
    <t>KIADÁSOK ÖSSZESEN (12+25)</t>
  </si>
  <si>
    <t>27.</t>
  </si>
  <si>
    <t>Költségvetési hiány:</t>
  </si>
  <si>
    <t>Költségvetési többlet:</t>
  </si>
  <si>
    <t>28.</t>
  </si>
  <si>
    <t>Tárgyévi  hiány:</t>
  </si>
  <si>
    <t>Tárgyévi  többlet:</t>
  </si>
  <si>
    <t>Felhalmozási célú finanszírozási kiadások összesen (13.+…24.)</t>
  </si>
  <si>
    <t xml:space="preserve">II. Felhalmozási célú bevételek és kiadások mérlege
</t>
  </si>
  <si>
    <t>forintban</t>
  </si>
  <si>
    <t xml:space="preserve">                                                             </t>
  </si>
  <si>
    <t>Diósberény Község Önkormányzata</t>
  </si>
  <si>
    <t>2.sz.melléklet</t>
  </si>
  <si>
    <t>2017.évi módosítás I.</t>
  </si>
  <si>
    <t>2017.évi ei.módosított I.</t>
  </si>
  <si>
    <t>2017.évi módosítás II.</t>
  </si>
  <si>
    <t>2017.évi ei.módosított II.</t>
  </si>
  <si>
    <t>2017.évi módosítás III.</t>
  </si>
  <si>
    <t>2017.évi ei.módosított 2017.12.31.</t>
  </si>
  <si>
    <t>2017.évi teljesítés</t>
  </si>
  <si>
    <t>2017. évi eredeti előirányzat</t>
  </si>
  <si>
    <t>2017. évi        eredeti        előirányzat</t>
  </si>
  <si>
    <t>2. sz.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</si>
</sst>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4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 CE"/>
      <family val="1"/>
      <charset val="238"/>
    </font>
    <font>
      <b/>
      <sz val="12"/>
      <name val="Times New Roman CE"/>
      <charset val="238"/>
    </font>
    <font>
      <sz val="12"/>
      <name val="Times New Roman CE"/>
      <charset val="238"/>
    </font>
    <font>
      <i/>
      <sz val="12"/>
      <name val="Times New Roman CE"/>
      <charset val="238"/>
    </font>
    <font>
      <b/>
      <i/>
      <sz val="12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61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9" fillId="0" borderId="0" xfId="0" applyNumberFormat="1" applyFont="1" applyFill="1" applyAlignment="1" applyProtection="1">
      <alignment horizontal="center"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0" fillId="0" borderId="16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12" xfId="0" applyNumberFormat="1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Border="1" applyAlignment="1" applyProtection="1">
      <alignment horizontal="right" vertical="center" wrapText="1"/>
    </xf>
    <xf numFmtId="164" fontId="21" fillId="0" borderId="0" xfId="0" applyNumberFormat="1" applyFont="1" applyFill="1" applyBorder="1" applyAlignment="1" applyProtection="1">
      <alignment vertical="center" wrapText="1"/>
    </xf>
    <xf numFmtId="164" fontId="20" fillId="0" borderId="0" xfId="0" applyNumberFormat="1" applyFont="1" applyFill="1" applyBorder="1" applyAlignment="1" applyProtection="1">
      <alignment horizontal="centerContinuous" vertical="center" wrapText="1"/>
    </xf>
    <xf numFmtId="164" fontId="21" fillId="0" borderId="0" xfId="0" applyNumberFormat="1" applyFont="1" applyFill="1" applyBorder="1" applyAlignment="1" applyProtection="1">
      <alignment horizontal="centerContinuous" vertical="center"/>
    </xf>
    <xf numFmtId="164" fontId="22" fillId="0" borderId="0" xfId="0" applyNumberFormat="1" applyFont="1" applyFill="1" applyBorder="1" applyAlignment="1" applyProtection="1">
      <alignment horizontal="center" textRotation="180" wrapText="1"/>
    </xf>
    <xf numFmtId="164" fontId="23" fillId="0" borderId="0" xfId="0" applyNumberFormat="1" applyFont="1" applyFill="1" applyBorder="1" applyAlignment="1" applyProtection="1">
      <alignment vertical="center" wrapText="1"/>
    </xf>
    <xf numFmtId="164" fontId="21" fillId="0" borderId="19" xfId="0" applyNumberFormat="1" applyFont="1" applyFill="1" applyBorder="1" applyAlignment="1" applyProtection="1">
      <alignment vertical="center" wrapText="1"/>
    </xf>
    <xf numFmtId="164" fontId="20" fillId="0" borderId="19" xfId="0" applyNumberFormat="1" applyFont="1" applyFill="1" applyBorder="1" applyAlignment="1" applyProtection="1">
      <alignment horizontal="center" vertical="center" wrapText="1"/>
    </xf>
    <xf numFmtId="164" fontId="22" fillId="0" borderId="19" xfId="0" applyNumberFormat="1" applyFont="1" applyFill="1" applyBorder="1" applyAlignment="1" applyProtection="1">
      <alignment horizontal="center" textRotation="180" wrapText="1"/>
    </xf>
    <xf numFmtId="164" fontId="23" fillId="0" borderId="19" xfId="0" applyNumberFormat="1" applyFont="1" applyFill="1" applyBorder="1" applyAlignment="1" applyProtection="1">
      <alignment horizontal="right" vertical="center"/>
    </xf>
    <xf numFmtId="164" fontId="20" fillId="0" borderId="14" xfId="0" applyNumberFormat="1" applyFont="1" applyFill="1" applyBorder="1" applyAlignment="1" applyProtection="1">
      <alignment horizontal="center" vertical="center" wrapText="1"/>
    </xf>
    <xf numFmtId="164" fontId="20" fillId="0" borderId="10" xfId="0" applyNumberFormat="1" applyFont="1" applyFill="1" applyBorder="1" applyAlignment="1" applyProtection="1">
      <alignment horizontal="centerContinuous"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>
      <alignment wrapText="1"/>
    </xf>
    <xf numFmtId="0" fontId="21" fillId="0" borderId="17" xfId="0" applyFont="1" applyBorder="1" applyAlignment="1">
      <alignment wrapText="1"/>
    </xf>
    <xf numFmtId="164" fontId="21" fillId="0" borderId="17" xfId="0" applyNumberFormat="1" applyFont="1" applyFill="1" applyBorder="1" applyAlignment="1" applyProtection="1">
      <alignment vertical="center" wrapText="1"/>
    </xf>
    <xf numFmtId="164" fontId="20" fillId="0" borderId="15" xfId="0" applyNumberFormat="1" applyFont="1" applyFill="1" applyBorder="1" applyAlignment="1" applyProtection="1">
      <alignment horizontal="center" vertical="center" wrapText="1"/>
    </xf>
    <xf numFmtId="164" fontId="20" fillId="0" borderId="10" xfId="0" applyNumberFormat="1" applyFont="1" applyFill="1" applyBorder="1" applyAlignment="1" applyProtection="1">
      <alignment horizontal="center" wrapText="1"/>
    </xf>
    <xf numFmtId="164" fontId="21" fillId="0" borderId="11" xfId="0" applyNumberFormat="1" applyFont="1" applyFill="1" applyBorder="1" applyAlignment="1" applyProtection="1">
      <alignment horizontal="left" vertical="center" wrapText="1" indent="1"/>
    </xf>
    <xf numFmtId="164" fontId="21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1" xfId="0" applyNumberFormat="1" applyFont="1" applyFill="1" applyBorder="1" applyAlignment="1" applyProtection="1">
      <alignment horizontal="center" wrapText="1"/>
    </xf>
    <xf numFmtId="164" fontId="21" fillId="0" borderId="11" xfId="0" applyNumberFormat="1" applyFont="1" applyFill="1" applyBorder="1" applyAlignment="1" applyProtection="1">
      <alignment vertical="center" wrapText="1"/>
    </xf>
    <xf numFmtId="164" fontId="21" fillId="0" borderId="14" xfId="0" applyNumberFormat="1" applyFont="1" applyFill="1" applyBorder="1" applyAlignment="1" applyProtection="1">
      <alignment vertical="center" wrapText="1"/>
    </xf>
    <xf numFmtId="164" fontId="21" fillId="0" borderId="12" xfId="0" applyNumberFormat="1" applyFont="1" applyFill="1" applyBorder="1" applyAlignment="1" applyProtection="1">
      <alignment horizontal="left" vertical="center" wrapText="1" indent="1"/>
    </xf>
    <xf numFmtId="164" fontId="21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2" xfId="0" applyNumberFormat="1" applyFont="1" applyFill="1" applyBorder="1" applyAlignment="1" applyProtection="1">
      <alignment horizontal="center" wrapText="1"/>
    </xf>
    <xf numFmtId="164" fontId="21" fillId="0" borderId="12" xfId="0" applyNumberFormat="1" applyFont="1" applyFill="1" applyBorder="1" applyAlignment="1" applyProtection="1">
      <alignment vertical="center" wrapText="1"/>
    </xf>
    <xf numFmtId="164" fontId="21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4" fontId="21" fillId="0" borderId="13" xfId="0" applyNumberFormat="1" applyFont="1" applyFill="1" applyBorder="1" applyAlignment="1" applyProtection="1">
      <alignment horizontal="left" vertical="center" wrapText="1" indent="1"/>
    </xf>
    <xf numFmtId="164" fontId="21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164" fontId="21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8" xfId="0" applyNumberFormat="1" applyFont="1" applyFill="1" applyBorder="1" applyAlignment="1" applyProtection="1">
      <alignment horizontal="center" wrapText="1"/>
    </xf>
    <xf numFmtId="164" fontId="21" fillId="0" borderId="18" xfId="0" applyNumberFormat="1" applyFont="1" applyFill="1" applyBorder="1" applyAlignment="1" applyProtection="1">
      <alignment vertical="center" wrapText="1"/>
    </xf>
    <xf numFmtId="164" fontId="21" fillId="0" borderId="15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1" fillId="0" borderId="10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horizontal="left" vertical="center" wrapText="1" indent="1"/>
    </xf>
    <xf numFmtId="164" fontId="22" fillId="0" borderId="11" xfId="0" applyNumberFormat="1" applyFont="1" applyFill="1" applyBorder="1" applyAlignment="1" applyProtection="1">
      <alignment horizontal="right" vertical="center" wrapText="1" indent="1"/>
    </xf>
    <xf numFmtId="164" fontId="21" fillId="0" borderId="12" xfId="0" applyNumberFormat="1" applyFont="1" applyFill="1" applyBorder="1" applyAlignment="1" applyProtection="1">
      <alignment horizontal="left" vertical="center" wrapText="1" indent="2"/>
    </xf>
    <xf numFmtId="164" fontId="22" fillId="0" borderId="12" xfId="0" applyNumberFormat="1" applyFont="1" applyFill="1" applyBorder="1" applyAlignment="1" applyProtection="1">
      <alignment horizontal="left" vertical="center" wrapText="1" indent="1"/>
    </xf>
    <xf numFmtId="164" fontId="22" fillId="0" borderId="12" xfId="0" applyNumberFormat="1" applyFont="1" applyFill="1" applyBorder="1" applyAlignment="1" applyProtection="1">
      <alignment horizontal="right" vertical="center" wrapText="1" indent="1"/>
    </xf>
    <xf numFmtId="164" fontId="21" fillId="0" borderId="11" xfId="0" applyNumberFormat="1" applyFont="1" applyFill="1" applyBorder="1" applyAlignment="1" applyProtection="1">
      <alignment horizontal="left" vertical="center" wrapText="1" indent="1"/>
      <protection locked="0"/>
    </xf>
    <xf numFmtId="164" fontId="21" fillId="0" borderId="11" xfId="0" applyNumberFormat="1" applyFont="1" applyFill="1" applyBorder="1" applyAlignment="1" applyProtection="1">
      <alignment horizontal="left" vertical="center" wrapText="1" indent="2"/>
    </xf>
    <xf numFmtId="164" fontId="21" fillId="0" borderId="18" xfId="0" applyNumberFormat="1" applyFont="1" applyFill="1" applyBorder="1" applyAlignment="1" applyProtection="1">
      <alignment horizontal="left" vertical="center" wrapText="1" indent="2"/>
    </xf>
    <xf numFmtId="164" fontId="21" fillId="0" borderId="10" xfId="0" applyNumberFormat="1" applyFont="1" applyFill="1" applyBorder="1" applyAlignment="1" applyProtection="1">
      <alignment horizontal="center" wrapTex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33"/>
  <sheetViews>
    <sheetView tabSelected="1" zoomScale="50" zoomScaleNormal="50" workbookViewId="0">
      <selection activeCell="S5" sqref="S5"/>
    </sheetView>
  </sheetViews>
  <sheetFormatPr defaultColWidth="9.33203125" defaultRowHeight="12.75" x14ac:dyDescent="0.2"/>
  <cols>
    <col min="1" max="1" width="6.83203125" style="1" customWidth="1"/>
    <col min="2" max="2" width="61.1640625" style="2" customWidth="1"/>
    <col min="3" max="3" width="21.83203125" style="1" customWidth="1"/>
    <col min="4" max="4" width="14.83203125" style="1" hidden="1" customWidth="1"/>
    <col min="5" max="5" width="17" style="1" hidden="1" customWidth="1"/>
    <col min="6" max="6" width="14.83203125" style="1" hidden="1" customWidth="1"/>
    <col min="7" max="7" width="19.83203125" style="1" hidden="1" customWidth="1"/>
    <col min="8" max="8" width="20" style="1" hidden="1" customWidth="1"/>
    <col min="9" max="9" width="19.83203125" style="1" customWidth="1"/>
    <col min="10" max="10" width="19.5" style="1" customWidth="1"/>
    <col min="11" max="11" width="60.5" style="1" customWidth="1"/>
    <col min="12" max="12" width="17.5" style="1" customWidth="1"/>
    <col min="13" max="13" width="15" style="1" hidden="1" customWidth="1"/>
    <col min="14" max="14" width="17" style="1" hidden="1" customWidth="1"/>
    <col min="15" max="15" width="15.33203125" style="1" hidden="1" customWidth="1"/>
    <col min="16" max="16" width="16" style="1" hidden="1" customWidth="1"/>
    <col min="17" max="17" width="14.6640625" style="1" hidden="1" customWidth="1"/>
    <col min="18" max="18" width="18.5" style="1" customWidth="1"/>
    <col min="19" max="19" width="18.6640625" style="1" customWidth="1"/>
    <col min="20" max="16384" width="9.33203125" style="1"/>
  </cols>
  <sheetData>
    <row r="1" spans="1:19" ht="31.5" x14ac:dyDescent="0.2">
      <c r="A1" s="10"/>
      <c r="B1" s="11" t="s">
        <v>74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  <c r="N1" s="10"/>
      <c r="O1" s="10"/>
      <c r="P1" s="14" t="s">
        <v>78</v>
      </c>
      <c r="Q1" s="10"/>
      <c r="R1" s="9" t="s">
        <v>88</v>
      </c>
      <c r="S1" s="9"/>
    </row>
    <row r="2" spans="1:19" ht="16.5" thickBot="1" x14ac:dyDescent="0.25">
      <c r="A2" s="15"/>
      <c r="B2" s="16" t="s">
        <v>77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7"/>
      <c r="N2" s="15"/>
      <c r="O2" s="15"/>
      <c r="P2" s="15"/>
      <c r="Q2" s="15"/>
      <c r="R2" s="15"/>
      <c r="S2" s="18" t="s">
        <v>75</v>
      </c>
    </row>
    <row r="3" spans="1:19" ht="16.5" thickBot="1" x14ac:dyDescent="0.3">
      <c r="A3" s="19" t="s">
        <v>0</v>
      </c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1" t="s">
        <v>2</v>
      </c>
      <c r="L3" s="22"/>
      <c r="M3" s="22"/>
      <c r="N3" s="22"/>
      <c r="O3" s="22"/>
      <c r="P3" s="23"/>
      <c r="Q3" s="24"/>
      <c r="R3" s="24"/>
      <c r="S3" s="24"/>
    </row>
    <row r="4" spans="1:19" s="3" customFormat="1" ht="51.75" customHeight="1" thickBot="1" x14ac:dyDescent="0.3">
      <c r="A4" s="25"/>
      <c r="B4" s="4" t="s">
        <v>3</v>
      </c>
      <c r="C4" s="4" t="s">
        <v>87</v>
      </c>
      <c r="D4" s="4" t="s">
        <v>79</v>
      </c>
      <c r="E4" s="4" t="s">
        <v>80</v>
      </c>
      <c r="F4" s="4" t="s">
        <v>81</v>
      </c>
      <c r="G4" s="4" t="s">
        <v>82</v>
      </c>
      <c r="H4" s="4" t="s">
        <v>83</v>
      </c>
      <c r="I4" s="4" t="s">
        <v>84</v>
      </c>
      <c r="J4" s="5" t="s">
        <v>85</v>
      </c>
      <c r="K4" s="5" t="s">
        <v>3</v>
      </c>
      <c r="L4" s="4" t="s">
        <v>86</v>
      </c>
      <c r="M4" s="6" t="s">
        <v>79</v>
      </c>
      <c r="N4" s="7" t="s">
        <v>80</v>
      </c>
      <c r="O4" s="7" t="s">
        <v>81</v>
      </c>
      <c r="P4" s="8" t="s">
        <v>82</v>
      </c>
      <c r="Q4" s="8" t="s">
        <v>83</v>
      </c>
      <c r="R4" s="8" t="s">
        <v>84</v>
      </c>
      <c r="S4" s="8" t="s">
        <v>85</v>
      </c>
    </row>
    <row r="5" spans="1:19" s="3" customFormat="1" ht="16.5" thickBot="1" x14ac:dyDescent="0.3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4</v>
      </c>
      <c r="J5" s="4">
        <v>5</v>
      </c>
      <c r="K5" s="4">
        <v>6</v>
      </c>
      <c r="L5" s="26">
        <v>7</v>
      </c>
      <c r="M5" s="4">
        <v>13</v>
      </c>
      <c r="N5" s="4">
        <v>14</v>
      </c>
      <c r="O5" s="4">
        <v>15</v>
      </c>
      <c r="P5" s="5">
        <v>16</v>
      </c>
      <c r="Q5" s="5">
        <v>17</v>
      </c>
      <c r="R5" s="5">
        <v>8</v>
      </c>
      <c r="S5" s="5">
        <v>9</v>
      </c>
    </row>
    <row r="6" spans="1:19" ht="31.5" x14ac:dyDescent="0.25">
      <c r="A6" s="27" t="s">
        <v>4</v>
      </c>
      <c r="B6" s="27" t="s">
        <v>5</v>
      </c>
      <c r="C6" s="28"/>
      <c r="D6" s="28"/>
      <c r="E6" s="28"/>
      <c r="F6" s="28"/>
      <c r="G6" s="28"/>
      <c r="H6" s="29">
        <f>I6-G6</f>
        <v>996950</v>
      </c>
      <c r="I6" s="29">
        <v>996950</v>
      </c>
      <c r="J6" s="28">
        <v>996950</v>
      </c>
      <c r="K6" s="27" t="s">
        <v>6</v>
      </c>
      <c r="L6" s="28">
        <v>1563160</v>
      </c>
      <c r="M6" s="30">
        <f>N6-L6</f>
        <v>873221</v>
      </c>
      <c r="N6" s="31">
        <v>2436381</v>
      </c>
      <c r="O6" s="31">
        <f>P6-N6</f>
        <v>0</v>
      </c>
      <c r="P6" s="31">
        <v>2436381</v>
      </c>
      <c r="Q6" s="32">
        <f>R6-P6</f>
        <v>0</v>
      </c>
      <c r="R6" s="32">
        <v>2436381</v>
      </c>
      <c r="S6" s="32">
        <v>1436900</v>
      </c>
    </row>
    <row r="7" spans="1:19" ht="15.75" x14ac:dyDescent="0.25">
      <c r="A7" s="33" t="s">
        <v>7</v>
      </c>
      <c r="B7" s="33" t="s">
        <v>8</v>
      </c>
      <c r="C7" s="34"/>
      <c r="D7" s="34"/>
      <c r="E7" s="34"/>
      <c r="F7" s="34"/>
      <c r="G7" s="34"/>
      <c r="H7" s="34"/>
      <c r="I7" s="34"/>
      <c r="J7" s="34"/>
      <c r="K7" s="33" t="s">
        <v>9</v>
      </c>
      <c r="L7" s="34"/>
      <c r="M7" s="35"/>
      <c r="N7" s="36"/>
      <c r="O7" s="36"/>
      <c r="P7" s="36"/>
      <c r="Q7" s="36"/>
      <c r="R7" s="36"/>
      <c r="S7" s="36"/>
    </row>
    <row r="8" spans="1:19" ht="15.75" x14ac:dyDescent="0.25">
      <c r="A8" s="33" t="s">
        <v>10</v>
      </c>
      <c r="B8" s="33" t="s">
        <v>11</v>
      </c>
      <c r="C8" s="34"/>
      <c r="D8" s="34"/>
      <c r="E8" s="34"/>
      <c r="F8" s="34"/>
      <c r="G8" s="34"/>
      <c r="H8" s="34"/>
      <c r="I8" s="34"/>
      <c r="J8" s="34"/>
      <c r="K8" s="33" t="s">
        <v>12</v>
      </c>
      <c r="L8" s="34">
        <v>3810000</v>
      </c>
      <c r="M8" s="30">
        <f>N8-L8</f>
        <v>0</v>
      </c>
      <c r="N8" s="36">
        <v>3810000</v>
      </c>
      <c r="O8" s="36">
        <f>P8-N8</f>
        <v>0</v>
      </c>
      <c r="P8" s="36">
        <v>3810000</v>
      </c>
      <c r="Q8" s="36">
        <f>R8-P8</f>
        <v>459144</v>
      </c>
      <c r="R8" s="36">
        <v>4269144</v>
      </c>
      <c r="S8" s="36">
        <v>4269144</v>
      </c>
    </row>
    <row r="9" spans="1:19" ht="15.75" x14ac:dyDescent="0.25">
      <c r="A9" s="33" t="s">
        <v>13</v>
      </c>
      <c r="B9" s="33" t="s">
        <v>14</v>
      </c>
      <c r="C9" s="34"/>
      <c r="D9" s="34"/>
      <c r="E9" s="34"/>
      <c r="F9" s="34"/>
      <c r="G9" s="34"/>
      <c r="H9" s="34"/>
      <c r="I9" s="34"/>
      <c r="J9" s="34"/>
      <c r="K9" s="33" t="s">
        <v>15</v>
      </c>
      <c r="L9" s="34"/>
      <c r="M9" s="35"/>
      <c r="N9" s="36"/>
      <c r="O9" s="36"/>
      <c r="P9" s="36"/>
      <c r="Q9" s="36"/>
      <c r="R9" s="36"/>
      <c r="S9" s="36"/>
    </row>
    <row r="10" spans="1:19" ht="15.75" x14ac:dyDescent="0.25">
      <c r="A10" s="33" t="s">
        <v>16</v>
      </c>
      <c r="B10" s="33" t="s">
        <v>17</v>
      </c>
      <c r="C10" s="34"/>
      <c r="D10" s="34"/>
      <c r="E10" s="34"/>
      <c r="F10" s="34"/>
      <c r="G10" s="34"/>
      <c r="H10" s="34"/>
      <c r="I10" s="34"/>
      <c r="J10" s="34"/>
      <c r="K10" s="33" t="s">
        <v>18</v>
      </c>
      <c r="L10" s="34"/>
      <c r="M10" s="35"/>
      <c r="N10" s="36"/>
      <c r="O10" s="36"/>
      <c r="P10" s="36"/>
      <c r="Q10" s="36"/>
      <c r="R10" s="36"/>
      <c r="S10" s="36"/>
    </row>
    <row r="11" spans="1:19" ht="15.75" x14ac:dyDescent="0.25">
      <c r="A11" s="33" t="s">
        <v>19</v>
      </c>
      <c r="B11" s="33" t="s">
        <v>20</v>
      </c>
      <c r="C11" s="34"/>
      <c r="D11" s="34">
        <f>E11-C11</f>
        <v>377880</v>
      </c>
      <c r="E11" s="34">
        <v>377880</v>
      </c>
      <c r="F11" s="34">
        <f>G11-E11</f>
        <v>0</v>
      </c>
      <c r="G11" s="34">
        <v>377880</v>
      </c>
      <c r="H11" s="34"/>
      <c r="I11" s="34">
        <v>377880</v>
      </c>
      <c r="J11" s="34">
        <v>377880</v>
      </c>
      <c r="K11" s="37"/>
      <c r="L11" s="34"/>
      <c r="M11" s="35"/>
      <c r="N11" s="36"/>
      <c r="O11" s="36"/>
      <c r="P11" s="36"/>
      <c r="Q11" s="36"/>
      <c r="R11" s="36"/>
      <c r="S11" s="36"/>
    </row>
    <row r="12" spans="1:19" ht="15.75" x14ac:dyDescent="0.25">
      <c r="A12" s="33" t="s">
        <v>21</v>
      </c>
      <c r="B12" s="37"/>
      <c r="C12" s="34"/>
      <c r="D12" s="34"/>
      <c r="E12" s="34"/>
      <c r="F12" s="34"/>
      <c r="G12" s="34"/>
      <c r="H12" s="34"/>
      <c r="I12" s="34"/>
      <c r="J12" s="34"/>
      <c r="K12" s="37"/>
      <c r="L12" s="34"/>
      <c r="M12" s="35"/>
      <c r="N12" s="36"/>
      <c r="O12" s="36"/>
      <c r="P12" s="36"/>
      <c r="Q12" s="36"/>
      <c r="R12" s="36"/>
      <c r="S12" s="36"/>
    </row>
    <row r="13" spans="1:19" ht="15.75" x14ac:dyDescent="0.25">
      <c r="A13" s="33" t="s">
        <v>22</v>
      </c>
      <c r="B13" s="37"/>
      <c r="C13" s="34"/>
      <c r="D13" s="34"/>
      <c r="E13" s="34"/>
      <c r="F13" s="34"/>
      <c r="G13" s="34"/>
      <c r="H13" s="34"/>
      <c r="I13" s="34"/>
      <c r="J13" s="34"/>
      <c r="K13" s="37"/>
      <c r="L13" s="34"/>
      <c r="M13" s="35"/>
      <c r="N13" s="36"/>
      <c r="O13" s="36"/>
      <c r="P13" s="36"/>
      <c r="Q13" s="36"/>
      <c r="R13" s="36"/>
      <c r="S13" s="36"/>
    </row>
    <row r="14" spans="1:19" ht="15.75" x14ac:dyDescent="0.25">
      <c r="A14" s="33" t="s">
        <v>23</v>
      </c>
      <c r="B14" s="37"/>
      <c r="C14" s="34"/>
      <c r="D14" s="34"/>
      <c r="E14" s="34"/>
      <c r="F14" s="34"/>
      <c r="G14" s="34"/>
      <c r="H14" s="34"/>
      <c r="I14" s="34"/>
      <c r="J14" s="34"/>
      <c r="K14" s="37"/>
      <c r="L14" s="34"/>
      <c r="M14" s="35"/>
      <c r="N14" s="36"/>
      <c r="O14" s="36"/>
      <c r="P14" s="36"/>
      <c r="Q14" s="36"/>
      <c r="R14" s="36"/>
      <c r="S14" s="36"/>
    </row>
    <row r="15" spans="1:19" ht="15.75" x14ac:dyDescent="0.25">
      <c r="A15" s="33" t="s">
        <v>24</v>
      </c>
      <c r="B15" s="37"/>
      <c r="C15" s="34"/>
      <c r="D15" s="34"/>
      <c r="E15" s="34"/>
      <c r="F15" s="34"/>
      <c r="G15" s="34"/>
      <c r="H15" s="34"/>
      <c r="I15" s="34"/>
      <c r="J15" s="34"/>
      <c r="K15" s="37"/>
      <c r="L15" s="34"/>
      <c r="M15" s="35"/>
      <c r="N15" s="36"/>
      <c r="O15" s="36"/>
      <c r="P15" s="36"/>
      <c r="Q15" s="36"/>
      <c r="R15" s="36"/>
      <c r="S15" s="36"/>
    </row>
    <row r="16" spans="1:19" ht="16.5" thickBot="1" x14ac:dyDescent="0.3">
      <c r="A16" s="38" t="s">
        <v>25</v>
      </c>
      <c r="B16" s="39"/>
      <c r="C16" s="40"/>
      <c r="D16" s="40"/>
      <c r="E16" s="40"/>
      <c r="F16" s="40"/>
      <c r="G16" s="40"/>
      <c r="H16" s="41"/>
      <c r="I16" s="41"/>
      <c r="J16" s="42"/>
      <c r="K16" s="38" t="s">
        <v>26</v>
      </c>
      <c r="L16" s="42"/>
      <c r="M16" s="43"/>
      <c r="N16" s="44"/>
      <c r="O16" s="44"/>
      <c r="P16" s="44"/>
      <c r="Q16" s="45"/>
      <c r="R16" s="45"/>
      <c r="S16" s="45"/>
    </row>
    <row r="17" spans="1:19" ht="32.25" thickBot="1" x14ac:dyDescent="0.3">
      <c r="A17" s="46" t="s">
        <v>27</v>
      </c>
      <c r="B17" s="46" t="s">
        <v>28</v>
      </c>
      <c r="C17" s="47">
        <f>C6+C8+C9+C11</f>
        <v>0</v>
      </c>
      <c r="D17" s="48">
        <f>E17-C17</f>
        <v>377880</v>
      </c>
      <c r="E17" s="47">
        <f>E6+E8+E9+E11</f>
        <v>377880</v>
      </c>
      <c r="F17" s="47">
        <f>G17-E17</f>
        <v>0</v>
      </c>
      <c r="G17" s="47">
        <f>G6+G8+G9+G11</f>
        <v>377880</v>
      </c>
      <c r="H17" s="47">
        <f>I17-G17</f>
        <v>996950</v>
      </c>
      <c r="I17" s="47">
        <f>I6+I8+I9+I11</f>
        <v>1374830</v>
      </c>
      <c r="J17" s="47">
        <f>J6+J8+J9+J11</f>
        <v>1374830</v>
      </c>
      <c r="K17" s="46" t="s">
        <v>29</v>
      </c>
      <c r="L17" s="47">
        <f>SUM(L6:L16)</f>
        <v>5373160</v>
      </c>
      <c r="M17" s="26">
        <f>N17-L17</f>
        <v>873221</v>
      </c>
      <c r="N17" s="47">
        <f>SUM(N6:N16)</f>
        <v>6246381</v>
      </c>
      <c r="O17" s="49">
        <f>P17-N17</f>
        <v>0</v>
      </c>
      <c r="P17" s="47">
        <f>SUM(P6:P16)</f>
        <v>6246381</v>
      </c>
      <c r="Q17" s="49">
        <f>R17-P17</f>
        <v>459144</v>
      </c>
      <c r="R17" s="50">
        <f>R6+R8+R10</f>
        <v>6705525</v>
      </c>
      <c r="S17" s="50">
        <f>S6+S8+S10</f>
        <v>5706044</v>
      </c>
    </row>
    <row r="18" spans="1:19" ht="15.75" x14ac:dyDescent="0.25">
      <c r="A18" s="27" t="s">
        <v>30</v>
      </c>
      <c r="B18" s="51" t="s">
        <v>31</v>
      </c>
      <c r="C18" s="52">
        <f>SUM(C19:C23)</f>
        <v>5373160</v>
      </c>
      <c r="D18" s="28">
        <f>E18-C18</f>
        <v>495341</v>
      </c>
      <c r="E18" s="52">
        <f>SUM(E19:E23)</f>
        <v>5868501</v>
      </c>
      <c r="F18" s="52">
        <f>G18-E18</f>
        <v>0</v>
      </c>
      <c r="G18" s="52">
        <f>SUM(G19:G23)</f>
        <v>5868501</v>
      </c>
      <c r="H18" s="52">
        <f>I18-G18</f>
        <v>-537806</v>
      </c>
      <c r="I18" s="52">
        <f>I19+I20+I21+I22+I23</f>
        <v>5330695</v>
      </c>
      <c r="J18" s="52">
        <f>J19+J20+J21+J22+J23</f>
        <v>5330695</v>
      </c>
      <c r="K18" s="33" t="s">
        <v>32</v>
      </c>
      <c r="L18" s="28"/>
      <c r="M18" s="30"/>
      <c r="N18" s="31"/>
      <c r="O18" s="31"/>
      <c r="P18" s="31"/>
      <c r="Q18" s="32"/>
      <c r="R18" s="32"/>
      <c r="S18" s="32"/>
    </row>
    <row r="19" spans="1:19" ht="15.75" x14ac:dyDescent="0.25">
      <c r="A19" s="33" t="s">
        <v>33</v>
      </c>
      <c r="B19" s="53" t="s">
        <v>34</v>
      </c>
      <c r="C19" s="34">
        <v>5373160</v>
      </c>
      <c r="D19" s="34">
        <f>E19-C19</f>
        <v>495341</v>
      </c>
      <c r="E19" s="34">
        <v>5868501</v>
      </c>
      <c r="F19" s="34">
        <f>G19-E19</f>
        <v>0</v>
      </c>
      <c r="G19" s="34">
        <v>5868501</v>
      </c>
      <c r="H19" s="34"/>
      <c r="I19" s="34">
        <v>5330695</v>
      </c>
      <c r="J19" s="34">
        <v>5330695</v>
      </c>
      <c r="K19" s="33" t="s">
        <v>35</v>
      </c>
      <c r="L19" s="34"/>
      <c r="M19" s="35"/>
      <c r="N19" s="36"/>
      <c r="O19" s="36"/>
      <c r="P19" s="36"/>
      <c r="Q19" s="36"/>
      <c r="R19" s="36"/>
      <c r="S19" s="36"/>
    </row>
    <row r="20" spans="1:19" ht="15.75" x14ac:dyDescent="0.25">
      <c r="A20" s="27" t="s">
        <v>36</v>
      </c>
      <c r="B20" s="53" t="s">
        <v>37</v>
      </c>
      <c r="C20" s="34"/>
      <c r="D20" s="34"/>
      <c r="E20" s="34"/>
      <c r="F20" s="34"/>
      <c r="G20" s="34"/>
      <c r="H20" s="34"/>
      <c r="I20" s="34"/>
      <c r="J20" s="34"/>
      <c r="K20" s="33" t="s">
        <v>38</v>
      </c>
      <c r="L20" s="34"/>
      <c r="M20" s="35"/>
      <c r="N20" s="36" t="s">
        <v>76</v>
      </c>
      <c r="O20" s="36"/>
      <c r="P20" s="36"/>
      <c r="Q20" s="36"/>
      <c r="R20" s="36"/>
      <c r="S20" s="36"/>
    </row>
    <row r="21" spans="1:19" ht="15.75" x14ac:dyDescent="0.25">
      <c r="A21" s="33" t="s">
        <v>39</v>
      </c>
      <c r="B21" s="53" t="s">
        <v>40</v>
      </c>
      <c r="C21" s="34"/>
      <c r="D21" s="34"/>
      <c r="E21" s="34"/>
      <c r="F21" s="34"/>
      <c r="G21" s="34"/>
      <c r="H21" s="34"/>
      <c r="I21" s="34"/>
      <c r="J21" s="34"/>
      <c r="K21" s="33" t="s">
        <v>41</v>
      </c>
      <c r="L21" s="34"/>
      <c r="M21" s="35"/>
      <c r="N21" s="36"/>
      <c r="O21" s="36"/>
      <c r="P21" s="36"/>
      <c r="Q21" s="36"/>
      <c r="R21" s="36"/>
      <c r="S21" s="36"/>
    </row>
    <row r="22" spans="1:19" ht="15.75" x14ac:dyDescent="0.25">
      <c r="A22" s="27" t="s">
        <v>42</v>
      </c>
      <c r="B22" s="53" t="s">
        <v>43</v>
      </c>
      <c r="C22" s="34"/>
      <c r="D22" s="42"/>
      <c r="E22" s="42"/>
      <c r="F22" s="42"/>
      <c r="G22" s="42"/>
      <c r="H22" s="42"/>
      <c r="I22" s="42"/>
      <c r="J22" s="42"/>
      <c r="K22" s="38" t="s">
        <v>44</v>
      </c>
      <c r="L22" s="34"/>
      <c r="M22" s="35"/>
      <c r="N22" s="36"/>
      <c r="O22" s="36"/>
      <c r="P22" s="36"/>
      <c r="Q22" s="36"/>
      <c r="R22" s="36"/>
      <c r="S22" s="36"/>
    </row>
    <row r="23" spans="1:19" ht="31.5" x14ac:dyDescent="0.25">
      <c r="A23" s="33" t="s">
        <v>45</v>
      </c>
      <c r="B23" s="53" t="s">
        <v>46</v>
      </c>
      <c r="C23" s="34"/>
      <c r="D23" s="34"/>
      <c r="E23" s="34"/>
      <c r="F23" s="34"/>
      <c r="G23" s="34"/>
      <c r="H23" s="34"/>
      <c r="I23" s="34"/>
      <c r="J23" s="34"/>
      <c r="K23" s="33" t="s">
        <v>47</v>
      </c>
      <c r="L23" s="34"/>
      <c r="M23" s="35"/>
      <c r="N23" s="36"/>
      <c r="O23" s="36"/>
      <c r="P23" s="36"/>
      <c r="Q23" s="36"/>
      <c r="R23" s="36"/>
      <c r="S23" s="36"/>
    </row>
    <row r="24" spans="1:19" ht="15.75" customHeight="1" x14ac:dyDescent="0.25">
      <c r="A24" s="27" t="s">
        <v>48</v>
      </c>
      <c r="B24" s="54" t="s">
        <v>49</v>
      </c>
      <c r="C24" s="55">
        <f>SUM(C25:C29)</f>
        <v>0</v>
      </c>
      <c r="D24" s="52"/>
      <c r="E24" s="52"/>
      <c r="F24" s="52"/>
      <c r="G24" s="52"/>
      <c r="H24" s="52"/>
      <c r="I24" s="52"/>
      <c r="J24" s="52"/>
      <c r="K24" s="27" t="s">
        <v>50</v>
      </c>
      <c r="L24" s="34"/>
      <c r="M24" s="35"/>
      <c r="N24" s="36"/>
      <c r="O24" s="36"/>
      <c r="P24" s="36"/>
      <c r="Q24" s="36"/>
      <c r="R24" s="36"/>
      <c r="S24" s="36"/>
    </row>
    <row r="25" spans="1:19" ht="15.75" x14ac:dyDescent="0.25">
      <c r="A25" s="33" t="s">
        <v>51</v>
      </c>
      <c r="B25" s="53" t="s">
        <v>52</v>
      </c>
      <c r="C25" s="34"/>
      <c r="D25" s="28"/>
      <c r="E25" s="28"/>
      <c r="F25" s="28"/>
      <c r="G25" s="28"/>
      <c r="H25" s="28"/>
      <c r="I25" s="28"/>
      <c r="J25" s="28"/>
      <c r="K25" s="27" t="s">
        <v>53</v>
      </c>
      <c r="L25" s="34"/>
      <c r="M25" s="35"/>
      <c r="N25" s="36"/>
      <c r="O25" s="36"/>
      <c r="P25" s="36"/>
      <c r="Q25" s="36"/>
      <c r="R25" s="36"/>
      <c r="S25" s="36"/>
    </row>
    <row r="26" spans="1:19" ht="15.75" x14ac:dyDescent="0.25">
      <c r="A26" s="27" t="s">
        <v>54</v>
      </c>
      <c r="B26" s="53" t="s">
        <v>55</v>
      </c>
      <c r="C26" s="34"/>
      <c r="D26" s="28"/>
      <c r="E26" s="28"/>
      <c r="F26" s="28"/>
      <c r="G26" s="28"/>
      <c r="H26" s="28"/>
      <c r="I26" s="28"/>
      <c r="J26" s="28"/>
      <c r="K26" s="56"/>
      <c r="L26" s="34"/>
      <c r="M26" s="35"/>
      <c r="N26" s="36"/>
      <c r="O26" s="36"/>
      <c r="P26" s="36"/>
      <c r="Q26" s="36"/>
      <c r="R26" s="36"/>
      <c r="S26" s="36"/>
    </row>
    <row r="27" spans="1:19" ht="15.75" x14ac:dyDescent="0.25">
      <c r="A27" s="33" t="s">
        <v>56</v>
      </c>
      <c r="B27" s="53" t="s">
        <v>57</v>
      </c>
      <c r="C27" s="34"/>
      <c r="D27" s="28"/>
      <c r="E27" s="28"/>
      <c r="F27" s="28"/>
      <c r="G27" s="28"/>
      <c r="H27" s="28"/>
      <c r="I27" s="28"/>
      <c r="J27" s="28"/>
      <c r="K27" s="56"/>
      <c r="L27" s="34"/>
      <c r="M27" s="35"/>
      <c r="N27" s="36"/>
      <c r="O27" s="36"/>
      <c r="P27" s="36"/>
      <c r="Q27" s="36"/>
      <c r="R27" s="36"/>
      <c r="S27" s="36"/>
    </row>
    <row r="28" spans="1:19" ht="15.75" x14ac:dyDescent="0.25">
      <c r="A28" s="27" t="s">
        <v>58</v>
      </c>
      <c r="B28" s="57" t="s">
        <v>59</v>
      </c>
      <c r="C28" s="34"/>
      <c r="D28" s="34"/>
      <c r="E28" s="34"/>
      <c r="F28" s="34"/>
      <c r="G28" s="34"/>
      <c r="H28" s="34"/>
      <c r="I28" s="34"/>
      <c r="J28" s="34"/>
      <c r="K28" s="37"/>
      <c r="L28" s="34"/>
      <c r="M28" s="35"/>
      <c r="N28" s="36"/>
      <c r="O28" s="36"/>
      <c r="P28" s="36"/>
      <c r="Q28" s="36"/>
      <c r="R28" s="36"/>
      <c r="S28" s="36"/>
    </row>
    <row r="29" spans="1:19" ht="16.5" thickBot="1" x14ac:dyDescent="0.3">
      <c r="A29" s="33" t="s">
        <v>60</v>
      </c>
      <c r="B29" s="58" t="s">
        <v>61</v>
      </c>
      <c r="C29" s="34"/>
      <c r="D29" s="28"/>
      <c r="E29" s="28"/>
      <c r="F29" s="28"/>
      <c r="G29" s="28"/>
      <c r="H29" s="28"/>
      <c r="I29" s="28"/>
      <c r="J29" s="28"/>
      <c r="K29" s="56"/>
      <c r="L29" s="34"/>
      <c r="M29" s="43"/>
      <c r="N29" s="44"/>
      <c r="O29" s="44"/>
      <c r="P29" s="44"/>
      <c r="Q29" s="45"/>
      <c r="R29" s="45"/>
      <c r="S29" s="45"/>
    </row>
    <row r="30" spans="1:19" ht="32.25" thickBot="1" x14ac:dyDescent="0.3">
      <c r="A30" s="46" t="s">
        <v>62</v>
      </c>
      <c r="B30" s="46" t="s">
        <v>63</v>
      </c>
      <c r="C30" s="47">
        <f>SUM(C18,C24)</f>
        <v>5373160</v>
      </c>
      <c r="D30" s="47">
        <f>E30-C30</f>
        <v>495341</v>
      </c>
      <c r="E30" s="47">
        <f>SUM(E18,E24)</f>
        <v>5868501</v>
      </c>
      <c r="F30" s="47">
        <f>G30-E30</f>
        <v>0</v>
      </c>
      <c r="G30" s="47">
        <f>SUM(G18,G24)</f>
        <v>5868501</v>
      </c>
      <c r="H30" s="47">
        <f>I30-G30</f>
        <v>-537806</v>
      </c>
      <c r="I30" s="47">
        <f>I18+I24</f>
        <v>5330695</v>
      </c>
      <c r="J30" s="47">
        <f>J18+J24</f>
        <v>5330695</v>
      </c>
      <c r="K30" s="46" t="s">
        <v>73</v>
      </c>
      <c r="L30" s="47">
        <f>SUM(L18:L29)</f>
        <v>0</v>
      </c>
      <c r="M30" s="59"/>
      <c r="N30" s="49"/>
      <c r="O30" s="49"/>
      <c r="P30" s="49"/>
      <c r="Q30" s="49"/>
      <c r="R30" s="49"/>
      <c r="S30" s="49"/>
    </row>
    <row r="31" spans="1:19" ht="16.5" thickBot="1" x14ac:dyDescent="0.3">
      <c r="A31" s="46" t="s">
        <v>64</v>
      </c>
      <c r="B31" s="46" t="s">
        <v>65</v>
      </c>
      <c r="C31" s="47">
        <f>SUM(C17,C30)</f>
        <v>5373160</v>
      </c>
      <c r="D31" s="60">
        <f>E31-C31</f>
        <v>873221</v>
      </c>
      <c r="E31" s="47">
        <f>SUM(E17,E30)</f>
        <v>6246381</v>
      </c>
      <c r="F31" s="47">
        <f>G31-E31</f>
        <v>0</v>
      </c>
      <c r="G31" s="47">
        <f>SUM(G17,G30)</f>
        <v>6246381</v>
      </c>
      <c r="H31" s="47">
        <f>I31-G31</f>
        <v>459144</v>
      </c>
      <c r="I31" s="47">
        <f>I17+I30</f>
        <v>6705525</v>
      </c>
      <c r="J31" s="47">
        <f>J17+J30</f>
        <v>6705525</v>
      </c>
      <c r="K31" s="46" t="s">
        <v>66</v>
      </c>
      <c r="L31" s="47">
        <f>SUM(L17,L30)</f>
        <v>5373160</v>
      </c>
      <c r="M31" s="26">
        <f>N31-L31</f>
        <v>873221</v>
      </c>
      <c r="N31" s="47">
        <f>SUM(N17,N30)</f>
        <v>6246381</v>
      </c>
      <c r="O31" s="49">
        <f>P31-N31</f>
        <v>0</v>
      </c>
      <c r="P31" s="47">
        <f>SUM(P17,P30)</f>
        <v>6246381</v>
      </c>
      <c r="Q31" s="50">
        <f>R31-P31</f>
        <v>459144</v>
      </c>
      <c r="R31" s="47">
        <f>SUM(R17,R30)</f>
        <v>6705525</v>
      </c>
      <c r="S31" s="47">
        <f>SUM(S17,S30)</f>
        <v>5706044</v>
      </c>
    </row>
    <row r="32" spans="1:19" ht="16.5" thickBot="1" x14ac:dyDescent="0.3">
      <c r="A32" s="46" t="s">
        <v>67</v>
      </c>
      <c r="B32" s="46" t="s">
        <v>68</v>
      </c>
      <c r="C32" s="47"/>
      <c r="D32" s="47"/>
      <c r="E32" s="47"/>
      <c r="F32" s="47"/>
      <c r="G32" s="47"/>
      <c r="H32" s="47"/>
      <c r="I32" s="47"/>
      <c r="J32" s="47"/>
      <c r="K32" s="46" t="s">
        <v>69</v>
      </c>
      <c r="L32" s="47"/>
      <c r="M32" s="59"/>
      <c r="N32" s="49"/>
      <c r="O32" s="49"/>
      <c r="P32" s="49"/>
      <c r="Q32" s="49"/>
      <c r="R32" s="49"/>
      <c r="S32" s="50">
        <f>J31-S31</f>
        <v>999481</v>
      </c>
    </row>
    <row r="33" spans="1:19" ht="16.5" thickBot="1" x14ac:dyDescent="0.3">
      <c r="A33" s="46" t="s">
        <v>70</v>
      </c>
      <c r="B33" s="46" t="s">
        <v>71</v>
      </c>
      <c r="C33" s="47"/>
      <c r="D33" s="47"/>
      <c r="E33" s="47"/>
      <c r="F33" s="47"/>
      <c r="G33" s="47"/>
      <c r="H33" s="47"/>
      <c r="I33" s="47"/>
      <c r="J33" s="47"/>
      <c r="K33" s="46" t="s">
        <v>72</v>
      </c>
      <c r="L33" s="47"/>
      <c r="M33" s="59"/>
      <c r="N33" s="49"/>
      <c r="O33" s="49"/>
      <c r="P33" s="49"/>
      <c r="Q33" s="49"/>
      <c r="R33" s="49"/>
      <c r="S33" s="49"/>
    </row>
  </sheetData>
  <mergeCells count="3">
    <mergeCell ref="A3:A4"/>
    <mergeCell ref="K3:P3"/>
    <mergeCell ref="R1:S1"/>
  </mergeCells>
  <phoneticPr fontId="0" type="noConversion"/>
  <printOptions horizontalCentered="1"/>
  <pageMargins left="0.19685039370078741" right="0.19685039370078741" top="0.86614173228346458" bottom="0.78740157480314965" header="0.47244094488188981" footer="0.78740157480314965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2. sz. mell  </vt:lpstr>
      <vt:lpstr>'2. sz. mell 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2018-05-31T11:41:22Z</cp:lastPrinted>
  <dcterms:created xsi:type="dcterms:W3CDTF">2014-02-06T13:26:43Z</dcterms:created>
  <dcterms:modified xsi:type="dcterms:W3CDTF">2018-05-31T11:41:27Z</dcterms:modified>
</cp:coreProperties>
</file>