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8130" activeTab="1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Print_Titles" localSheetId="0">'Munka1'!$1:$5</definedName>
    <definedName name="_xlnm.Print_Area" localSheetId="0">'Munka1'!$A$1:$G$101</definedName>
    <definedName name="_xlnm.Print_Area" localSheetId="1">'Munka2'!$A$1:$G$132</definedName>
  </definedNames>
  <calcPr fullCalcOnLoad="1"/>
</workbook>
</file>

<file path=xl/sharedStrings.xml><?xml version="1.0" encoding="utf-8"?>
<sst xmlns="http://schemas.openxmlformats.org/spreadsheetml/2006/main" count="877" uniqueCount="184">
  <si>
    <t xml:space="preserve">Kulcs Község Önkormányzata </t>
  </si>
  <si>
    <t xml:space="preserve">Ezer Ft-ban </t>
  </si>
  <si>
    <t>A</t>
  </si>
  <si>
    <t>B</t>
  </si>
  <si>
    <t>C</t>
  </si>
  <si>
    <t>D</t>
  </si>
  <si>
    <t>Bevételek</t>
  </si>
  <si>
    <t>Eredeti ei.</t>
  </si>
  <si>
    <t>Kiadások</t>
  </si>
  <si>
    <t>Önkormányzati fenntartású intézmények</t>
  </si>
  <si>
    <t>Százholdas Pagony Óvoda és Bölcsöde</t>
  </si>
  <si>
    <t>1.</t>
  </si>
  <si>
    <t>Személyi juttatások</t>
  </si>
  <si>
    <t>2.</t>
  </si>
  <si>
    <t xml:space="preserve">2. </t>
  </si>
  <si>
    <t>Intézményi működési bevétel</t>
  </si>
  <si>
    <t>Munkaadót terhelő járulékok és szoc.hj.adó</t>
  </si>
  <si>
    <t>3.</t>
  </si>
  <si>
    <t>Támogatás értékű műk.bevételek</t>
  </si>
  <si>
    <t xml:space="preserve">3. </t>
  </si>
  <si>
    <t>dologi kiadások</t>
  </si>
  <si>
    <t>4.</t>
  </si>
  <si>
    <t>Előző évi műk.célú maradvény átvétel</t>
  </si>
  <si>
    <t>Költségvetési szervnek foly. Működési tám.</t>
  </si>
  <si>
    <t>5.</t>
  </si>
  <si>
    <t>Műk.célú pénzeszköz átvétel áht-n kívülről</t>
  </si>
  <si>
    <t>Támogatás értékű működési kiadások</t>
  </si>
  <si>
    <t>6.</t>
  </si>
  <si>
    <t>I.</t>
  </si>
  <si>
    <t xml:space="preserve">Működési bevételek összesen: </t>
  </si>
  <si>
    <t>Előző évi műk.célú maradvány átadás</t>
  </si>
  <si>
    <t>7.</t>
  </si>
  <si>
    <t>Tárgyi eszk.immat.javak értékesítése</t>
  </si>
  <si>
    <t>Működési célú pénzeszköz átadás áht-n kívülre</t>
  </si>
  <si>
    <t>8.</t>
  </si>
  <si>
    <t>Pü-i befektetések bevételei</t>
  </si>
  <si>
    <t>Társadalom-,szoc.pol és egyéb juttatás, tám.</t>
  </si>
  <si>
    <t>9.</t>
  </si>
  <si>
    <t>Önkormányzatok sajátos felhalmozási bevételei</t>
  </si>
  <si>
    <t>Egyéb működési célú támogatások összesen.</t>
  </si>
  <si>
    <t>10.</t>
  </si>
  <si>
    <t>II.</t>
  </si>
  <si>
    <t xml:space="preserve">Felhalmozási saját bevételek összesen: </t>
  </si>
  <si>
    <t xml:space="preserve">5. </t>
  </si>
  <si>
    <t>Tervezett maradvány és tartalék elszámolás</t>
  </si>
  <si>
    <t>11.</t>
  </si>
  <si>
    <t>Támogatásértékű felhalmozási bevételek</t>
  </si>
  <si>
    <t>ellátottak pénzbeli juttatásai</t>
  </si>
  <si>
    <t>12.</t>
  </si>
  <si>
    <t>Előző évi felh.célú maradvény átvétel</t>
  </si>
  <si>
    <t xml:space="preserve">I. </t>
  </si>
  <si>
    <t>Működési kiadások összesen: (1+2+3+4+5+6)</t>
  </si>
  <si>
    <t>13.</t>
  </si>
  <si>
    <t>Felhalmozási célú pénzeszközátvét. Áht-n kívülről</t>
  </si>
  <si>
    <t>Felújítások áfával</t>
  </si>
  <si>
    <t>14.</t>
  </si>
  <si>
    <t>III.</t>
  </si>
  <si>
    <t xml:space="preserve">Felhalmozási bevételek összesen: </t>
  </si>
  <si>
    <t>Intézményi beruházások áfával</t>
  </si>
  <si>
    <t>15.</t>
  </si>
  <si>
    <t>Támogatási kölcsönök visszatér. Áht-n belülről</t>
  </si>
  <si>
    <t>Költségvetési szervnek foly. Felhalmozási tám.</t>
  </si>
  <si>
    <t>16.</t>
  </si>
  <si>
    <t>Támogatási kölcsönök visszatér. Áht-n kívülről</t>
  </si>
  <si>
    <t>Befeketetéssel kapcsolatos kiadások</t>
  </si>
  <si>
    <t>17.</t>
  </si>
  <si>
    <t>Támogatási kölcsönök igénybevétele áht-n belülről</t>
  </si>
  <si>
    <t>Támogatásértéű felhalmozási kiadások</t>
  </si>
  <si>
    <t>18.</t>
  </si>
  <si>
    <t xml:space="preserve">IV. </t>
  </si>
  <si>
    <t>Támogatási kölcsönök visszatérülése és igénybev.</t>
  </si>
  <si>
    <t>Előző évi Felh.célú maradvány átadás</t>
  </si>
  <si>
    <t>19.</t>
  </si>
  <si>
    <t>V.</t>
  </si>
  <si>
    <t>Saját bevételek és átengedett pénzeszközök (I.+III.+IV)</t>
  </si>
  <si>
    <t>Felhalmozási célú pénzeszköz átadás áht-n kívülre</t>
  </si>
  <si>
    <t>20.</t>
  </si>
  <si>
    <t>Önkormányzat költségvetési támogatása</t>
  </si>
  <si>
    <t xml:space="preserve">Egyéb felhalmozási kiadások összesen: </t>
  </si>
  <si>
    <t>21.</t>
  </si>
  <si>
    <t xml:space="preserve">Irányító szervtől kapott támogatás </t>
  </si>
  <si>
    <t xml:space="preserve">II. </t>
  </si>
  <si>
    <t>Felhalmozási kiadások összesen: (1+2+3)</t>
  </si>
  <si>
    <t>22.</t>
  </si>
  <si>
    <t>Előző évi ktgvetési kiegészítések, visszatérülések</t>
  </si>
  <si>
    <t>Tám.kölcsönök nyújtása áht-n belülre</t>
  </si>
  <si>
    <t>23.</t>
  </si>
  <si>
    <t>VI.</t>
  </si>
  <si>
    <t xml:space="preserve">Támogatások összesen: </t>
  </si>
  <si>
    <t>Tám.kölcsönök nyújtása áht-n kívülre</t>
  </si>
  <si>
    <t>24.</t>
  </si>
  <si>
    <t>Támogatási kölcsönök törlesztése áht-n belülre</t>
  </si>
  <si>
    <t>25.</t>
  </si>
  <si>
    <t xml:space="preserve">Támogatási kölcsönök nyújtása és törlesztése </t>
  </si>
  <si>
    <t>26.</t>
  </si>
  <si>
    <t>VII.</t>
  </si>
  <si>
    <t>Költségvetési bevételek (V.+VI.)</t>
  </si>
  <si>
    <t>IV.</t>
  </si>
  <si>
    <t>Költségvetési kiadások (I.+II.+III.)</t>
  </si>
  <si>
    <t>27.</t>
  </si>
  <si>
    <t>28.</t>
  </si>
  <si>
    <t>29.</t>
  </si>
  <si>
    <t>Kulcs Község Polgármesteri Hivatala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</si>
  <si>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</si>
  <si>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</si>
  <si>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</si>
  <si>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</si>
  <si>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</si>
  <si>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</si>
  <si>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</si>
  <si>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</si>
  <si>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</si>
  <si>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</si>
  <si>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</si>
  <si>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</si>
  <si>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</si>
  <si>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</si>
  <si>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</si>
  <si>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</si>
  <si>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</si>
  <si>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</si>
  <si>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</si>
  <si>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</si>
  <si>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</si>
  <si>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</si>
  <si>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</si>
  <si>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</si>
  <si>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</si>
  <si>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</si>
  <si>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</si>
  <si>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</si>
  <si>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</si>
  <si>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Kulcs Község Önkormányzata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</si>
  <si>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</si>
  <si>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</si>
  <si>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</si>
  <si>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</si>
  <si>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</si>
  <si>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</si>
  <si>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</si>
  <si>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</si>
  <si>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</si>
  <si>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műk.célú kamatkiadások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</si>
  <si>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</si>
  <si>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</si>
  <si>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</si>
  <si>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</si>
  <si>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</si>
  <si>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</si>
  <si>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</si>
  <si>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</si>
  <si>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</si>
  <si>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</si>
  <si>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</si>
  <si>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</si>
  <si>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Felhalmozási célú kamatkiadás</t>
  </si>
  <si>
    <t>80.</t>
  </si>
  <si>
    <t>81.</t>
  </si>
  <si>
    <t>82.</t>
  </si>
  <si>
    <t>83.</t>
  </si>
  <si>
    <t>84.</t>
  </si>
  <si>
    <t>85.</t>
  </si>
  <si>
    <t>86.</t>
  </si>
  <si>
    <t>Általános tartalék</t>
  </si>
  <si>
    <t>87.</t>
  </si>
  <si>
    <t>88.</t>
  </si>
  <si>
    <t xml:space="preserve">Bevételek összesen: </t>
  </si>
  <si>
    <t xml:space="preserve">Kiadások összesen: </t>
  </si>
  <si>
    <t>89.</t>
  </si>
  <si>
    <t>Költségvetési hiány belső finanszírozására szolgáló pénzforgalom nélküli bevétel</t>
  </si>
  <si>
    <t>90.</t>
  </si>
  <si>
    <t>91.</t>
  </si>
  <si>
    <t>92.</t>
  </si>
  <si>
    <t xml:space="preserve">Bevételek mindösszesen: </t>
  </si>
  <si>
    <t>Közhatalmi bevételek</t>
  </si>
  <si>
    <t>Költségvetési szervnek foly. működési tám.</t>
  </si>
  <si>
    <t>Költségvetési szervnek foly. felhalmozási tám.</t>
  </si>
  <si>
    <t>Befektetéssel kapcsolatos kiadások</t>
  </si>
  <si>
    <t>Előző évi felh.célú maradvány átadás</t>
  </si>
  <si>
    <t>Lekötött betét feloldása, bankszámlán lévő megtak.</t>
  </si>
  <si>
    <t>Kulcsi Művelődési ház és könyvtár</t>
  </si>
  <si>
    <t xml:space="preserve">2017. évi költségvetési mérlege </t>
  </si>
  <si>
    <t xml:space="preserve">2019. évi költségvetési mérlege </t>
  </si>
  <si>
    <t>1. melléklet az 2/2019.(II.28.)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</si>
</sst>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3" fontId="1" fillId="33" borderId="33" xfId="0" applyNumberFormat="1" applyFont="1" applyFill="1" applyBorder="1" applyAlignment="1">
      <alignment/>
    </xf>
    <xf numFmtId="0" fontId="1" fillId="0" borderId="34" xfId="0" applyFont="1" applyBorder="1" applyAlignment="1">
      <alignment/>
    </xf>
    <xf numFmtId="3" fontId="1" fillId="0" borderId="35" xfId="0" applyNumberFormat="1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32" xfId="0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1" fillId="0" borderId="37" xfId="0" applyFont="1" applyBorder="1" applyAlignment="1">
      <alignment/>
    </xf>
    <xf numFmtId="3" fontId="1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1" xfId="0" applyFont="1" applyBorder="1" applyAlignment="1">
      <alignment/>
    </xf>
    <xf numFmtId="3" fontId="0" fillId="0" borderId="42" xfId="0" applyNumberFormat="1" applyBorder="1" applyAlignment="1">
      <alignment/>
    </xf>
    <xf numFmtId="0" fontId="2" fillId="0" borderId="38" xfId="0" applyFont="1" applyBorder="1" applyAlignment="1">
      <alignment/>
    </xf>
    <xf numFmtId="3" fontId="2" fillId="0" borderId="38" xfId="0" applyNumberFormat="1" applyFont="1" applyBorder="1" applyAlignment="1">
      <alignment/>
    </xf>
    <xf numFmtId="0" fontId="0" fillId="0" borderId="43" xfId="0" applyBorder="1" applyAlignment="1">
      <alignment/>
    </xf>
    <xf numFmtId="0" fontId="3" fillId="0" borderId="43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3" fillId="0" borderId="42" xfId="0" applyNumberFormat="1" applyFont="1" applyBorder="1" applyAlignment="1">
      <alignment/>
    </xf>
    <xf numFmtId="0" fontId="1" fillId="0" borderId="46" xfId="0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48" xfId="0" applyBorder="1" applyAlignment="1">
      <alignment/>
    </xf>
    <xf numFmtId="0" fontId="1" fillId="0" borderId="44" xfId="0" applyFont="1" applyBorder="1" applyAlignment="1">
      <alignment/>
    </xf>
    <xf numFmtId="3" fontId="3" fillId="0" borderId="38" xfId="0" applyNumberFormat="1" applyFont="1" applyBorder="1" applyAlignment="1">
      <alignment/>
    </xf>
    <xf numFmtId="3" fontId="1" fillId="33" borderId="38" xfId="0" applyNumberFormat="1" applyFont="1" applyFill="1" applyBorder="1" applyAlignment="1">
      <alignment/>
    </xf>
    <xf numFmtId="3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0" xfId="0" applyFont="1" applyBorder="1" applyAlignment="1">
      <alignment/>
    </xf>
    <xf numFmtId="3" fontId="0" fillId="0" borderId="37" xfId="0" applyNumberFormat="1" applyBorder="1" applyAlignment="1">
      <alignment/>
    </xf>
    <xf numFmtId="0" fontId="0" fillId="0" borderId="51" xfId="0" applyBorder="1" applyAlignment="1">
      <alignment/>
    </xf>
    <xf numFmtId="0" fontId="1" fillId="0" borderId="49" xfId="0" applyFont="1" applyBorder="1" applyAlignment="1">
      <alignment/>
    </xf>
    <xf numFmtId="0" fontId="0" fillId="0" borderId="52" xfId="0" applyBorder="1" applyAlignment="1">
      <alignment/>
    </xf>
    <xf numFmtId="0" fontId="2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0" fillId="0" borderId="32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55" xfId="0" applyBorder="1" applyAlignment="1">
      <alignment/>
    </xf>
    <xf numFmtId="0" fontId="1" fillId="0" borderId="56" xfId="0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57" xfId="0" applyFont="1" applyBorder="1" applyAlignment="1">
      <alignment/>
    </xf>
    <xf numFmtId="0" fontId="0" fillId="0" borderId="0" xfId="0" applyAlignment="1">
      <alignment horizontal="right"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50.140625" style="0" customWidth="1"/>
    <col min="4" max="4" width="10.140625" style="0" customWidth="1"/>
    <col min="5" max="5" width="3.7109375" style="0" customWidth="1"/>
    <col min="6" max="6" width="45.8515625" style="0" customWidth="1"/>
    <col min="7" max="7" width="10.57421875" style="0" customWidth="1"/>
    <col min="8" max="8" width="10.8515625" style="0" customWidth="1"/>
  </cols>
  <sheetData>
    <row r="1" spans="1:7" ht="12.75">
      <c r="A1" s="116" t="s">
        <v>183</v>
      </c>
      <c r="B1" s="116"/>
      <c r="C1" s="116"/>
      <c r="D1" s="116"/>
      <c r="E1" s="116"/>
      <c r="F1" s="116"/>
      <c r="G1" s="116"/>
    </row>
    <row r="2" ht="11.25" customHeight="1"/>
    <row r="3" spans="1:8" ht="12.75">
      <c r="A3" s="122" t="s">
        <v>0</v>
      </c>
      <c r="B3" s="122"/>
      <c r="C3" s="122"/>
      <c r="D3" s="122"/>
      <c r="E3" s="122"/>
      <c r="F3" s="122"/>
      <c r="G3" s="122"/>
      <c r="H3" s="122"/>
    </row>
    <row r="4" spans="1:8" ht="12.75">
      <c r="A4" s="122" t="s">
        <v>182</v>
      </c>
      <c r="B4" s="122"/>
      <c r="C4" s="122"/>
      <c r="D4" s="122"/>
      <c r="E4" s="122"/>
      <c r="F4" s="122"/>
      <c r="G4" s="122"/>
      <c r="H4" s="122"/>
    </row>
    <row r="5" ht="12.75">
      <c r="G5" s="1" t="s">
        <v>1</v>
      </c>
    </row>
    <row r="6" spans="1:7" ht="12.75">
      <c r="A6" s="2"/>
      <c r="B6" s="123" t="s">
        <v>2</v>
      </c>
      <c r="C6" s="123"/>
      <c r="D6" s="3" t="s">
        <v>3</v>
      </c>
      <c r="E6" s="123" t="s">
        <v>4</v>
      </c>
      <c r="F6" s="123"/>
      <c r="G6" s="3" t="s">
        <v>5</v>
      </c>
    </row>
    <row r="7" spans="1:8" ht="13.5" thickBot="1">
      <c r="A7" s="95"/>
      <c r="B7" s="124" t="s">
        <v>6</v>
      </c>
      <c r="C7" s="124"/>
      <c r="D7" s="97" t="s">
        <v>7</v>
      </c>
      <c r="E7" s="124" t="s">
        <v>8</v>
      </c>
      <c r="F7" s="124"/>
      <c r="G7" s="96" t="s">
        <v>7</v>
      </c>
      <c r="H7" s="5"/>
    </row>
    <row r="8" spans="1:8" ht="13.5" thickBot="1">
      <c r="A8" s="106"/>
      <c r="B8" s="113" t="s">
        <v>9</v>
      </c>
      <c r="C8" s="113"/>
      <c r="D8" s="107"/>
      <c r="E8" s="117" t="s">
        <v>9</v>
      </c>
      <c r="F8" s="118"/>
      <c r="G8" s="100"/>
      <c r="H8" s="5"/>
    </row>
    <row r="9" spans="1:8" ht="13.5" thickBot="1">
      <c r="A9" s="101"/>
      <c r="B9" s="119" t="s">
        <v>10</v>
      </c>
      <c r="C9" s="119"/>
      <c r="D9" s="102"/>
      <c r="E9" s="120" t="s">
        <v>10</v>
      </c>
      <c r="F9" s="120"/>
      <c r="G9" s="103"/>
      <c r="H9" s="5"/>
    </row>
    <row r="10" spans="1:8" ht="12.75">
      <c r="A10" s="50" t="s">
        <v>11</v>
      </c>
      <c r="B10" s="65" t="s">
        <v>11</v>
      </c>
      <c r="C10" s="104" t="s">
        <v>174</v>
      </c>
      <c r="D10" s="105"/>
      <c r="E10" s="99" t="s">
        <v>11</v>
      </c>
      <c r="F10" s="99" t="s">
        <v>12</v>
      </c>
      <c r="G10" s="99">
        <v>74261</v>
      </c>
      <c r="H10" s="5"/>
    </row>
    <row r="11" spans="1:8" ht="12.75">
      <c r="A11" s="6" t="s">
        <v>13</v>
      </c>
      <c r="B11" s="73" t="s">
        <v>14</v>
      </c>
      <c r="C11" s="68" t="s">
        <v>15</v>
      </c>
      <c r="D11" s="68">
        <v>3492</v>
      </c>
      <c r="E11" s="68" t="s">
        <v>14</v>
      </c>
      <c r="F11" s="68" t="s">
        <v>16</v>
      </c>
      <c r="G11" s="68">
        <v>14728</v>
      </c>
      <c r="H11" s="5"/>
    </row>
    <row r="12" spans="1:8" ht="12.75">
      <c r="A12" s="6" t="s">
        <v>17</v>
      </c>
      <c r="B12" s="7" t="s">
        <v>17</v>
      </c>
      <c r="C12" s="66" t="s">
        <v>18</v>
      </c>
      <c r="D12" s="98"/>
      <c r="E12" s="68" t="s">
        <v>19</v>
      </c>
      <c r="F12" s="68" t="s">
        <v>20</v>
      </c>
      <c r="G12" s="68">
        <f>20613+571</f>
        <v>21184</v>
      </c>
      <c r="H12" s="5"/>
    </row>
    <row r="13" spans="1:8" ht="12.75">
      <c r="A13" s="6" t="s">
        <v>21</v>
      </c>
      <c r="B13" s="7" t="s">
        <v>21</v>
      </c>
      <c r="C13" s="8" t="s">
        <v>22</v>
      </c>
      <c r="D13" s="62">
        <v>10</v>
      </c>
      <c r="E13" s="69"/>
      <c r="F13" s="69" t="s">
        <v>175</v>
      </c>
      <c r="G13" s="68"/>
      <c r="H13" s="5"/>
    </row>
    <row r="14" spans="1:8" ht="12.75">
      <c r="A14" s="6" t="s">
        <v>24</v>
      </c>
      <c r="B14" s="7" t="s">
        <v>24</v>
      </c>
      <c r="C14" s="8" t="s">
        <v>25</v>
      </c>
      <c r="D14" s="62"/>
      <c r="E14" s="69"/>
      <c r="F14" s="69" t="s">
        <v>26</v>
      </c>
      <c r="G14" s="68"/>
      <c r="H14" s="5"/>
    </row>
    <row r="15" spans="1:8" ht="12.75">
      <c r="A15" s="6" t="s">
        <v>27</v>
      </c>
      <c r="B15" s="12" t="s">
        <v>28</v>
      </c>
      <c r="C15" s="13" t="s">
        <v>29</v>
      </c>
      <c r="D15" s="63">
        <f>SUM(D10:D14)</f>
        <v>3502</v>
      </c>
      <c r="E15" s="69"/>
      <c r="F15" s="69" t="s">
        <v>30</v>
      </c>
      <c r="G15" s="68"/>
      <c r="H15" s="5"/>
    </row>
    <row r="16" spans="1:8" ht="12.75">
      <c r="A16" s="6" t="s">
        <v>31</v>
      </c>
      <c r="B16" s="7" t="s">
        <v>11</v>
      </c>
      <c r="C16" s="8" t="s">
        <v>32</v>
      </c>
      <c r="D16" s="62"/>
      <c r="E16" s="69"/>
      <c r="F16" s="69" t="s">
        <v>33</v>
      </c>
      <c r="G16" s="68"/>
      <c r="H16" s="5"/>
    </row>
    <row r="17" spans="1:8" ht="12.75">
      <c r="A17" s="6" t="s">
        <v>34</v>
      </c>
      <c r="B17" s="7" t="s">
        <v>13</v>
      </c>
      <c r="C17" s="8" t="s">
        <v>35</v>
      </c>
      <c r="D17" s="62"/>
      <c r="E17" s="69"/>
      <c r="F17" s="69" t="s">
        <v>36</v>
      </c>
      <c r="G17" s="68"/>
      <c r="H17" s="5"/>
    </row>
    <row r="18" spans="1:8" ht="12.75">
      <c r="A18" s="6" t="s">
        <v>37</v>
      </c>
      <c r="B18" s="7" t="s">
        <v>17</v>
      </c>
      <c r="C18" s="8" t="s">
        <v>38</v>
      </c>
      <c r="D18" s="62"/>
      <c r="E18" s="68" t="s">
        <v>21</v>
      </c>
      <c r="F18" s="68" t="s">
        <v>39</v>
      </c>
      <c r="G18" s="68"/>
      <c r="H18" s="5"/>
    </row>
    <row r="19" spans="1:8" ht="12.75">
      <c r="A19" s="6" t="s">
        <v>40</v>
      </c>
      <c r="B19" s="10" t="s">
        <v>41</v>
      </c>
      <c r="C19" s="11" t="s">
        <v>42</v>
      </c>
      <c r="D19" s="64">
        <f>SUM(D16:D18)</f>
        <v>0</v>
      </c>
      <c r="E19" s="68" t="s">
        <v>43</v>
      </c>
      <c r="F19" s="68" t="s">
        <v>44</v>
      </c>
      <c r="G19" s="68"/>
      <c r="H19" s="5"/>
    </row>
    <row r="20" spans="1:8" ht="12.75">
      <c r="A20" s="6" t="s">
        <v>45</v>
      </c>
      <c r="B20" s="7" t="s">
        <v>11</v>
      </c>
      <c r="C20" s="8" t="s">
        <v>46</v>
      </c>
      <c r="D20" s="9"/>
      <c r="E20" s="70" t="s">
        <v>27</v>
      </c>
      <c r="F20" s="68" t="s">
        <v>47</v>
      </c>
      <c r="G20" s="68"/>
      <c r="H20" s="5"/>
    </row>
    <row r="21" spans="1:8" ht="12.75">
      <c r="A21" s="6" t="s">
        <v>48</v>
      </c>
      <c r="B21" s="7" t="s">
        <v>13</v>
      </c>
      <c r="C21" s="8" t="s">
        <v>49</v>
      </c>
      <c r="D21" s="9"/>
      <c r="E21" s="14" t="s">
        <v>50</v>
      </c>
      <c r="F21" s="71" t="s">
        <v>51</v>
      </c>
      <c r="G21" s="72">
        <f>SUM(G10,G11,G12,G17,G18,G19,G20)</f>
        <v>110173</v>
      </c>
      <c r="H21" s="5"/>
    </row>
    <row r="22" spans="1:8" ht="12.75">
      <c r="A22" s="6" t="s">
        <v>52</v>
      </c>
      <c r="B22" s="7" t="s">
        <v>17</v>
      </c>
      <c r="C22" s="17" t="s">
        <v>53</v>
      </c>
      <c r="D22" s="18"/>
      <c r="E22" s="19" t="s">
        <v>11</v>
      </c>
      <c r="F22" s="17" t="s">
        <v>54</v>
      </c>
      <c r="G22" s="18"/>
      <c r="H22" s="5"/>
    </row>
    <row r="23" spans="1:8" ht="12.75">
      <c r="A23" s="6" t="s">
        <v>55</v>
      </c>
      <c r="B23" s="20" t="s">
        <v>56</v>
      </c>
      <c r="C23" s="21" t="s">
        <v>57</v>
      </c>
      <c r="D23" s="22">
        <f>SUM(D19:D22)</f>
        <v>0</v>
      </c>
      <c r="E23" s="19" t="s">
        <v>14</v>
      </c>
      <c r="F23" s="17" t="s">
        <v>58</v>
      </c>
      <c r="G23" s="18">
        <v>2575</v>
      </c>
      <c r="H23" s="5"/>
    </row>
    <row r="24" spans="1:8" ht="12.75">
      <c r="A24" s="6" t="s">
        <v>59</v>
      </c>
      <c r="B24" s="19" t="s">
        <v>11</v>
      </c>
      <c r="C24" s="17" t="s">
        <v>60</v>
      </c>
      <c r="D24" s="18"/>
      <c r="E24" s="19"/>
      <c r="F24" s="23" t="s">
        <v>176</v>
      </c>
      <c r="G24" s="18"/>
      <c r="H24" s="5"/>
    </row>
    <row r="25" spans="1:8" ht="12.75">
      <c r="A25" s="6" t="s">
        <v>62</v>
      </c>
      <c r="B25" s="19" t="s">
        <v>13</v>
      </c>
      <c r="C25" s="17" t="s">
        <v>63</v>
      </c>
      <c r="D25" s="18"/>
      <c r="E25" s="19"/>
      <c r="F25" s="23" t="s">
        <v>177</v>
      </c>
      <c r="G25" s="18"/>
      <c r="H25" s="5"/>
    </row>
    <row r="26" spans="1:8" ht="12.75">
      <c r="A26" s="6" t="s">
        <v>65</v>
      </c>
      <c r="B26" s="19" t="s">
        <v>17</v>
      </c>
      <c r="C26" s="17" t="s">
        <v>66</v>
      </c>
      <c r="D26" s="18"/>
      <c r="E26" s="19"/>
      <c r="F26" s="23" t="s">
        <v>67</v>
      </c>
      <c r="G26" s="18"/>
      <c r="H26" s="5"/>
    </row>
    <row r="27" spans="1:8" ht="12.75">
      <c r="A27" s="6" t="s">
        <v>68</v>
      </c>
      <c r="B27" s="24" t="s">
        <v>69</v>
      </c>
      <c r="C27" s="23" t="s">
        <v>70</v>
      </c>
      <c r="D27" s="25">
        <f>SUM(D24:D26)</f>
        <v>0</v>
      </c>
      <c r="E27" s="19"/>
      <c r="F27" s="23" t="s">
        <v>178</v>
      </c>
      <c r="G27" s="18"/>
      <c r="H27" s="5"/>
    </row>
    <row r="28" spans="1:8" ht="12.75">
      <c r="A28" s="6" t="s">
        <v>72</v>
      </c>
      <c r="B28" s="26" t="s">
        <v>73</v>
      </c>
      <c r="C28" s="27" t="s">
        <v>74</v>
      </c>
      <c r="D28" s="28">
        <f>SUM(D15,D23,D27)</f>
        <v>3502</v>
      </c>
      <c r="E28" s="26"/>
      <c r="F28" s="23" t="s">
        <v>75</v>
      </c>
      <c r="G28" s="18"/>
      <c r="H28" s="5"/>
    </row>
    <row r="29" spans="1:8" ht="12.75">
      <c r="A29" s="6" t="s">
        <v>76</v>
      </c>
      <c r="B29" s="84" t="s">
        <v>11</v>
      </c>
      <c r="C29" s="68" t="s">
        <v>77</v>
      </c>
      <c r="D29" s="89"/>
      <c r="E29" s="29" t="s">
        <v>19</v>
      </c>
      <c r="F29" s="17" t="s">
        <v>78</v>
      </c>
      <c r="G29" s="18">
        <f>SUM(G24:G28)</f>
        <v>0</v>
      </c>
      <c r="H29" s="5"/>
    </row>
    <row r="30" spans="1:8" ht="12.75">
      <c r="A30" s="6" t="s">
        <v>79</v>
      </c>
      <c r="B30" s="84" t="s">
        <v>13</v>
      </c>
      <c r="C30" s="68" t="s">
        <v>80</v>
      </c>
      <c r="D30" s="68">
        <v>109246</v>
      </c>
      <c r="E30" s="39" t="s">
        <v>81</v>
      </c>
      <c r="F30" s="27" t="s">
        <v>82</v>
      </c>
      <c r="G30" s="28">
        <f>SUM(G22,G23,G29)</f>
        <v>2575</v>
      </c>
      <c r="H30" s="5"/>
    </row>
    <row r="31" spans="1:8" ht="12.75">
      <c r="A31" s="6" t="s">
        <v>83</v>
      </c>
      <c r="B31" s="19" t="s">
        <v>17</v>
      </c>
      <c r="C31" s="104" t="s">
        <v>84</v>
      </c>
      <c r="D31" s="108"/>
      <c r="E31" s="29" t="s">
        <v>11</v>
      </c>
      <c r="F31" s="17" t="s">
        <v>85</v>
      </c>
      <c r="G31" s="18"/>
      <c r="H31" s="5"/>
    </row>
    <row r="32" spans="1:8" ht="12.75">
      <c r="A32" s="6" t="s">
        <v>86</v>
      </c>
      <c r="B32" s="14" t="s">
        <v>87</v>
      </c>
      <c r="C32" s="30" t="s">
        <v>88</v>
      </c>
      <c r="D32" s="16">
        <f>SUM(D29:D31)</f>
        <v>109246</v>
      </c>
      <c r="E32" s="31" t="s">
        <v>13</v>
      </c>
      <c r="F32" s="32" t="s">
        <v>89</v>
      </c>
      <c r="G32" s="9"/>
      <c r="H32" s="5"/>
    </row>
    <row r="33" spans="1:8" ht="12.75">
      <c r="A33" s="6" t="s">
        <v>90</v>
      </c>
      <c r="B33" s="33"/>
      <c r="C33" s="34"/>
      <c r="D33" s="35"/>
      <c r="E33" s="31" t="s">
        <v>17</v>
      </c>
      <c r="F33" s="32" t="s">
        <v>91</v>
      </c>
      <c r="G33" s="9"/>
      <c r="H33" s="5"/>
    </row>
    <row r="34" spans="1:8" ht="12.75">
      <c r="A34" s="6" t="s">
        <v>92</v>
      </c>
      <c r="B34" s="36"/>
      <c r="C34" s="37"/>
      <c r="D34" s="38"/>
      <c r="E34" s="39" t="s">
        <v>56</v>
      </c>
      <c r="F34" s="40" t="s">
        <v>93</v>
      </c>
      <c r="G34" s="28">
        <f>SUM(G31:G33)</f>
        <v>0</v>
      </c>
      <c r="H34" s="5"/>
    </row>
    <row r="35" spans="1:9" ht="12.75">
      <c r="A35" s="6" t="s">
        <v>94</v>
      </c>
      <c r="B35" s="41" t="s">
        <v>95</v>
      </c>
      <c r="C35" s="42" t="s">
        <v>96</v>
      </c>
      <c r="D35" s="43">
        <f>SUM(D28,D32)</f>
        <v>112748</v>
      </c>
      <c r="E35" s="44" t="s">
        <v>97</v>
      </c>
      <c r="F35" s="42" t="s">
        <v>98</v>
      </c>
      <c r="G35" s="43">
        <f>SUM(G21,G30,G34)</f>
        <v>112748</v>
      </c>
      <c r="H35" s="5"/>
      <c r="I35" s="109">
        <f>+D35-G35</f>
        <v>0</v>
      </c>
    </row>
    <row r="36" spans="1:8" ht="12.75">
      <c r="A36" s="6" t="s">
        <v>99</v>
      </c>
      <c r="H36" s="5"/>
    </row>
    <row r="37" spans="1:8" ht="12.75">
      <c r="A37" s="6" t="s">
        <v>100</v>
      </c>
      <c r="H37" s="5"/>
    </row>
    <row r="38" spans="1:8" ht="13.5" thickBot="1">
      <c r="A38" s="6" t="s">
        <v>101</v>
      </c>
      <c r="B38" s="110" t="s">
        <v>102</v>
      </c>
      <c r="C38" s="111"/>
      <c r="D38" s="77"/>
      <c r="E38" s="110" t="s">
        <v>102</v>
      </c>
      <c r="F38" s="111"/>
      <c r="G38" s="85"/>
      <c r="H38" s="5"/>
    </row>
    <row r="39" spans="1:8" ht="12.75">
      <c r="A39" s="6" t="s">
        <v>103</v>
      </c>
      <c r="B39" s="73" t="s">
        <v>11</v>
      </c>
      <c r="C39" s="68" t="s">
        <v>174</v>
      </c>
      <c r="D39" s="77">
        <v>30</v>
      </c>
      <c r="E39" s="80" t="s">
        <v>11</v>
      </c>
      <c r="F39" s="68" t="s">
        <v>12</v>
      </c>
      <c r="G39" s="68">
        <f>51030+5033</f>
        <v>56063</v>
      </c>
      <c r="H39" s="5"/>
    </row>
    <row r="40" spans="1:8" ht="12.75">
      <c r="A40" s="6" t="s">
        <v>104</v>
      </c>
      <c r="B40" s="73" t="s">
        <v>14</v>
      </c>
      <c r="C40" s="68" t="s">
        <v>15</v>
      </c>
      <c r="D40" s="68">
        <v>127</v>
      </c>
      <c r="E40" s="80" t="s">
        <v>14</v>
      </c>
      <c r="F40" s="68" t="s">
        <v>16</v>
      </c>
      <c r="G40" s="68">
        <v>10462</v>
      </c>
      <c r="H40" s="5"/>
    </row>
    <row r="41" spans="1:8" ht="12.75">
      <c r="A41" s="6" t="s">
        <v>105</v>
      </c>
      <c r="B41" s="73" t="s">
        <v>17</v>
      </c>
      <c r="C41" s="68" t="s">
        <v>18</v>
      </c>
      <c r="D41" s="68"/>
      <c r="E41" s="80" t="s">
        <v>19</v>
      </c>
      <c r="F41" s="68" t="s">
        <v>20</v>
      </c>
      <c r="G41" s="68">
        <v>15825</v>
      </c>
      <c r="H41" s="5"/>
    </row>
    <row r="42" spans="1:8" ht="12.75">
      <c r="A42" s="6" t="s">
        <v>106</v>
      </c>
      <c r="B42" s="73" t="s">
        <v>21</v>
      </c>
      <c r="C42" s="68" t="s">
        <v>22</v>
      </c>
      <c r="D42" s="68">
        <v>193</v>
      </c>
      <c r="E42" s="81"/>
      <c r="F42" s="69" t="s">
        <v>23</v>
      </c>
      <c r="G42" s="68"/>
      <c r="H42" s="5"/>
    </row>
    <row r="43" spans="1:8" ht="12.75">
      <c r="A43" s="6" t="s">
        <v>107</v>
      </c>
      <c r="B43" s="73" t="s">
        <v>24</v>
      </c>
      <c r="C43" s="68" t="s">
        <v>25</v>
      </c>
      <c r="D43" s="68"/>
      <c r="E43" s="81"/>
      <c r="F43" s="69" t="s">
        <v>26</v>
      </c>
      <c r="G43" s="68"/>
      <c r="H43" s="5"/>
    </row>
    <row r="44" spans="1:8" ht="12.75">
      <c r="A44" s="6" t="s">
        <v>108</v>
      </c>
      <c r="B44" s="74" t="s">
        <v>28</v>
      </c>
      <c r="C44" s="78" t="s">
        <v>29</v>
      </c>
      <c r="D44" s="88">
        <f>+D39+D40+D41+D42+D43</f>
        <v>350</v>
      </c>
      <c r="E44" s="81"/>
      <c r="F44" s="69" t="s">
        <v>30</v>
      </c>
      <c r="G44" s="68"/>
      <c r="H44" s="5"/>
    </row>
    <row r="45" spans="1:8" ht="12.75">
      <c r="A45" s="6" t="s">
        <v>109</v>
      </c>
      <c r="B45" s="73" t="s">
        <v>11</v>
      </c>
      <c r="C45" s="68" t="s">
        <v>32</v>
      </c>
      <c r="D45" s="79"/>
      <c r="E45" s="81"/>
      <c r="F45" s="69" t="s">
        <v>33</v>
      </c>
      <c r="G45" s="68"/>
      <c r="H45" s="5"/>
    </row>
    <row r="46" spans="1:8" ht="12.75">
      <c r="A46" s="6" t="s">
        <v>110</v>
      </c>
      <c r="B46" s="73" t="s">
        <v>13</v>
      </c>
      <c r="C46" s="68" t="s">
        <v>35</v>
      </c>
      <c r="D46" s="68"/>
      <c r="E46" s="81"/>
      <c r="F46" s="69" t="s">
        <v>36</v>
      </c>
      <c r="G46" s="68"/>
      <c r="H46" s="5"/>
    </row>
    <row r="47" spans="1:8" ht="12.75">
      <c r="A47" s="6" t="s">
        <v>111</v>
      </c>
      <c r="B47" s="73" t="s">
        <v>17</v>
      </c>
      <c r="C47" s="68" t="s">
        <v>38</v>
      </c>
      <c r="D47" s="68"/>
      <c r="E47" s="80" t="s">
        <v>21</v>
      </c>
      <c r="F47" s="68" t="s">
        <v>39</v>
      </c>
      <c r="G47" s="68"/>
      <c r="H47" s="5"/>
    </row>
    <row r="48" spans="1:8" ht="12.75">
      <c r="A48" s="6" t="s">
        <v>112</v>
      </c>
      <c r="B48" s="75" t="s">
        <v>41</v>
      </c>
      <c r="C48" s="69" t="s">
        <v>42</v>
      </c>
      <c r="D48" s="68"/>
      <c r="E48" s="80" t="s">
        <v>43</v>
      </c>
      <c r="F48" s="68" t="s">
        <v>44</v>
      </c>
      <c r="G48" s="68"/>
      <c r="H48" s="5"/>
    </row>
    <row r="49" spans="1:8" ht="12.75">
      <c r="A49" s="6" t="s">
        <v>113</v>
      </c>
      <c r="B49" s="73" t="s">
        <v>11</v>
      </c>
      <c r="C49" s="68" t="s">
        <v>46</v>
      </c>
      <c r="D49" s="68"/>
      <c r="E49" s="80" t="s">
        <v>27</v>
      </c>
      <c r="F49" s="68" t="s">
        <v>47</v>
      </c>
      <c r="G49" s="68"/>
      <c r="H49" s="5"/>
    </row>
    <row r="50" spans="1:8" ht="12.75">
      <c r="A50" s="6" t="s">
        <v>114</v>
      </c>
      <c r="B50" s="73" t="s">
        <v>13</v>
      </c>
      <c r="C50" s="68" t="s">
        <v>49</v>
      </c>
      <c r="D50" s="68"/>
      <c r="E50" s="82" t="s">
        <v>50</v>
      </c>
      <c r="F50" s="67" t="s">
        <v>51</v>
      </c>
      <c r="G50" s="88">
        <f>SUM(G39,G40,G41,G46,G47,G48,G49)</f>
        <v>82350</v>
      </c>
      <c r="H50" s="5"/>
    </row>
    <row r="51" spans="1:8" ht="12.75">
      <c r="A51" s="6" t="s">
        <v>115</v>
      </c>
      <c r="B51" s="73" t="s">
        <v>17</v>
      </c>
      <c r="C51" s="90" t="s">
        <v>53</v>
      </c>
      <c r="D51" s="68"/>
      <c r="E51" s="83" t="s">
        <v>11</v>
      </c>
      <c r="F51" s="68" t="s">
        <v>54</v>
      </c>
      <c r="G51" s="89"/>
      <c r="H51" s="5"/>
    </row>
    <row r="52" spans="1:8" ht="12.75">
      <c r="A52" s="6" t="s">
        <v>116</v>
      </c>
      <c r="B52" s="20" t="s">
        <v>56</v>
      </c>
      <c r="C52" s="61" t="s">
        <v>57</v>
      </c>
      <c r="D52" s="79">
        <f>SUM(D48:D51)</f>
        <v>0</v>
      </c>
      <c r="E52" s="83" t="s">
        <v>14</v>
      </c>
      <c r="F52" s="68" t="s">
        <v>58</v>
      </c>
      <c r="G52" s="68">
        <v>1270</v>
      </c>
      <c r="H52" s="5"/>
    </row>
    <row r="53" spans="1:8" ht="12.75">
      <c r="A53" s="6" t="s">
        <v>117</v>
      </c>
      <c r="B53" s="19" t="s">
        <v>11</v>
      </c>
      <c r="C53" s="17" t="s">
        <v>60</v>
      </c>
      <c r="D53" s="79"/>
      <c r="E53" s="83"/>
      <c r="F53" s="69" t="s">
        <v>61</v>
      </c>
      <c r="G53" s="68"/>
      <c r="H53" s="5"/>
    </row>
    <row r="54" spans="1:8" ht="12.75">
      <c r="A54" s="6" t="s">
        <v>118</v>
      </c>
      <c r="B54" s="19" t="s">
        <v>13</v>
      </c>
      <c r="C54" s="17" t="s">
        <v>63</v>
      </c>
      <c r="D54" s="89"/>
      <c r="E54" s="83"/>
      <c r="F54" s="69" t="s">
        <v>64</v>
      </c>
      <c r="G54" s="68"/>
      <c r="H54" s="5"/>
    </row>
    <row r="55" spans="1:8" ht="12.75">
      <c r="A55" s="6" t="s">
        <v>119</v>
      </c>
      <c r="B55" s="19" t="s">
        <v>17</v>
      </c>
      <c r="C55" s="17" t="s">
        <v>66</v>
      </c>
      <c r="D55" s="89"/>
      <c r="E55" s="83"/>
      <c r="F55" s="69" t="s">
        <v>67</v>
      </c>
      <c r="G55" s="68"/>
      <c r="H55" s="5"/>
    </row>
    <row r="56" spans="1:8" ht="12.75">
      <c r="A56" s="6" t="s">
        <v>120</v>
      </c>
      <c r="B56" s="24" t="s">
        <v>69</v>
      </c>
      <c r="C56" s="23" t="s">
        <v>70</v>
      </c>
      <c r="D56" s="89"/>
      <c r="E56" s="83"/>
      <c r="F56" s="69" t="s">
        <v>71</v>
      </c>
      <c r="G56" s="68"/>
      <c r="H56" s="5"/>
    </row>
    <row r="57" spans="1:8" ht="12.75">
      <c r="A57" s="6" t="s">
        <v>121</v>
      </c>
      <c r="B57" s="26" t="s">
        <v>73</v>
      </c>
      <c r="C57" s="27" t="s">
        <v>74</v>
      </c>
      <c r="D57" s="88">
        <f>SUM(D44,D52,D56)</f>
        <v>350</v>
      </c>
      <c r="E57" s="91"/>
      <c r="F57" s="69" t="s">
        <v>75</v>
      </c>
      <c r="G57" s="68"/>
      <c r="H57" s="5"/>
    </row>
    <row r="58" spans="1:8" ht="12.75">
      <c r="A58" s="6" t="s">
        <v>122</v>
      </c>
      <c r="B58" s="19" t="s">
        <v>11</v>
      </c>
      <c r="C58" s="17" t="s">
        <v>77</v>
      </c>
      <c r="D58" s="88">
        <v>83270</v>
      </c>
      <c r="E58" s="83" t="s">
        <v>19</v>
      </c>
      <c r="F58" s="68" t="s">
        <v>78</v>
      </c>
      <c r="G58" s="68">
        <f>SUM(G53:G57)</f>
        <v>0</v>
      </c>
      <c r="H58" s="5"/>
    </row>
    <row r="59" spans="1:8" ht="12.75">
      <c r="A59" s="6" t="s">
        <v>123</v>
      </c>
      <c r="B59" s="19" t="s">
        <v>13</v>
      </c>
      <c r="C59" s="17" t="s">
        <v>80</v>
      </c>
      <c r="D59" s="89"/>
      <c r="E59" s="91" t="s">
        <v>81</v>
      </c>
      <c r="F59" s="67" t="s">
        <v>82</v>
      </c>
      <c r="G59" s="88">
        <f>SUM(G51,G52,G58)</f>
        <v>1270</v>
      </c>
      <c r="H59" s="5"/>
    </row>
    <row r="60" spans="1:8" ht="12.75">
      <c r="A60" s="6" t="s">
        <v>124</v>
      </c>
      <c r="B60" s="19" t="s">
        <v>17</v>
      </c>
      <c r="C60" s="17" t="s">
        <v>84</v>
      </c>
      <c r="D60" s="68"/>
      <c r="E60" s="83" t="s">
        <v>11</v>
      </c>
      <c r="F60" s="68" t="s">
        <v>85</v>
      </c>
      <c r="G60" s="89"/>
      <c r="H60" s="5"/>
    </row>
    <row r="61" spans="1:8" ht="12.75">
      <c r="A61" s="6" t="s">
        <v>125</v>
      </c>
      <c r="B61" s="26" t="s">
        <v>87</v>
      </c>
      <c r="C61" s="27" t="s">
        <v>88</v>
      </c>
      <c r="D61" s="89">
        <f>+D58+D59+D60</f>
        <v>83270</v>
      </c>
      <c r="E61" s="80" t="s">
        <v>13</v>
      </c>
      <c r="F61" s="68" t="s">
        <v>89</v>
      </c>
      <c r="G61" s="89"/>
      <c r="H61" s="5"/>
    </row>
    <row r="62" spans="1:8" ht="12.75">
      <c r="A62" s="6" t="s">
        <v>126</v>
      </c>
      <c r="B62" s="36"/>
      <c r="C62" s="45"/>
      <c r="D62" s="88"/>
      <c r="E62" s="80" t="s">
        <v>17</v>
      </c>
      <c r="F62" s="68" t="s">
        <v>91</v>
      </c>
      <c r="G62" s="89"/>
      <c r="H62" s="5"/>
    </row>
    <row r="63" spans="1:8" ht="12.75">
      <c r="A63" s="6" t="s">
        <v>127</v>
      </c>
      <c r="B63" s="36"/>
      <c r="C63" s="45"/>
      <c r="D63" s="93"/>
      <c r="E63" s="82" t="s">
        <v>56</v>
      </c>
      <c r="F63" s="67" t="s">
        <v>93</v>
      </c>
      <c r="G63" s="88">
        <f>SUM(G60:G62)</f>
        <v>0</v>
      </c>
      <c r="H63" s="5"/>
    </row>
    <row r="64" spans="1:8" ht="13.5" thickBot="1">
      <c r="A64" s="6" t="s">
        <v>128</v>
      </c>
      <c r="B64" s="47" t="s">
        <v>95</v>
      </c>
      <c r="C64" s="48" t="s">
        <v>96</v>
      </c>
      <c r="D64" s="88">
        <f>+D44+D61</f>
        <v>83620</v>
      </c>
      <c r="E64" s="49" t="s">
        <v>97</v>
      </c>
      <c r="F64" s="86" t="s">
        <v>98</v>
      </c>
      <c r="G64" s="87">
        <f>SUM(G50,G59,G63)</f>
        <v>83620</v>
      </c>
      <c r="H64" s="5"/>
    </row>
    <row r="65" spans="1:8" ht="12.75">
      <c r="A65" s="6" t="s">
        <v>129</v>
      </c>
      <c r="H65" s="5"/>
    </row>
    <row r="66" spans="1:8" ht="13.5" thickBot="1">
      <c r="A66" s="6" t="s">
        <v>130</v>
      </c>
      <c r="H66" s="5"/>
    </row>
    <row r="67" spans="1:8" ht="13.5" thickBot="1">
      <c r="A67" s="73" t="s">
        <v>131</v>
      </c>
      <c r="B67" s="112" t="s">
        <v>132</v>
      </c>
      <c r="C67" s="113"/>
      <c r="D67" s="94"/>
      <c r="E67" s="114" t="s">
        <v>132</v>
      </c>
      <c r="F67" s="115"/>
      <c r="G67" s="77"/>
      <c r="H67" s="5"/>
    </row>
    <row r="68" spans="1:8" ht="12.75">
      <c r="A68" s="6" t="s">
        <v>133</v>
      </c>
      <c r="B68" s="65" t="s">
        <v>11</v>
      </c>
      <c r="C68" s="66" t="s">
        <v>174</v>
      </c>
      <c r="D68" s="89">
        <v>114600</v>
      </c>
      <c r="E68" s="31" t="s">
        <v>11</v>
      </c>
      <c r="F68" s="8" t="s">
        <v>12</v>
      </c>
      <c r="G68" s="68">
        <v>66658</v>
      </c>
      <c r="H68" s="5"/>
    </row>
    <row r="69" spans="1:8" ht="12.75">
      <c r="A69" s="6" t="s">
        <v>134</v>
      </c>
      <c r="B69" s="7" t="s">
        <v>14</v>
      </c>
      <c r="C69" s="8" t="s">
        <v>15</v>
      </c>
      <c r="D69" s="89">
        <v>17270</v>
      </c>
      <c r="E69" s="31" t="s">
        <v>14</v>
      </c>
      <c r="F69" s="8" t="s">
        <v>16</v>
      </c>
      <c r="G69" s="68">
        <v>14030</v>
      </c>
      <c r="H69" s="5"/>
    </row>
    <row r="70" spans="1:8" ht="12.75">
      <c r="A70" s="6" t="s">
        <v>135</v>
      </c>
      <c r="B70" s="7" t="s">
        <v>17</v>
      </c>
      <c r="C70" s="8" t="s">
        <v>18</v>
      </c>
      <c r="D70" s="89">
        <f>202627+36958</f>
        <v>239585</v>
      </c>
      <c r="E70" s="31" t="s">
        <v>19</v>
      </c>
      <c r="F70" s="8" t="s">
        <v>20</v>
      </c>
      <c r="G70" s="68">
        <f>112405+721</f>
        <v>113126</v>
      </c>
      <c r="H70" s="5"/>
    </row>
    <row r="71" spans="1:8" ht="12.75">
      <c r="A71" s="6" t="s">
        <v>136</v>
      </c>
      <c r="B71" s="7" t="s">
        <v>21</v>
      </c>
      <c r="C71" s="8" t="s">
        <v>22</v>
      </c>
      <c r="D71" s="89">
        <v>270230</v>
      </c>
      <c r="E71" s="76"/>
      <c r="F71" s="11" t="s">
        <v>175</v>
      </c>
      <c r="G71" s="68">
        <v>193016</v>
      </c>
      <c r="H71" s="5"/>
    </row>
    <row r="72" spans="1:8" ht="12.75">
      <c r="A72" s="6" t="s">
        <v>137</v>
      </c>
      <c r="B72" s="7" t="s">
        <v>24</v>
      </c>
      <c r="C72" s="8" t="s">
        <v>25</v>
      </c>
      <c r="D72" s="89">
        <v>601</v>
      </c>
      <c r="E72" s="76"/>
      <c r="F72" s="11" t="s">
        <v>26</v>
      </c>
      <c r="G72" s="68">
        <f>8600+4200+3000+3350</f>
        <v>19150</v>
      </c>
      <c r="H72" s="5"/>
    </row>
    <row r="73" spans="1:8" ht="12.75">
      <c r="A73" s="6" t="s">
        <v>138</v>
      </c>
      <c r="B73" s="12" t="s">
        <v>28</v>
      </c>
      <c r="C73" s="13" t="s">
        <v>29</v>
      </c>
      <c r="D73" s="79">
        <f>SUM(D68:D72)</f>
        <v>642286</v>
      </c>
      <c r="E73" s="76"/>
      <c r="F73" s="11" t="s">
        <v>30</v>
      </c>
      <c r="G73" s="68"/>
      <c r="H73" s="5"/>
    </row>
    <row r="74" spans="1:8" ht="12.75">
      <c r="A74" s="6" t="s">
        <v>139</v>
      </c>
      <c r="B74" s="7" t="s">
        <v>11</v>
      </c>
      <c r="C74" s="8" t="s">
        <v>32</v>
      </c>
      <c r="D74" s="89"/>
      <c r="E74" s="76"/>
      <c r="F74" s="11" t="s">
        <v>33</v>
      </c>
      <c r="G74" s="68"/>
      <c r="H74" s="5"/>
    </row>
    <row r="75" spans="1:8" ht="12.75">
      <c r="A75" s="6" t="s">
        <v>140</v>
      </c>
      <c r="B75" s="7" t="s">
        <v>13</v>
      </c>
      <c r="C75" s="8" t="s">
        <v>35</v>
      </c>
      <c r="D75" s="89"/>
      <c r="E75" s="76"/>
      <c r="F75" s="11" t="s">
        <v>36</v>
      </c>
      <c r="G75" s="68"/>
      <c r="H75" s="5"/>
    </row>
    <row r="76" spans="1:8" ht="12.75">
      <c r="A76" s="6" t="s">
        <v>141</v>
      </c>
      <c r="B76" s="7" t="s">
        <v>17</v>
      </c>
      <c r="C76" s="8" t="s">
        <v>38</v>
      </c>
      <c r="D76" s="89"/>
      <c r="E76" s="76"/>
      <c r="F76" s="11" t="s">
        <v>142</v>
      </c>
      <c r="G76" s="68"/>
      <c r="H76" s="5"/>
    </row>
    <row r="77" spans="1:8" ht="12.75">
      <c r="A77" s="6" t="s">
        <v>143</v>
      </c>
      <c r="B77" s="10" t="s">
        <v>41</v>
      </c>
      <c r="C77" s="11" t="s">
        <v>42</v>
      </c>
      <c r="D77" s="89"/>
      <c r="E77" s="31" t="s">
        <v>21</v>
      </c>
      <c r="F77" s="15" t="s">
        <v>39</v>
      </c>
      <c r="G77" s="67">
        <f>+G71+G72+G73+G74+G75+G76</f>
        <v>212166</v>
      </c>
      <c r="H77" s="5"/>
    </row>
    <row r="78" spans="1:8" ht="12.75">
      <c r="A78" s="6" t="s">
        <v>144</v>
      </c>
      <c r="B78" s="7" t="s">
        <v>11</v>
      </c>
      <c r="C78" s="8" t="s">
        <v>46</v>
      </c>
      <c r="D78" s="89"/>
      <c r="E78" s="31" t="s">
        <v>43</v>
      </c>
      <c r="F78" s="8" t="s">
        <v>44</v>
      </c>
      <c r="G78" s="68"/>
      <c r="H78" s="5"/>
    </row>
    <row r="79" spans="1:8" ht="12.75">
      <c r="A79" s="6" t="s">
        <v>145</v>
      </c>
      <c r="B79" s="7" t="s">
        <v>13</v>
      </c>
      <c r="C79" s="8" t="s">
        <v>49</v>
      </c>
      <c r="D79" s="89"/>
      <c r="E79" s="31" t="s">
        <v>27</v>
      </c>
      <c r="F79" s="8" t="s">
        <v>47</v>
      </c>
      <c r="G79" s="68"/>
      <c r="H79" s="5"/>
    </row>
    <row r="80" spans="1:8" ht="12.75">
      <c r="A80" s="6" t="s">
        <v>146</v>
      </c>
      <c r="B80" s="7" t="s">
        <v>17</v>
      </c>
      <c r="C80" s="17" t="s">
        <v>53</v>
      </c>
      <c r="D80" s="89"/>
      <c r="E80" s="46" t="s">
        <v>50</v>
      </c>
      <c r="F80" s="15" t="s">
        <v>51</v>
      </c>
      <c r="G80" s="88">
        <f>SUM(G68,G69,G70,G77,G78,G79)</f>
        <v>405980</v>
      </c>
      <c r="H80" s="5"/>
    </row>
    <row r="81" spans="1:8" ht="12.75">
      <c r="A81" s="6" t="s">
        <v>147</v>
      </c>
      <c r="B81" s="20" t="s">
        <v>56</v>
      </c>
      <c r="C81" s="21" t="s">
        <v>57</v>
      </c>
      <c r="D81" s="79">
        <f>SUM(D74:D80)</f>
        <v>0</v>
      </c>
      <c r="E81" s="29" t="s">
        <v>11</v>
      </c>
      <c r="F81" s="17" t="s">
        <v>54</v>
      </c>
      <c r="G81" s="89"/>
      <c r="H81" s="5"/>
    </row>
    <row r="82" spans="1:8" ht="12.75">
      <c r="A82" s="6" t="s">
        <v>148</v>
      </c>
      <c r="B82" s="19" t="s">
        <v>11</v>
      </c>
      <c r="C82" s="17" t="s">
        <v>60</v>
      </c>
      <c r="D82" s="89"/>
      <c r="E82" s="29" t="s">
        <v>14</v>
      </c>
      <c r="F82" s="17" t="s">
        <v>58</v>
      </c>
      <c r="G82" s="68">
        <v>231406</v>
      </c>
      <c r="H82" s="5"/>
    </row>
    <row r="83" spans="1:8" ht="12.75">
      <c r="A83" s="6" t="s">
        <v>149</v>
      </c>
      <c r="B83" s="19" t="s">
        <v>13</v>
      </c>
      <c r="C83" s="17" t="s">
        <v>63</v>
      </c>
      <c r="D83" s="89">
        <v>2300</v>
      </c>
      <c r="E83" s="29"/>
      <c r="F83" s="23" t="s">
        <v>176</v>
      </c>
      <c r="G83" s="68"/>
      <c r="H83" s="5"/>
    </row>
    <row r="84" spans="1:8" ht="12.75">
      <c r="A84" s="6" t="s">
        <v>150</v>
      </c>
      <c r="B84" s="19" t="s">
        <v>17</v>
      </c>
      <c r="C84" s="17" t="s">
        <v>66</v>
      </c>
      <c r="D84" s="89"/>
      <c r="E84" s="29"/>
      <c r="F84" s="23" t="s">
        <v>64</v>
      </c>
      <c r="G84" s="68"/>
      <c r="H84" s="5"/>
    </row>
    <row r="85" spans="1:8" ht="12.75">
      <c r="A85" s="6" t="s">
        <v>151</v>
      </c>
      <c r="B85" s="26" t="s">
        <v>69</v>
      </c>
      <c r="C85" s="27" t="s">
        <v>70</v>
      </c>
      <c r="D85" s="88">
        <f>SUM(D82:D84)</f>
        <v>2300</v>
      </c>
      <c r="E85" s="29"/>
      <c r="F85" s="23" t="s">
        <v>67</v>
      </c>
      <c r="G85" s="68"/>
      <c r="H85" s="5"/>
    </row>
    <row r="86" spans="1:8" ht="12.75">
      <c r="A86" s="6" t="s">
        <v>152</v>
      </c>
      <c r="B86" s="26" t="s">
        <v>73</v>
      </c>
      <c r="C86" s="27" t="s">
        <v>74</v>
      </c>
      <c r="D86" s="88">
        <f>SUM(D85,D81,D73)</f>
        <v>644586</v>
      </c>
      <c r="E86" s="29"/>
      <c r="F86" s="23" t="s">
        <v>178</v>
      </c>
      <c r="G86" s="68"/>
      <c r="H86" s="5"/>
    </row>
    <row r="87" spans="1:8" ht="12.75">
      <c r="A87" s="6" t="s">
        <v>153</v>
      </c>
      <c r="B87" s="19" t="s">
        <v>11</v>
      </c>
      <c r="C87" s="17" t="s">
        <v>77</v>
      </c>
      <c r="D87" s="89"/>
      <c r="E87" s="39"/>
      <c r="F87" s="23" t="s">
        <v>75</v>
      </c>
      <c r="G87" s="68"/>
      <c r="H87" s="5"/>
    </row>
    <row r="88" spans="1:8" ht="12.75">
      <c r="A88" s="6" t="s">
        <v>154</v>
      </c>
      <c r="B88" s="19" t="s">
        <v>13</v>
      </c>
      <c r="C88" s="17" t="s">
        <v>80</v>
      </c>
      <c r="D88" s="89"/>
      <c r="E88" s="39"/>
      <c r="F88" s="23" t="s">
        <v>155</v>
      </c>
      <c r="G88" s="68"/>
      <c r="H88" s="5"/>
    </row>
    <row r="89" spans="1:8" ht="12.75">
      <c r="A89" s="4" t="s">
        <v>156</v>
      </c>
      <c r="B89" s="19" t="s">
        <v>17</v>
      </c>
      <c r="C89" s="17" t="s">
        <v>84</v>
      </c>
      <c r="D89" s="89"/>
      <c r="E89" s="29" t="s">
        <v>19</v>
      </c>
      <c r="F89" s="17" t="s">
        <v>78</v>
      </c>
      <c r="G89" s="68"/>
      <c r="H89" s="5"/>
    </row>
    <row r="90" spans="1:8" ht="12.75">
      <c r="A90" s="50" t="s">
        <v>157</v>
      </c>
      <c r="B90" s="26" t="s">
        <v>87</v>
      </c>
      <c r="C90" s="27" t="s">
        <v>88</v>
      </c>
      <c r="D90" s="88">
        <f>SUM(D87:D89)</f>
        <v>0</v>
      </c>
      <c r="E90" s="39" t="s">
        <v>81</v>
      </c>
      <c r="F90" s="27" t="s">
        <v>82</v>
      </c>
      <c r="G90" s="88">
        <f>SUM(G81,G82,G89)</f>
        <v>231406</v>
      </c>
      <c r="H90" s="5"/>
    </row>
    <row r="91" spans="1:8" ht="12.75">
      <c r="A91" s="6" t="s">
        <v>158</v>
      </c>
      <c r="B91" s="36"/>
      <c r="C91" s="45"/>
      <c r="D91" s="53"/>
      <c r="E91" s="29" t="s">
        <v>11</v>
      </c>
      <c r="F91" s="17" t="s">
        <v>85</v>
      </c>
      <c r="G91" s="68"/>
      <c r="H91" s="5"/>
    </row>
    <row r="92" spans="1:8" ht="12.75">
      <c r="A92" s="6" t="s">
        <v>159</v>
      </c>
      <c r="B92" s="36"/>
      <c r="C92" s="45"/>
      <c r="D92" s="38"/>
      <c r="E92" s="31" t="s">
        <v>13</v>
      </c>
      <c r="F92" s="8" t="s">
        <v>89</v>
      </c>
      <c r="G92" s="68">
        <v>1300</v>
      </c>
      <c r="H92" s="5"/>
    </row>
    <row r="93" spans="1:8" ht="12.75">
      <c r="A93" s="6" t="s">
        <v>160</v>
      </c>
      <c r="B93" s="36"/>
      <c r="C93" s="45"/>
      <c r="D93" s="38"/>
      <c r="E93" s="31" t="s">
        <v>17</v>
      </c>
      <c r="F93" s="8" t="s">
        <v>91</v>
      </c>
      <c r="G93" s="68">
        <v>5900</v>
      </c>
      <c r="H93" s="5"/>
    </row>
    <row r="94" spans="1:8" ht="12.75">
      <c r="A94" s="6" t="s">
        <v>161</v>
      </c>
      <c r="B94" s="36"/>
      <c r="C94" s="45"/>
      <c r="D94" s="38"/>
      <c r="E94" s="47" t="s">
        <v>56</v>
      </c>
      <c r="F94" s="48" t="s">
        <v>93</v>
      </c>
      <c r="G94" s="67">
        <f>+G91+G92+G93</f>
        <v>7200</v>
      </c>
      <c r="H94" s="5"/>
    </row>
    <row r="95" spans="1:8" ht="12.75">
      <c r="A95" s="6" t="s">
        <v>162</v>
      </c>
      <c r="B95" s="51"/>
      <c r="C95" s="52"/>
      <c r="D95" s="53"/>
      <c r="E95" s="41" t="s">
        <v>73</v>
      </c>
      <c r="F95" s="42" t="s">
        <v>163</v>
      </c>
      <c r="H95" s="5"/>
    </row>
    <row r="96" spans="1:8" ht="12.75">
      <c r="A96" s="6" t="s">
        <v>164</v>
      </c>
      <c r="B96" s="41" t="s">
        <v>95</v>
      </c>
      <c r="C96" s="54" t="s">
        <v>96</v>
      </c>
      <c r="D96" s="43">
        <f>SUM(D86,D90)</f>
        <v>644586</v>
      </c>
      <c r="E96" s="44" t="s">
        <v>97</v>
      </c>
      <c r="F96" s="42" t="s">
        <v>98</v>
      </c>
      <c r="G96" s="43">
        <f>SUM(G80,G90,G94,G95)</f>
        <v>644586</v>
      </c>
      <c r="H96" s="5"/>
    </row>
    <row r="97" spans="1:7" ht="12.75">
      <c r="A97" s="6" t="s">
        <v>165</v>
      </c>
      <c r="B97" s="125" t="s">
        <v>166</v>
      </c>
      <c r="C97" s="125"/>
      <c r="D97" s="55"/>
      <c r="E97" s="125" t="s">
        <v>167</v>
      </c>
      <c r="F97" s="125"/>
      <c r="G97" s="55"/>
    </row>
    <row r="98" spans="1:7" ht="12.75" customHeight="1">
      <c r="A98" s="6" t="s">
        <v>168</v>
      </c>
      <c r="B98" s="128" t="s">
        <v>169</v>
      </c>
      <c r="C98" s="128"/>
      <c r="D98" s="128"/>
      <c r="E98" s="56"/>
      <c r="F98" s="57"/>
      <c r="G98" s="58"/>
    </row>
    <row r="99" spans="1:7" ht="12.75">
      <c r="A99" s="6" t="s">
        <v>170</v>
      </c>
      <c r="B99" s="128"/>
      <c r="C99" s="128"/>
      <c r="D99" s="128"/>
      <c r="E99" s="56"/>
      <c r="F99" s="57"/>
      <c r="G99" s="58"/>
    </row>
    <row r="100" spans="1:7" ht="12.75">
      <c r="A100" s="6" t="s">
        <v>171</v>
      </c>
      <c r="B100" s="14" t="s">
        <v>11</v>
      </c>
      <c r="C100" s="30" t="s">
        <v>179</v>
      </c>
      <c r="E100" s="56"/>
      <c r="F100" s="57"/>
      <c r="G100" s="58"/>
    </row>
    <row r="101" spans="1:8" ht="12.75">
      <c r="A101" s="6" t="s">
        <v>172</v>
      </c>
      <c r="B101" s="125" t="s">
        <v>173</v>
      </c>
      <c r="C101" s="125"/>
      <c r="D101" s="55">
        <f>+D96+D44+D15</f>
        <v>648438</v>
      </c>
      <c r="E101" s="125" t="s">
        <v>167</v>
      </c>
      <c r="F101" s="125"/>
      <c r="G101" s="55">
        <f>+G96+G64+G35-D30-D61</f>
        <v>648438</v>
      </c>
      <c r="H101" s="109">
        <f>+G96+G64+G35</f>
        <v>840954</v>
      </c>
    </row>
    <row r="103" spans="1:7" ht="12.75" customHeight="1">
      <c r="A103" s="121"/>
      <c r="B103" s="121"/>
      <c r="C103" s="121"/>
      <c r="D103" s="121"/>
      <c r="E103" s="121"/>
      <c r="F103" s="121"/>
      <c r="G103" s="121"/>
    </row>
    <row r="104" spans="1:7" ht="12.75">
      <c r="A104" s="121"/>
      <c r="B104" s="121"/>
      <c r="C104" s="121"/>
      <c r="D104" s="121"/>
      <c r="E104" s="121"/>
      <c r="F104" s="121"/>
      <c r="G104" s="121"/>
    </row>
    <row r="105" spans="1:7" ht="12.75">
      <c r="A105" s="121"/>
      <c r="B105" s="121"/>
      <c r="C105" s="121"/>
      <c r="D105" s="121"/>
      <c r="E105" s="121"/>
      <c r="F105" s="121"/>
      <c r="G105" s="121"/>
    </row>
    <row r="106" spans="1:7" ht="12.75">
      <c r="A106" s="59"/>
      <c r="B106" s="59"/>
      <c r="C106" s="59"/>
      <c r="D106" s="59"/>
      <c r="E106" s="59"/>
      <c r="F106" s="59"/>
      <c r="G106" s="59"/>
    </row>
    <row r="107" spans="1:7" ht="12.75" customHeight="1">
      <c r="A107" s="121"/>
      <c r="B107" s="121"/>
      <c r="C107" s="121"/>
      <c r="D107" s="121"/>
      <c r="E107" s="121"/>
      <c r="F107" s="121"/>
      <c r="G107" s="121"/>
    </row>
    <row r="108" spans="1:7" ht="12.75">
      <c r="A108" s="121"/>
      <c r="B108" s="121"/>
      <c r="C108" s="121"/>
      <c r="D108" s="121"/>
      <c r="E108" s="121"/>
      <c r="F108" s="121"/>
      <c r="G108" s="121"/>
    </row>
    <row r="109" spans="1:7" ht="12.75">
      <c r="A109" s="121"/>
      <c r="B109" s="121"/>
      <c r="C109" s="121"/>
      <c r="D109" s="121"/>
      <c r="E109" s="121"/>
      <c r="F109" s="121"/>
      <c r="G109" s="121"/>
    </row>
    <row r="110" spans="1:7" ht="12.75" customHeight="1">
      <c r="A110" s="121"/>
      <c r="B110" s="121"/>
      <c r="C110" s="121"/>
      <c r="D110" s="121"/>
      <c r="E110" s="121"/>
      <c r="F110" s="121"/>
      <c r="G110" s="121"/>
    </row>
    <row r="111" spans="1:7" ht="12.75">
      <c r="A111" s="121"/>
      <c r="B111" s="121"/>
      <c r="C111" s="121"/>
      <c r="D111" s="121"/>
      <c r="E111" s="121"/>
      <c r="F111" s="121"/>
      <c r="G111" s="121"/>
    </row>
    <row r="112" spans="1:7" ht="12.75">
      <c r="A112" s="121"/>
      <c r="B112" s="121"/>
      <c r="C112" s="121"/>
      <c r="D112" s="121"/>
      <c r="E112" s="121"/>
      <c r="F112" s="121"/>
      <c r="G112" s="121"/>
    </row>
    <row r="115" spans="1:7" ht="12.75" customHeight="1">
      <c r="A115" s="121"/>
      <c r="B115" s="121"/>
      <c r="C115" s="121"/>
      <c r="D115" s="121"/>
      <c r="E115" s="121"/>
      <c r="F115" s="121"/>
      <c r="G115" s="121"/>
    </row>
    <row r="116" spans="1:7" ht="12.75">
      <c r="A116" s="121"/>
      <c r="B116" s="121"/>
      <c r="C116" s="121"/>
      <c r="D116" s="121"/>
      <c r="E116" s="121"/>
      <c r="F116" s="121"/>
      <c r="G116" s="121"/>
    </row>
    <row r="117" spans="1:7" ht="12.75">
      <c r="A117" s="121"/>
      <c r="B117" s="121"/>
      <c r="C117" s="121"/>
      <c r="D117" s="121"/>
      <c r="E117" s="121"/>
      <c r="F117" s="121"/>
      <c r="G117" s="121"/>
    </row>
    <row r="120" spans="1:7" ht="12.75" customHeight="1">
      <c r="A120" s="126"/>
      <c r="B120" s="126"/>
      <c r="C120" s="126"/>
      <c r="D120" s="126"/>
      <c r="E120" s="126"/>
      <c r="F120" s="126"/>
      <c r="G120" s="126"/>
    </row>
    <row r="121" spans="1:7" ht="12.75">
      <c r="A121" s="126"/>
      <c r="B121" s="126"/>
      <c r="C121" s="126"/>
      <c r="D121" s="126"/>
      <c r="E121" s="126"/>
      <c r="F121" s="126"/>
      <c r="G121" s="126"/>
    </row>
    <row r="122" spans="1:7" ht="12.75">
      <c r="A122" s="126"/>
      <c r="B122" s="126"/>
      <c r="C122" s="126"/>
      <c r="D122" s="126"/>
      <c r="E122" s="126"/>
      <c r="F122" s="126"/>
      <c r="G122" s="126"/>
    </row>
    <row r="123" spans="1:7" ht="12.75" customHeight="1">
      <c r="A123" s="121"/>
      <c r="B123" s="121"/>
      <c r="C123" s="121"/>
      <c r="D123" s="121"/>
      <c r="E123" s="121"/>
      <c r="F123" s="121"/>
      <c r="G123" s="121"/>
    </row>
    <row r="124" spans="1:7" ht="12.75">
      <c r="A124" s="121"/>
      <c r="B124" s="121"/>
      <c r="C124" s="121"/>
      <c r="D124" s="121"/>
      <c r="E124" s="121"/>
      <c r="F124" s="121"/>
      <c r="G124" s="121"/>
    </row>
    <row r="125" spans="1:7" ht="12.75">
      <c r="A125" s="121"/>
      <c r="B125" s="121"/>
      <c r="C125" s="121"/>
      <c r="D125" s="121"/>
      <c r="E125" s="121"/>
      <c r="F125" s="121"/>
      <c r="G125" s="121"/>
    </row>
    <row r="126" spans="1:7" ht="12.75">
      <c r="A126" s="121"/>
      <c r="B126" s="121"/>
      <c r="C126" s="121"/>
      <c r="D126" s="121"/>
      <c r="E126" s="121"/>
      <c r="F126" s="121"/>
      <c r="G126" s="121"/>
    </row>
    <row r="127" spans="1:7" ht="12.75">
      <c r="A127" s="60"/>
      <c r="B127" s="60"/>
      <c r="C127" s="60"/>
      <c r="D127" s="60"/>
      <c r="E127" s="60"/>
      <c r="F127" s="60"/>
      <c r="G127" s="60"/>
    </row>
    <row r="128" spans="1:7" ht="12.75" customHeight="1">
      <c r="A128" s="121"/>
      <c r="B128" s="121"/>
      <c r="C128" s="121"/>
      <c r="D128" s="121"/>
      <c r="E128" s="121"/>
      <c r="F128" s="121"/>
      <c r="G128" s="121"/>
    </row>
    <row r="129" spans="1:7" ht="12.75">
      <c r="A129" s="121"/>
      <c r="B129" s="121"/>
      <c r="C129" s="121"/>
      <c r="D129" s="121"/>
      <c r="E129" s="121"/>
      <c r="F129" s="121"/>
      <c r="G129" s="121"/>
    </row>
    <row r="130" spans="1:7" ht="12.75">
      <c r="A130" s="60"/>
      <c r="B130" s="60"/>
      <c r="C130" s="60"/>
      <c r="D130" s="60"/>
      <c r="E130" s="60"/>
      <c r="F130" s="60"/>
      <c r="G130" s="60"/>
    </row>
    <row r="131" spans="1:7" ht="12.75">
      <c r="A131" s="127"/>
      <c r="B131" s="127"/>
      <c r="C131" s="127"/>
      <c r="D131" s="127"/>
      <c r="E131" s="127"/>
      <c r="F131" s="127"/>
      <c r="G131" s="127"/>
    </row>
    <row r="133" spans="1:7" ht="12.75" customHeight="1">
      <c r="A133" s="121"/>
      <c r="B133" s="121"/>
      <c r="C133" s="121"/>
      <c r="D133" s="121"/>
      <c r="E133" s="121"/>
      <c r="F133" s="121"/>
      <c r="G133" s="121"/>
    </row>
    <row r="134" spans="1:7" ht="12.75">
      <c r="A134" s="121"/>
      <c r="B134" s="121"/>
      <c r="C134" s="121"/>
      <c r="D134" s="121"/>
      <c r="E134" s="121"/>
      <c r="F134" s="121"/>
      <c r="G134" s="121"/>
    </row>
    <row r="135" spans="1:7" ht="12.75">
      <c r="A135" s="121"/>
      <c r="B135" s="121"/>
      <c r="C135" s="121"/>
      <c r="D135" s="121"/>
      <c r="E135" s="121"/>
      <c r="F135" s="121"/>
      <c r="G135" s="121"/>
    </row>
    <row r="136" spans="1:7" ht="12.75">
      <c r="A136" s="121"/>
      <c r="B136" s="121"/>
      <c r="C136" s="121"/>
      <c r="D136" s="121"/>
      <c r="E136" s="121"/>
      <c r="F136" s="121"/>
      <c r="G136" s="121"/>
    </row>
    <row r="137" spans="1:7" ht="12.75">
      <c r="A137" s="121"/>
      <c r="B137" s="121"/>
      <c r="C137" s="121"/>
      <c r="D137" s="121"/>
      <c r="E137" s="121"/>
      <c r="F137" s="121"/>
      <c r="G137" s="121"/>
    </row>
    <row r="138" spans="1:7" ht="0.75" customHeight="1">
      <c r="A138" s="121"/>
      <c r="B138" s="121"/>
      <c r="C138" s="121"/>
      <c r="D138" s="121"/>
      <c r="E138" s="121"/>
      <c r="F138" s="121"/>
      <c r="G138" s="121"/>
    </row>
    <row r="139" spans="1:7" ht="12.75">
      <c r="A139" s="60"/>
      <c r="B139" s="60"/>
      <c r="C139" s="60"/>
      <c r="D139" s="60"/>
      <c r="E139" s="60"/>
      <c r="F139" s="60"/>
      <c r="G139" s="60"/>
    </row>
    <row r="140" spans="1:7" ht="12.75">
      <c r="A140" s="60"/>
      <c r="B140" s="60"/>
      <c r="C140" s="60"/>
      <c r="D140" s="60"/>
      <c r="E140" s="60"/>
      <c r="F140" s="60"/>
      <c r="G140" s="60"/>
    </row>
    <row r="141" spans="1:7" ht="12.75">
      <c r="A141" s="60"/>
      <c r="B141" s="60"/>
      <c r="C141" s="60"/>
      <c r="D141" s="60"/>
      <c r="E141" s="60"/>
      <c r="F141" s="60"/>
      <c r="G141" s="60"/>
    </row>
    <row r="142" spans="1:7" ht="12.75">
      <c r="A142" s="60"/>
      <c r="B142" s="60"/>
      <c r="C142" s="60"/>
      <c r="D142" s="60"/>
      <c r="E142" s="60"/>
      <c r="F142" s="60"/>
      <c r="G142" s="60"/>
    </row>
  </sheetData>
  <sheetProtection selectLockedCells="1" selectUnlockedCells="1"/>
  <mergeCells count="29">
    <mergeCell ref="A120:G122"/>
    <mergeCell ref="A131:G131"/>
    <mergeCell ref="B98:D99"/>
    <mergeCell ref="B101:C101"/>
    <mergeCell ref="E101:F101"/>
    <mergeCell ref="A133:G138"/>
    <mergeCell ref="A103:G105"/>
    <mergeCell ref="A107:G109"/>
    <mergeCell ref="A110:G112"/>
    <mergeCell ref="A115:G117"/>
    <mergeCell ref="A123:G126"/>
    <mergeCell ref="A128:G129"/>
    <mergeCell ref="A3:H3"/>
    <mergeCell ref="A4:H4"/>
    <mergeCell ref="B6:C6"/>
    <mergeCell ref="E6:F6"/>
    <mergeCell ref="B7:C7"/>
    <mergeCell ref="B97:C97"/>
    <mergeCell ref="E97:F97"/>
    <mergeCell ref="E7:F7"/>
    <mergeCell ref="B38:C38"/>
    <mergeCell ref="E38:F38"/>
    <mergeCell ref="B67:C67"/>
    <mergeCell ref="E67:F67"/>
    <mergeCell ref="A1:G1"/>
    <mergeCell ref="B8:C8"/>
    <mergeCell ref="E8:F8"/>
    <mergeCell ref="B9:C9"/>
    <mergeCell ref="E9:F9"/>
  </mergeCells>
  <printOptions/>
  <pageMargins left="0.75" right="0.75" top="1" bottom="1" header="0.5118055555555555" footer="0.5"/>
  <pageSetup horizontalDpi="300" verticalDpi="300" orientation="portrait" paperSize="9" scale="52" r:id="rId1"/>
  <headerFooter alignWithMargins="0">
    <oddFooter>&amp;C&amp;P. oldal</oddFooter>
  </headerFooter>
  <rowBreaks count="1" manualBreakCount="1">
    <brk id="10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50.140625" style="0" customWidth="1"/>
    <col min="4" max="4" width="10.140625" style="0" customWidth="1"/>
    <col min="5" max="5" width="3.7109375" style="0" customWidth="1"/>
    <col min="6" max="6" width="45.8515625" style="0" customWidth="1"/>
    <col min="7" max="7" width="10.57421875" style="0" customWidth="1"/>
    <col min="8" max="8" width="10.8515625" style="0" customWidth="1"/>
  </cols>
  <sheetData>
    <row r="1" spans="1:7" ht="12.75">
      <c r="A1" s="116" t="s">
        <v>183</v>
      </c>
      <c r="B1" s="116"/>
      <c r="C1" s="116"/>
      <c r="D1" s="116"/>
      <c r="E1" s="116"/>
      <c r="F1" s="116"/>
      <c r="G1" s="116"/>
    </row>
    <row r="2" ht="11.25" customHeight="1"/>
    <row r="3" spans="1:8" ht="12.75">
      <c r="A3" s="122" t="s">
        <v>0</v>
      </c>
      <c r="B3" s="122"/>
      <c r="C3" s="122"/>
      <c r="D3" s="122"/>
      <c r="E3" s="122"/>
      <c r="F3" s="122"/>
      <c r="G3" s="122"/>
      <c r="H3" s="122"/>
    </row>
    <row r="4" spans="1:8" ht="12.75">
      <c r="A4" s="122" t="s">
        <v>181</v>
      </c>
      <c r="B4" s="122"/>
      <c r="C4" s="122"/>
      <c r="D4" s="122"/>
      <c r="E4" s="122"/>
      <c r="F4" s="122"/>
      <c r="G4" s="122"/>
      <c r="H4" s="122"/>
    </row>
    <row r="5" ht="13.5" thickBot="1">
      <c r="G5" s="1" t="s">
        <v>1</v>
      </c>
    </row>
    <row r="6" spans="1:7" ht="12.75">
      <c r="A6" s="2"/>
      <c r="B6" s="123" t="s">
        <v>2</v>
      </c>
      <c r="C6" s="123"/>
      <c r="D6" s="3" t="s">
        <v>3</v>
      </c>
      <c r="E6" s="123" t="s">
        <v>4</v>
      </c>
      <c r="F6" s="123"/>
      <c r="G6" s="3" t="s">
        <v>5</v>
      </c>
    </row>
    <row r="7" spans="1:8" ht="13.5" thickBot="1">
      <c r="A7" s="95"/>
      <c r="B7" s="124" t="s">
        <v>6</v>
      </c>
      <c r="C7" s="124"/>
      <c r="D7" s="97" t="s">
        <v>7</v>
      </c>
      <c r="E7" s="124" t="s">
        <v>8</v>
      </c>
      <c r="F7" s="124"/>
      <c r="G7" s="96" t="s">
        <v>7</v>
      </c>
      <c r="H7" s="5"/>
    </row>
    <row r="8" spans="1:8" ht="13.5" thickBot="1">
      <c r="A8" s="106"/>
      <c r="B8" s="113" t="s">
        <v>9</v>
      </c>
      <c r="C8" s="113"/>
      <c r="D8" s="107"/>
      <c r="E8" s="117" t="s">
        <v>9</v>
      </c>
      <c r="F8" s="118"/>
      <c r="G8" s="100"/>
      <c r="H8" s="5"/>
    </row>
    <row r="9" spans="1:8" ht="13.5" thickBot="1">
      <c r="A9" s="101"/>
      <c r="B9" s="119" t="s">
        <v>10</v>
      </c>
      <c r="C9" s="119"/>
      <c r="D9" s="102"/>
      <c r="E9" s="120" t="s">
        <v>10</v>
      </c>
      <c r="F9" s="120"/>
      <c r="G9" s="103"/>
      <c r="H9" s="5"/>
    </row>
    <row r="10" spans="1:8" ht="12.75">
      <c r="A10" s="50" t="s">
        <v>11</v>
      </c>
      <c r="B10" s="65" t="s">
        <v>11</v>
      </c>
      <c r="C10" s="104" t="s">
        <v>174</v>
      </c>
      <c r="D10" s="105"/>
      <c r="E10" s="99" t="s">
        <v>11</v>
      </c>
      <c r="F10" s="99" t="s">
        <v>12</v>
      </c>
      <c r="G10" s="99">
        <v>61910</v>
      </c>
      <c r="H10" s="5"/>
    </row>
    <row r="11" spans="1:8" ht="12.75">
      <c r="A11" s="6" t="s">
        <v>13</v>
      </c>
      <c r="B11" s="73" t="s">
        <v>14</v>
      </c>
      <c r="C11" s="68" t="s">
        <v>15</v>
      </c>
      <c r="D11" s="68">
        <v>2413</v>
      </c>
      <c r="E11" s="68" t="s">
        <v>14</v>
      </c>
      <c r="F11" s="68" t="s">
        <v>16</v>
      </c>
      <c r="G11" s="68">
        <v>13600</v>
      </c>
      <c r="H11" s="5"/>
    </row>
    <row r="12" spans="1:8" ht="12.75">
      <c r="A12" s="6" t="s">
        <v>17</v>
      </c>
      <c r="B12" s="7" t="s">
        <v>17</v>
      </c>
      <c r="C12" s="66" t="s">
        <v>18</v>
      </c>
      <c r="D12" s="98"/>
      <c r="E12" s="68" t="s">
        <v>19</v>
      </c>
      <c r="F12" s="68" t="s">
        <v>20</v>
      </c>
      <c r="G12" s="68">
        <v>17902</v>
      </c>
      <c r="H12" s="5"/>
    </row>
    <row r="13" spans="1:8" ht="12.75">
      <c r="A13" s="6" t="s">
        <v>21</v>
      </c>
      <c r="B13" s="7" t="s">
        <v>21</v>
      </c>
      <c r="C13" s="8" t="s">
        <v>22</v>
      </c>
      <c r="D13" s="62"/>
      <c r="E13" s="69"/>
      <c r="F13" s="69" t="s">
        <v>175</v>
      </c>
      <c r="G13" s="68"/>
      <c r="H13" s="5"/>
    </row>
    <row r="14" spans="1:8" ht="12.75">
      <c r="A14" s="6" t="s">
        <v>24</v>
      </c>
      <c r="B14" s="7" t="s">
        <v>24</v>
      </c>
      <c r="C14" s="8" t="s">
        <v>25</v>
      </c>
      <c r="D14" s="62"/>
      <c r="E14" s="69"/>
      <c r="F14" s="69" t="s">
        <v>26</v>
      </c>
      <c r="G14" s="68"/>
      <c r="H14" s="5"/>
    </row>
    <row r="15" spans="1:8" ht="12.75">
      <c r="A15" s="6" t="s">
        <v>27</v>
      </c>
      <c r="B15" s="12" t="s">
        <v>28</v>
      </c>
      <c r="C15" s="13" t="s">
        <v>29</v>
      </c>
      <c r="D15" s="63">
        <f>SUM(D10:D14)</f>
        <v>2413</v>
      </c>
      <c r="E15" s="69"/>
      <c r="F15" s="69" t="s">
        <v>30</v>
      </c>
      <c r="G15" s="68"/>
      <c r="H15" s="5"/>
    </row>
    <row r="16" spans="1:8" ht="12.75">
      <c r="A16" s="6" t="s">
        <v>31</v>
      </c>
      <c r="B16" s="7" t="s">
        <v>11</v>
      </c>
      <c r="C16" s="8" t="s">
        <v>32</v>
      </c>
      <c r="D16" s="62"/>
      <c r="E16" s="69"/>
      <c r="F16" s="69" t="s">
        <v>33</v>
      </c>
      <c r="G16" s="68"/>
      <c r="H16" s="5"/>
    </row>
    <row r="17" spans="1:8" ht="12.75">
      <c r="A17" s="6" t="s">
        <v>34</v>
      </c>
      <c r="B17" s="7" t="s">
        <v>13</v>
      </c>
      <c r="C17" s="8" t="s">
        <v>35</v>
      </c>
      <c r="D17" s="62"/>
      <c r="E17" s="69"/>
      <c r="F17" s="69" t="s">
        <v>36</v>
      </c>
      <c r="G17" s="68"/>
      <c r="H17" s="5"/>
    </row>
    <row r="18" spans="1:8" ht="12.75">
      <c r="A18" s="6" t="s">
        <v>37</v>
      </c>
      <c r="B18" s="7" t="s">
        <v>17</v>
      </c>
      <c r="C18" s="8" t="s">
        <v>38</v>
      </c>
      <c r="D18" s="62"/>
      <c r="E18" s="68" t="s">
        <v>21</v>
      </c>
      <c r="F18" s="68" t="s">
        <v>39</v>
      </c>
      <c r="G18" s="68"/>
      <c r="H18" s="5"/>
    </row>
    <row r="19" spans="1:8" ht="12.75">
      <c r="A19" s="6" t="s">
        <v>40</v>
      </c>
      <c r="B19" s="10" t="s">
        <v>41</v>
      </c>
      <c r="C19" s="11" t="s">
        <v>42</v>
      </c>
      <c r="D19" s="64">
        <f>SUM(D16:D18)</f>
        <v>0</v>
      </c>
      <c r="E19" s="68" t="s">
        <v>43</v>
      </c>
      <c r="F19" s="68" t="s">
        <v>44</v>
      </c>
      <c r="G19" s="68"/>
      <c r="H19" s="5"/>
    </row>
    <row r="20" spans="1:8" ht="12.75">
      <c r="A20" s="6" t="s">
        <v>45</v>
      </c>
      <c r="B20" s="7" t="s">
        <v>11</v>
      </c>
      <c r="C20" s="8" t="s">
        <v>46</v>
      </c>
      <c r="D20" s="9"/>
      <c r="E20" s="70" t="s">
        <v>27</v>
      </c>
      <c r="F20" s="68" t="s">
        <v>47</v>
      </c>
      <c r="G20" s="68"/>
      <c r="H20" s="5"/>
    </row>
    <row r="21" spans="1:8" ht="12.75">
      <c r="A21" s="6" t="s">
        <v>48</v>
      </c>
      <c r="B21" s="7" t="s">
        <v>13</v>
      </c>
      <c r="C21" s="8" t="s">
        <v>49</v>
      </c>
      <c r="D21" s="9"/>
      <c r="E21" s="14" t="s">
        <v>50</v>
      </c>
      <c r="F21" s="71" t="s">
        <v>51</v>
      </c>
      <c r="G21" s="72">
        <f>SUM(G10,G11,G12,G17,G18,G19,G20)</f>
        <v>93412</v>
      </c>
      <c r="H21" s="5"/>
    </row>
    <row r="22" spans="1:8" ht="12.75">
      <c r="A22" s="6" t="s">
        <v>52</v>
      </c>
      <c r="B22" s="7" t="s">
        <v>17</v>
      </c>
      <c r="C22" s="17" t="s">
        <v>53</v>
      </c>
      <c r="D22" s="18"/>
      <c r="E22" s="19" t="s">
        <v>11</v>
      </c>
      <c r="F22" s="17" t="s">
        <v>54</v>
      </c>
      <c r="G22" s="18"/>
      <c r="H22" s="5"/>
    </row>
    <row r="23" spans="1:8" ht="12.75">
      <c r="A23" s="6" t="s">
        <v>55</v>
      </c>
      <c r="B23" s="20" t="s">
        <v>56</v>
      </c>
      <c r="C23" s="21" t="s">
        <v>57</v>
      </c>
      <c r="D23" s="22">
        <f>SUM(D19:D22)</f>
        <v>0</v>
      </c>
      <c r="E23" s="19" t="s">
        <v>14</v>
      </c>
      <c r="F23" s="17" t="s">
        <v>58</v>
      </c>
      <c r="G23" s="18">
        <v>2175</v>
      </c>
      <c r="H23" s="5"/>
    </row>
    <row r="24" spans="1:8" ht="12.75">
      <c r="A24" s="6" t="s">
        <v>59</v>
      </c>
      <c r="B24" s="19" t="s">
        <v>11</v>
      </c>
      <c r="C24" s="17" t="s">
        <v>60</v>
      </c>
      <c r="D24" s="18"/>
      <c r="E24" s="19"/>
      <c r="F24" s="23" t="s">
        <v>176</v>
      </c>
      <c r="G24" s="18"/>
      <c r="H24" s="5"/>
    </row>
    <row r="25" spans="1:8" ht="12.75">
      <c r="A25" s="6" t="s">
        <v>62</v>
      </c>
      <c r="B25" s="19" t="s">
        <v>13</v>
      </c>
      <c r="C25" s="17" t="s">
        <v>63</v>
      </c>
      <c r="D25" s="18"/>
      <c r="E25" s="19"/>
      <c r="F25" s="23" t="s">
        <v>177</v>
      </c>
      <c r="G25" s="18"/>
      <c r="H25" s="5"/>
    </row>
    <row r="26" spans="1:8" ht="12.75">
      <c r="A26" s="6" t="s">
        <v>65</v>
      </c>
      <c r="B26" s="19" t="s">
        <v>17</v>
      </c>
      <c r="C26" s="17" t="s">
        <v>66</v>
      </c>
      <c r="D26" s="18"/>
      <c r="E26" s="19"/>
      <c r="F26" s="23" t="s">
        <v>67</v>
      </c>
      <c r="G26" s="18"/>
      <c r="H26" s="5"/>
    </row>
    <row r="27" spans="1:8" ht="12.75">
      <c r="A27" s="6" t="s">
        <v>68</v>
      </c>
      <c r="B27" s="24" t="s">
        <v>69</v>
      </c>
      <c r="C27" s="23" t="s">
        <v>70</v>
      </c>
      <c r="D27" s="25">
        <f>SUM(D24:D26)</f>
        <v>0</v>
      </c>
      <c r="E27" s="19"/>
      <c r="F27" s="23" t="s">
        <v>178</v>
      </c>
      <c r="G27" s="18"/>
      <c r="H27" s="5"/>
    </row>
    <row r="28" spans="1:8" ht="12.75">
      <c r="A28" s="6" t="s">
        <v>72</v>
      </c>
      <c r="B28" s="26" t="s">
        <v>73</v>
      </c>
      <c r="C28" s="27" t="s">
        <v>74</v>
      </c>
      <c r="D28" s="28">
        <f>SUM(D15,D23,D27)</f>
        <v>2413</v>
      </c>
      <c r="E28" s="26"/>
      <c r="F28" s="23" t="s">
        <v>75</v>
      </c>
      <c r="G28" s="18"/>
      <c r="H28" s="5"/>
    </row>
    <row r="29" spans="1:8" ht="12.75">
      <c r="A29" s="6" t="s">
        <v>76</v>
      </c>
      <c r="B29" s="84" t="s">
        <v>11</v>
      </c>
      <c r="C29" s="68" t="s">
        <v>77</v>
      </c>
      <c r="D29" s="89"/>
      <c r="E29" s="29" t="s">
        <v>19</v>
      </c>
      <c r="F29" s="17" t="s">
        <v>78</v>
      </c>
      <c r="G29" s="18">
        <f>SUM(G24:G28)</f>
        <v>0</v>
      </c>
      <c r="H29" s="5"/>
    </row>
    <row r="30" spans="1:8" ht="12.75">
      <c r="A30" s="6" t="s">
        <v>79</v>
      </c>
      <c r="B30" s="84" t="s">
        <v>13</v>
      </c>
      <c r="C30" s="68" t="s">
        <v>80</v>
      </c>
      <c r="D30" s="68">
        <v>93174</v>
      </c>
      <c r="E30" s="39" t="s">
        <v>81</v>
      </c>
      <c r="F30" s="27" t="s">
        <v>82</v>
      </c>
      <c r="G30" s="28">
        <f>SUM(G22,G23,G29)</f>
        <v>2175</v>
      </c>
      <c r="H30" s="5"/>
    </row>
    <row r="31" spans="1:8" ht="12.75">
      <c r="A31" s="6" t="s">
        <v>83</v>
      </c>
      <c r="B31" s="19" t="s">
        <v>17</v>
      </c>
      <c r="C31" s="104" t="s">
        <v>84</v>
      </c>
      <c r="D31" s="108"/>
      <c r="E31" s="29" t="s">
        <v>11</v>
      </c>
      <c r="F31" s="17" t="s">
        <v>85</v>
      </c>
      <c r="G31" s="18"/>
      <c r="H31" s="5"/>
    </row>
    <row r="32" spans="1:8" ht="12.75">
      <c r="A32" s="6" t="s">
        <v>86</v>
      </c>
      <c r="B32" s="14" t="s">
        <v>87</v>
      </c>
      <c r="C32" s="30" t="s">
        <v>88</v>
      </c>
      <c r="D32" s="16">
        <f>SUM(D29:D31)</f>
        <v>93174</v>
      </c>
      <c r="E32" s="31" t="s">
        <v>13</v>
      </c>
      <c r="F32" s="32" t="s">
        <v>89</v>
      </c>
      <c r="G32" s="9"/>
      <c r="H32" s="5"/>
    </row>
    <row r="33" spans="1:8" ht="12.75">
      <c r="A33" s="6" t="s">
        <v>90</v>
      </c>
      <c r="B33" s="33"/>
      <c r="C33" s="34"/>
      <c r="D33" s="35"/>
      <c r="E33" s="31" t="s">
        <v>17</v>
      </c>
      <c r="F33" s="32" t="s">
        <v>91</v>
      </c>
      <c r="G33" s="9"/>
      <c r="H33" s="5"/>
    </row>
    <row r="34" spans="1:8" ht="13.5" thickBot="1">
      <c r="A34" s="6" t="s">
        <v>92</v>
      </c>
      <c r="B34" s="36"/>
      <c r="C34" s="37"/>
      <c r="D34" s="38"/>
      <c r="E34" s="39" t="s">
        <v>56</v>
      </c>
      <c r="F34" s="40" t="s">
        <v>93</v>
      </c>
      <c r="G34" s="28">
        <f>SUM(G31:G33)</f>
        <v>0</v>
      </c>
      <c r="H34" s="5"/>
    </row>
    <row r="35" spans="1:8" ht="13.5" thickBot="1">
      <c r="A35" s="6" t="s">
        <v>94</v>
      </c>
      <c r="B35" s="41" t="s">
        <v>95</v>
      </c>
      <c r="C35" s="42" t="s">
        <v>96</v>
      </c>
      <c r="D35" s="43">
        <f>SUM(D28,D32)</f>
        <v>95587</v>
      </c>
      <c r="E35" s="44" t="s">
        <v>97</v>
      </c>
      <c r="F35" s="42" t="s">
        <v>98</v>
      </c>
      <c r="G35" s="43">
        <f>SUM(G21,G30,G34)</f>
        <v>95587</v>
      </c>
      <c r="H35" s="5"/>
    </row>
    <row r="36" spans="1:8" ht="12.75">
      <c r="A36" s="6" t="s">
        <v>99</v>
      </c>
      <c r="H36" s="5"/>
    </row>
    <row r="37" spans="1:8" ht="13.5" thickBot="1">
      <c r="A37" s="6" t="s">
        <v>100</v>
      </c>
      <c r="H37" s="5"/>
    </row>
    <row r="38" spans="1:8" ht="12.75">
      <c r="A38" s="6" t="s">
        <v>101</v>
      </c>
      <c r="B38" s="110" t="s">
        <v>102</v>
      </c>
      <c r="C38" s="111"/>
      <c r="D38" s="77"/>
      <c r="E38" s="110" t="s">
        <v>102</v>
      </c>
      <c r="F38" s="111"/>
      <c r="G38" s="85"/>
      <c r="H38" s="5"/>
    </row>
    <row r="39" spans="1:8" ht="12.75">
      <c r="A39" s="6" t="s">
        <v>103</v>
      </c>
      <c r="B39" s="73" t="s">
        <v>11</v>
      </c>
      <c r="C39" s="68" t="s">
        <v>174</v>
      </c>
      <c r="D39" s="68">
        <v>30</v>
      </c>
      <c r="E39" s="80" t="s">
        <v>11</v>
      </c>
      <c r="F39" s="68" t="s">
        <v>12</v>
      </c>
      <c r="G39" s="68">
        <f>45192+5017</f>
        <v>50209</v>
      </c>
      <c r="H39" s="5"/>
    </row>
    <row r="40" spans="1:8" ht="12.75">
      <c r="A40" s="6" t="s">
        <v>104</v>
      </c>
      <c r="B40" s="73" t="s">
        <v>14</v>
      </c>
      <c r="C40" s="68" t="s">
        <v>15</v>
      </c>
      <c r="D40" s="68">
        <v>191</v>
      </c>
      <c r="E40" s="80" t="s">
        <v>14</v>
      </c>
      <c r="F40" s="68" t="s">
        <v>16</v>
      </c>
      <c r="G40" s="68">
        <v>10486</v>
      </c>
      <c r="H40" s="5"/>
    </row>
    <row r="41" spans="1:8" ht="12.75">
      <c r="A41" s="6" t="s">
        <v>105</v>
      </c>
      <c r="B41" s="73" t="s">
        <v>17</v>
      </c>
      <c r="C41" s="68" t="s">
        <v>18</v>
      </c>
      <c r="D41" s="68"/>
      <c r="E41" s="80" t="s">
        <v>19</v>
      </c>
      <c r="F41" s="68" t="s">
        <v>20</v>
      </c>
      <c r="G41" s="68">
        <v>15820</v>
      </c>
      <c r="H41" s="5"/>
    </row>
    <row r="42" spans="1:8" ht="12.75">
      <c r="A42" s="6" t="s">
        <v>106</v>
      </c>
      <c r="B42" s="73" t="s">
        <v>21</v>
      </c>
      <c r="C42" s="68" t="s">
        <v>22</v>
      </c>
      <c r="D42" s="68">
        <v>1117</v>
      </c>
      <c r="E42" s="81"/>
      <c r="F42" s="69" t="s">
        <v>23</v>
      </c>
      <c r="G42" s="68"/>
      <c r="H42" s="5"/>
    </row>
    <row r="43" spans="1:8" ht="12.75">
      <c r="A43" s="6" t="s">
        <v>107</v>
      </c>
      <c r="B43" s="73" t="s">
        <v>24</v>
      </c>
      <c r="C43" s="68" t="s">
        <v>25</v>
      </c>
      <c r="D43" s="68"/>
      <c r="E43" s="81"/>
      <c r="F43" s="69" t="s">
        <v>26</v>
      </c>
      <c r="G43" s="68"/>
      <c r="H43" s="5"/>
    </row>
    <row r="44" spans="1:8" ht="12.75">
      <c r="A44" s="6" t="s">
        <v>108</v>
      </c>
      <c r="B44" s="74" t="s">
        <v>28</v>
      </c>
      <c r="C44" s="78" t="s">
        <v>29</v>
      </c>
      <c r="D44" s="79">
        <f>SUM(D39:D43)</f>
        <v>1338</v>
      </c>
      <c r="E44" s="81"/>
      <c r="F44" s="69" t="s">
        <v>30</v>
      </c>
      <c r="G44" s="68"/>
      <c r="H44" s="5"/>
    </row>
    <row r="45" spans="1:8" ht="12.75">
      <c r="A45" s="6" t="s">
        <v>109</v>
      </c>
      <c r="B45" s="73" t="s">
        <v>11</v>
      </c>
      <c r="C45" s="68" t="s">
        <v>32</v>
      </c>
      <c r="D45" s="68"/>
      <c r="E45" s="81"/>
      <c r="F45" s="69" t="s">
        <v>33</v>
      </c>
      <c r="G45" s="68"/>
      <c r="H45" s="5"/>
    </row>
    <row r="46" spans="1:8" ht="12.75">
      <c r="A46" s="6" t="s">
        <v>110</v>
      </c>
      <c r="B46" s="73" t="s">
        <v>13</v>
      </c>
      <c r="C46" s="68" t="s">
        <v>35</v>
      </c>
      <c r="D46" s="68"/>
      <c r="E46" s="81"/>
      <c r="F46" s="69" t="s">
        <v>36</v>
      </c>
      <c r="G46" s="68">
        <v>100</v>
      </c>
      <c r="H46" s="5"/>
    </row>
    <row r="47" spans="1:8" ht="12.75">
      <c r="A47" s="6" t="s">
        <v>111</v>
      </c>
      <c r="B47" s="73" t="s">
        <v>17</v>
      </c>
      <c r="C47" s="68" t="s">
        <v>38</v>
      </c>
      <c r="D47" s="68"/>
      <c r="E47" s="80" t="s">
        <v>21</v>
      </c>
      <c r="F47" s="68" t="s">
        <v>39</v>
      </c>
      <c r="G47" s="68"/>
      <c r="H47" s="5"/>
    </row>
    <row r="48" spans="1:8" ht="12.75">
      <c r="A48" s="6" t="s">
        <v>112</v>
      </c>
      <c r="B48" s="75" t="s">
        <v>41</v>
      </c>
      <c r="C48" s="69" t="s">
        <v>42</v>
      </c>
      <c r="D48" s="68"/>
      <c r="E48" s="80" t="s">
        <v>43</v>
      </c>
      <c r="F48" s="68" t="s">
        <v>44</v>
      </c>
      <c r="G48" s="68"/>
      <c r="H48" s="5"/>
    </row>
    <row r="49" spans="1:8" ht="12.75">
      <c r="A49" s="6" t="s">
        <v>113</v>
      </c>
      <c r="B49" s="73" t="s">
        <v>11</v>
      </c>
      <c r="C49" s="68" t="s">
        <v>46</v>
      </c>
      <c r="D49" s="68"/>
      <c r="E49" s="80" t="s">
        <v>27</v>
      </c>
      <c r="F49" s="68" t="s">
        <v>47</v>
      </c>
      <c r="G49" s="68"/>
      <c r="H49" s="5"/>
    </row>
    <row r="50" spans="1:8" ht="12.75">
      <c r="A50" s="6" t="s">
        <v>114</v>
      </c>
      <c r="B50" s="73" t="s">
        <v>13</v>
      </c>
      <c r="C50" s="68" t="s">
        <v>49</v>
      </c>
      <c r="D50" s="68"/>
      <c r="E50" s="82" t="s">
        <v>50</v>
      </c>
      <c r="F50" s="67" t="s">
        <v>51</v>
      </c>
      <c r="G50" s="88">
        <f>SUM(G39,G40,G41,G46,G47,G48,G49)</f>
        <v>76615</v>
      </c>
      <c r="H50" s="5"/>
    </row>
    <row r="51" spans="1:8" ht="12.75">
      <c r="A51" s="6" t="s">
        <v>115</v>
      </c>
      <c r="B51" s="73" t="s">
        <v>17</v>
      </c>
      <c r="C51" s="90" t="s">
        <v>53</v>
      </c>
      <c r="D51" s="68"/>
      <c r="E51" s="83" t="s">
        <v>11</v>
      </c>
      <c r="F51" s="68" t="s">
        <v>54</v>
      </c>
      <c r="G51" s="89"/>
      <c r="H51" s="5"/>
    </row>
    <row r="52" spans="1:8" ht="12.75">
      <c r="A52" s="6" t="s">
        <v>116</v>
      </c>
      <c r="B52" s="20" t="s">
        <v>56</v>
      </c>
      <c r="C52" s="61" t="s">
        <v>57</v>
      </c>
      <c r="D52" s="79">
        <f>SUM(D48:D51)</f>
        <v>0</v>
      </c>
      <c r="E52" s="83" t="s">
        <v>14</v>
      </c>
      <c r="F52" s="68" t="s">
        <v>58</v>
      </c>
      <c r="G52" s="68"/>
      <c r="H52" s="5"/>
    </row>
    <row r="53" spans="1:8" ht="12.75">
      <c r="A53" s="6" t="s">
        <v>117</v>
      </c>
      <c r="B53" s="19" t="s">
        <v>11</v>
      </c>
      <c r="C53" s="17" t="s">
        <v>60</v>
      </c>
      <c r="D53" s="89"/>
      <c r="E53" s="83"/>
      <c r="F53" s="69" t="s">
        <v>61</v>
      </c>
      <c r="G53" s="68"/>
      <c r="H53" s="5"/>
    </row>
    <row r="54" spans="1:8" ht="12.75">
      <c r="A54" s="6" t="s">
        <v>118</v>
      </c>
      <c r="B54" s="19" t="s">
        <v>13</v>
      </c>
      <c r="C54" s="17" t="s">
        <v>63</v>
      </c>
      <c r="D54" s="89"/>
      <c r="E54" s="83"/>
      <c r="F54" s="69" t="s">
        <v>64</v>
      </c>
      <c r="G54" s="68"/>
      <c r="H54" s="5"/>
    </row>
    <row r="55" spans="1:8" ht="12.75">
      <c r="A55" s="6" t="s">
        <v>119</v>
      </c>
      <c r="B55" s="19" t="s">
        <v>17</v>
      </c>
      <c r="C55" s="17" t="s">
        <v>66</v>
      </c>
      <c r="D55" s="89"/>
      <c r="E55" s="83"/>
      <c r="F55" s="69" t="s">
        <v>67</v>
      </c>
      <c r="G55" s="68"/>
      <c r="H55" s="5"/>
    </row>
    <row r="56" spans="1:8" ht="12.75">
      <c r="A56" s="6" t="s">
        <v>120</v>
      </c>
      <c r="B56" s="24" t="s">
        <v>69</v>
      </c>
      <c r="C56" s="23" t="s">
        <v>70</v>
      </c>
      <c r="D56" s="92">
        <f>SUM(D53:D55)</f>
        <v>0</v>
      </c>
      <c r="E56" s="83"/>
      <c r="F56" s="69" t="s">
        <v>71</v>
      </c>
      <c r="G56" s="68"/>
      <c r="H56" s="5"/>
    </row>
    <row r="57" spans="1:8" ht="12.75">
      <c r="A57" s="6" t="s">
        <v>121</v>
      </c>
      <c r="B57" s="26" t="s">
        <v>73</v>
      </c>
      <c r="C57" s="27" t="s">
        <v>74</v>
      </c>
      <c r="D57" s="88">
        <f>SUM(D44,D52,D56)</f>
        <v>1338</v>
      </c>
      <c r="E57" s="91"/>
      <c r="F57" s="69" t="s">
        <v>75</v>
      </c>
      <c r="G57" s="68"/>
      <c r="H57" s="5"/>
    </row>
    <row r="58" spans="1:8" ht="12.75">
      <c r="A58" s="6" t="s">
        <v>122</v>
      </c>
      <c r="B58" s="19" t="s">
        <v>11</v>
      </c>
      <c r="C58" s="17" t="s">
        <v>77</v>
      </c>
      <c r="D58" s="89"/>
      <c r="E58" s="83" t="s">
        <v>19</v>
      </c>
      <c r="F58" s="68" t="s">
        <v>78</v>
      </c>
      <c r="G58" s="68">
        <f>SUM(G53:G57)</f>
        <v>0</v>
      </c>
      <c r="H58" s="5"/>
    </row>
    <row r="59" spans="1:8" ht="12.75">
      <c r="A59" s="6" t="s">
        <v>123</v>
      </c>
      <c r="B59" s="19" t="s">
        <v>13</v>
      </c>
      <c r="C59" s="17" t="s">
        <v>80</v>
      </c>
      <c r="D59" s="68">
        <v>75277</v>
      </c>
      <c r="E59" s="91" t="s">
        <v>81</v>
      </c>
      <c r="F59" s="67" t="s">
        <v>82</v>
      </c>
      <c r="G59" s="88">
        <f>SUM(G51,G52,G58)</f>
        <v>0</v>
      </c>
      <c r="H59" s="5"/>
    </row>
    <row r="60" spans="1:8" ht="12.75">
      <c r="A60" s="6" t="s">
        <v>124</v>
      </c>
      <c r="B60" s="19" t="s">
        <v>17</v>
      </c>
      <c r="C60" s="17" t="s">
        <v>84</v>
      </c>
      <c r="D60" s="89"/>
      <c r="E60" s="83" t="s">
        <v>11</v>
      </c>
      <c r="F60" s="68" t="s">
        <v>85</v>
      </c>
      <c r="G60" s="89"/>
      <c r="H60" s="5"/>
    </row>
    <row r="61" spans="1:8" ht="12.75">
      <c r="A61" s="6" t="s">
        <v>125</v>
      </c>
      <c r="B61" s="26" t="s">
        <v>87</v>
      </c>
      <c r="C61" s="27" t="s">
        <v>88</v>
      </c>
      <c r="D61" s="88">
        <f>SUM(D58:D60)</f>
        <v>75277</v>
      </c>
      <c r="E61" s="80" t="s">
        <v>13</v>
      </c>
      <c r="F61" s="68" t="s">
        <v>89</v>
      </c>
      <c r="G61" s="89"/>
      <c r="H61" s="5"/>
    </row>
    <row r="62" spans="1:8" ht="12.75">
      <c r="A62" s="6" t="s">
        <v>126</v>
      </c>
      <c r="B62" s="36"/>
      <c r="C62" s="45"/>
      <c r="D62" s="93"/>
      <c r="E62" s="80" t="s">
        <v>17</v>
      </c>
      <c r="F62" s="68" t="s">
        <v>91</v>
      </c>
      <c r="G62" s="89"/>
      <c r="H62" s="5"/>
    </row>
    <row r="63" spans="1:8" ht="12.75">
      <c r="A63" s="6" t="s">
        <v>127</v>
      </c>
      <c r="B63" s="36"/>
      <c r="C63" s="45"/>
      <c r="D63" s="93"/>
      <c r="E63" s="82" t="s">
        <v>56</v>
      </c>
      <c r="F63" s="67" t="s">
        <v>93</v>
      </c>
      <c r="G63" s="88">
        <f>SUM(G60:G62)</f>
        <v>0</v>
      </c>
      <c r="H63" s="5"/>
    </row>
    <row r="64" spans="1:8" ht="13.5" thickBot="1">
      <c r="A64" s="6" t="s">
        <v>128</v>
      </c>
      <c r="B64" s="47" t="s">
        <v>95</v>
      </c>
      <c r="C64" s="48" t="s">
        <v>96</v>
      </c>
      <c r="D64" s="88">
        <f>SUM(D57,D61)</f>
        <v>76615</v>
      </c>
      <c r="E64" s="49" t="s">
        <v>97</v>
      </c>
      <c r="F64" s="86" t="s">
        <v>98</v>
      </c>
      <c r="G64" s="87">
        <f>SUM(G50,G59,G63)</f>
        <v>76615</v>
      </c>
      <c r="H64" s="5"/>
    </row>
    <row r="65" spans="1:8" ht="11.25" customHeight="1">
      <c r="A65" s="6" t="s">
        <v>129</v>
      </c>
      <c r="H65" s="5"/>
    </row>
    <row r="67" ht="13.5" thickBot="1"/>
    <row r="68" spans="2:7" ht="12.75">
      <c r="B68" s="110" t="s">
        <v>180</v>
      </c>
      <c r="C68" s="111"/>
      <c r="D68" s="77"/>
      <c r="E68" s="110" t="s">
        <v>180</v>
      </c>
      <c r="F68" s="111"/>
      <c r="G68" s="85"/>
    </row>
    <row r="69" spans="2:7" ht="12.75">
      <c r="B69" s="73" t="s">
        <v>11</v>
      </c>
      <c r="C69" s="68" t="s">
        <v>174</v>
      </c>
      <c r="D69" s="68"/>
      <c r="E69" s="80" t="s">
        <v>11</v>
      </c>
      <c r="F69" s="68" t="s">
        <v>12</v>
      </c>
      <c r="G69" s="68">
        <f>5675+568</f>
        <v>6243</v>
      </c>
    </row>
    <row r="70" spans="2:7" ht="12.75">
      <c r="B70" s="73" t="s">
        <v>14</v>
      </c>
      <c r="C70" s="68" t="s">
        <v>15</v>
      </c>
      <c r="D70" s="68">
        <v>691</v>
      </c>
      <c r="E70" s="80" t="s">
        <v>14</v>
      </c>
      <c r="F70" s="68" t="s">
        <v>16</v>
      </c>
      <c r="G70" s="68">
        <v>1353</v>
      </c>
    </row>
    <row r="71" spans="2:7" ht="12.75">
      <c r="B71" s="73" t="s">
        <v>17</v>
      </c>
      <c r="C71" s="68" t="s">
        <v>18</v>
      </c>
      <c r="D71" s="68">
        <v>3350</v>
      </c>
      <c r="E71" s="80" t="s">
        <v>19</v>
      </c>
      <c r="F71" s="68" t="s">
        <v>20</v>
      </c>
      <c r="G71" s="68">
        <v>6102</v>
      </c>
    </row>
    <row r="72" spans="2:7" ht="12.75">
      <c r="B72" s="73" t="s">
        <v>21</v>
      </c>
      <c r="C72" s="68" t="s">
        <v>22</v>
      </c>
      <c r="D72" s="68"/>
      <c r="E72" s="81"/>
      <c r="F72" s="69" t="s">
        <v>23</v>
      </c>
      <c r="G72" s="68"/>
    </row>
    <row r="73" spans="2:7" ht="12.75">
      <c r="B73" s="73" t="s">
        <v>24</v>
      </c>
      <c r="C73" s="68" t="s">
        <v>25</v>
      </c>
      <c r="D73" s="68"/>
      <c r="E73" s="81"/>
      <c r="F73" s="69" t="s">
        <v>26</v>
      </c>
      <c r="G73" s="68"/>
    </row>
    <row r="74" spans="2:7" ht="12.75">
      <c r="B74" s="74" t="s">
        <v>28</v>
      </c>
      <c r="C74" s="78" t="s">
        <v>29</v>
      </c>
      <c r="D74" s="79">
        <f>SUM(D69:D73)</f>
        <v>4041</v>
      </c>
      <c r="E74" s="81"/>
      <c r="F74" s="69" t="s">
        <v>30</v>
      </c>
      <c r="G74" s="68"/>
    </row>
    <row r="75" spans="2:7" ht="12.75">
      <c r="B75" s="73" t="s">
        <v>11</v>
      </c>
      <c r="C75" s="68" t="s">
        <v>32</v>
      </c>
      <c r="D75" s="68"/>
      <c r="E75" s="81"/>
      <c r="F75" s="69" t="s">
        <v>33</v>
      </c>
      <c r="G75" s="68"/>
    </row>
    <row r="76" spans="2:7" ht="12.75">
      <c r="B76" s="73" t="s">
        <v>13</v>
      </c>
      <c r="C76" s="68" t="s">
        <v>35</v>
      </c>
      <c r="D76" s="68"/>
      <c r="E76" s="81"/>
      <c r="F76" s="69" t="s">
        <v>36</v>
      </c>
      <c r="G76" s="68"/>
    </row>
    <row r="77" spans="2:7" ht="12.75">
      <c r="B77" s="73" t="s">
        <v>17</v>
      </c>
      <c r="C77" s="68" t="s">
        <v>38</v>
      </c>
      <c r="D77" s="68"/>
      <c r="E77" s="80" t="s">
        <v>21</v>
      </c>
      <c r="F77" s="68" t="s">
        <v>39</v>
      </c>
      <c r="G77" s="68"/>
    </row>
    <row r="78" spans="2:7" ht="12.75">
      <c r="B78" s="75" t="s">
        <v>41</v>
      </c>
      <c r="C78" s="69" t="s">
        <v>42</v>
      </c>
      <c r="D78" s="68"/>
      <c r="E78" s="80" t="s">
        <v>43</v>
      </c>
      <c r="F78" s="68" t="s">
        <v>44</v>
      </c>
      <c r="G78" s="68"/>
    </row>
    <row r="79" spans="2:7" ht="12.75">
      <c r="B79" s="73" t="s">
        <v>11</v>
      </c>
      <c r="C79" s="68" t="s">
        <v>46</v>
      </c>
      <c r="D79" s="68"/>
      <c r="E79" s="80" t="s">
        <v>27</v>
      </c>
      <c r="F79" s="68" t="s">
        <v>47</v>
      </c>
      <c r="G79" s="68"/>
    </row>
    <row r="80" spans="2:7" ht="12.75">
      <c r="B80" s="73" t="s">
        <v>13</v>
      </c>
      <c r="C80" s="68" t="s">
        <v>49</v>
      </c>
      <c r="D80" s="68"/>
      <c r="E80" s="82" t="s">
        <v>50</v>
      </c>
      <c r="F80" s="67" t="s">
        <v>51</v>
      </c>
      <c r="G80" s="88">
        <f>SUM(G69,G70,G71,G76,G77,G78,G79)</f>
        <v>13698</v>
      </c>
    </row>
    <row r="81" spans="2:7" ht="12.75">
      <c r="B81" s="73" t="s">
        <v>17</v>
      </c>
      <c r="C81" s="90" t="s">
        <v>53</v>
      </c>
      <c r="D81" s="68"/>
      <c r="E81" s="83" t="s">
        <v>11</v>
      </c>
      <c r="F81" s="68" t="s">
        <v>54</v>
      </c>
      <c r="G81" s="89"/>
    </row>
    <row r="82" spans="2:7" ht="12.75">
      <c r="B82" s="20" t="s">
        <v>56</v>
      </c>
      <c r="C82" s="61" t="s">
        <v>57</v>
      </c>
      <c r="D82" s="79">
        <f>SUM(D78:D81)</f>
        <v>0</v>
      </c>
      <c r="E82" s="83" t="s">
        <v>14</v>
      </c>
      <c r="F82" s="68" t="s">
        <v>58</v>
      </c>
      <c r="G82" s="68"/>
    </row>
    <row r="83" spans="2:7" ht="12.75">
      <c r="B83" s="19" t="s">
        <v>11</v>
      </c>
      <c r="C83" s="17" t="s">
        <v>60</v>
      </c>
      <c r="D83" s="89"/>
      <c r="E83" s="83"/>
      <c r="F83" s="69" t="s">
        <v>61</v>
      </c>
      <c r="G83" s="68"/>
    </row>
    <row r="84" spans="2:7" ht="12.75">
      <c r="B84" s="19" t="s">
        <v>13</v>
      </c>
      <c r="C84" s="17" t="s">
        <v>63</v>
      </c>
      <c r="D84" s="89"/>
      <c r="E84" s="83"/>
      <c r="F84" s="69" t="s">
        <v>64</v>
      </c>
      <c r="G84" s="68"/>
    </row>
    <row r="85" spans="2:7" ht="12.75">
      <c r="B85" s="19" t="s">
        <v>17</v>
      </c>
      <c r="C85" s="17" t="s">
        <v>66</v>
      </c>
      <c r="D85" s="89"/>
      <c r="E85" s="83"/>
      <c r="F85" s="69" t="s">
        <v>67</v>
      </c>
      <c r="G85" s="68"/>
    </row>
    <row r="86" spans="2:7" ht="12.75">
      <c r="B86" s="24" t="s">
        <v>69</v>
      </c>
      <c r="C86" s="23" t="s">
        <v>70</v>
      </c>
      <c r="D86" s="92">
        <f>SUM(D83:D85)</f>
        <v>0</v>
      </c>
      <c r="E86" s="83"/>
      <c r="F86" s="69" t="s">
        <v>71</v>
      </c>
      <c r="G86" s="68"/>
    </row>
    <row r="87" spans="2:7" ht="12.75">
      <c r="B87" s="26" t="s">
        <v>73</v>
      </c>
      <c r="C87" s="27" t="s">
        <v>74</v>
      </c>
      <c r="D87" s="88">
        <f>SUM(D74,D82,D86)</f>
        <v>4041</v>
      </c>
      <c r="E87" s="91"/>
      <c r="F87" s="69" t="s">
        <v>75</v>
      </c>
      <c r="G87" s="68"/>
    </row>
    <row r="88" spans="2:7" ht="12.75">
      <c r="B88" s="19" t="s">
        <v>11</v>
      </c>
      <c r="C88" s="17" t="s">
        <v>77</v>
      </c>
      <c r="D88" s="89"/>
      <c r="E88" s="83" t="s">
        <v>19</v>
      </c>
      <c r="F88" s="68" t="s">
        <v>78</v>
      </c>
      <c r="G88" s="68">
        <f>SUM(G83:G87)</f>
        <v>0</v>
      </c>
    </row>
    <row r="89" spans="2:7" ht="12.75">
      <c r="B89" s="19" t="s">
        <v>13</v>
      </c>
      <c r="C89" s="17" t="s">
        <v>80</v>
      </c>
      <c r="D89" s="68">
        <v>9657</v>
      </c>
      <c r="E89" s="91" t="s">
        <v>81</v>
      </c>
      <c r="F89" s="67" t="s">
        <v>82</v>
      </c>
      <c r="G89" s="88">
        <f>SUM(G81,G82,G88)</f>
        <v>0</v>
      </c>
    </row>
    <row r="90" spans="2:7" ht="12.75">
      <c r="B90" s="19" t="s">
        <v>17</v>
      </c>
      <c r="C90" s="17" t="s">
        <v>84</v>
      </c>
      <c r="D90" s="89"/>
      <c r="E90" s="83" t="s">
        <v>11</v>
      </c>
      <c r="F90" s="68" t="s">
        <v>85</v>
      </c>
      <c r="G90" s="89"/>
    </row>
    <row r="91" spans="2:7" ht="12.75">
      <c r="B91" s="26" t="s">
        <v>87</v>
      </c>
      <c r="C91" s="27" t="s">
        <v>88</v>
      </c>
      <c r="D91" s="88">
        <f>SUM(D88:D90)</f>
        <v>9657</v>
      </c>
      <c r="E91" s="80" t="s">
        <v>13</v>
      </c>
      <c r="F91" s="68" t="s">
        <v>89</v>
      </c>
      <c r="G91" s="89"/>
    </row>
    <row r="92" spans="2:7" ht="12.75">
      <c r="B92" s="36"/>
      <c r="C92" s="45"/>
      <c r="D92" s="93"/>
      <c r="E92" s="80" t="s">
        <v>17</v>
      </c>
      <c r="F92" s="68" t="s">
        <v>91</v>
      </c>
      <c r="G92" s="89"/>
    </row>
    <row r="93" spans="2:7" ht="12.75">
      <c r="B93" s="36"/>
      <c r="C93" s="45"/>
      <c r="D93" s="93"/>
      <c r="E93" s="82" t="s">
        <v>56</v>
      </c>
      <c r="F93" s="67" t="s">
        <v>93</v>
      </c>
      <c r="G93" s="88">
        <f>SUM(G90:G92)</f>
        <v>0</v>
      </c>
    </row>
    <row r="94" spans="2:7" ht="13.5" thickBot="1">
      <c r="B94" s="47" t="s">
        <v>95</v>
      </c>
      <c r="C94" s="48" t="s">
        <v>96</v>
      </c>
      <c r="D94" s="88">
        <f>SUM(D87,D91)</f>
        <v>13698</v>
      </c>
      <c r="E94" s="49" t="s">
        <v>97</v>
      </c>
      <c r="F94" s="86" t="s">
        <v>98</v>
      </c>
      <c r="G94" s="87">
        <f>SUM(G80,G89,G93)</f>
        <v>13698</v>
      </c>
    </row>
    <row r="96" ht="13.5" thickBot="1"/>
    <row r="97" spans="1:8" ht="13.5" thickBot="1">
      <c r="A97" s="73" t="s">
        <v>131</v>
      </c>
      <c r="B97" s="112" t="s">
        <v>132</v>
      </c>
      <c r="C97" s="113"/>
      <c r="D97" s="94"/>
      <c r="E97" s="114" t="s">
        <v>132</v>
      </c>
      <c r="F97" s="115"/>
      <c r="G97" s="77"/>
      <c r="H97" s="5"/>
    </row>
    <row r="98" spans="1:8" ht="12.75">
      <c r="A98" s="6" t="s">
        <v>133</v>
      </c>
      <c r="B98" s="65" t="s">
        <v>11</v>
      </c>
      <c r="C98" s="66" t="s">
        <v>174</v>
      </c>
      <c r="D98" s="89">
        <v>119530</v>
      </c>
      <c r="E98" s="31" t="s">
        <v>11</v>
      </c>
      <c r="F98" s="8" t="s">
        <v>12</v>
      </c>
      <c r="G98" s="68">
        <v>42353</v>
      </c>
      <c r="H98" s="5"/>
    </row>
    <row r="99" spans="1:8" ht="12.75">
      <c r="A99" s="6" t="s">
        <v>134</v>
      </c>
      <c r="B99" s="7" t="s">
        <v>14</v>
      </c>
      <c r="C99" s="8" t="s">
        <v>15</v>
      </c>
      <c r="D99" s="89">
        <v>13320</v>
      </c>
      <c r="E99" s="31" t="s">
        <v>14</v>
      </c>
      <c r="F99" s="8" t="s">
        <v>16</v>
      </c>
      <c r="G99" s="68">
        <v>9124</v>
      </c>
      <c r="H99" s="5"/>
    </row>
    <row r="100" spans="1:8" ht="12.75">
      <c r="A100" s="6" t="s">
        <v>135</v>
      </c>
      <c r="B100" s="7" t="s">
        <v>17</v>
      </c>
      <c r="C100" s="8" t="s">
        <v>18</v>
      </c>
      <c r="D100" s="89">
        <v>202612</v>
      </c>
      <c r="E100" s="31" t="s">
        <v>19</v>
      </c>
      <c r="F100" s="8" t="s">
        <v>20</v>
      </c>
      <c r="G100" s="68">
        <f>107506+691</f>
        <v>108197</v>
      </c>
      <c r="H100" s="5"/>
    </row>
    <row r="101" spans="1:8" ht="12.75">
      <c r="A101" s="6" t="s">
        <v>136</v>
      </c>
      <c r="B101" s="7" t="s">
        <v>21</v>
      </c>
      <c r="C101" s="8" t="s">
        <v>22</v>
      </c>
      <c r="D101" s="89">
        <v>95750</v>
      </c>
      <c r="E101" s="76"/>
      <c r="F101" s="11" t="s">
        <v>175</v>
      </c>
      <c r="G101" s="68">
        <v>178508</v>
      </c>
      <c r="H101" s="5"/>
    </row>
    <row r="102" spans="1:8" ht="12.75">
      <c r="A102" s="6" t="s">
        <v>137</v>
      </c>
      <c r="B102" s="7" t="s">
        <v>24</v>
      </c>
      <c r="C102" s="8" t="s">
        <v>25</v>
      </c>
      <c r="D102" s="89">
        <v>601</v>
      </c>
      <c r="E102" s="76"/>
      <c r="F102" s="11" t="s">
        <v>26</v>
      </c>
      <c r="G102" s="68">
        <v>17248</v>
      </c>
      <c r="H102" s="5"/>
    </row>
    <row r="103" spans="1:8" ht="12.75">
      <c r="A103" s="6" t="s">
        <v>138</v>
      </c>
      <c r="B103" s="12" t="s">
        <v>28</v>
      </c>
      <c r="C103" s="13" t="s">
        <v>29</v>
      </c>
      <c r="D103" s="79">
        <f>SUM(D98:D102)</f>
        <v>431813</v>
      </c>
      <c r="E103" s="76"/>
      <c r="F103" s="11" t="s">
        <v>30</v>
      </c>
      <c r="G103" s="68"/>
      <c r="H103" s="5"/>
    </row>
    <row r="104" spans="1:8" ht="12.75">
      <c r="A104" s="6" t="s">
        <v>139</v>
      </c>
      <c r="B104" s="7" t="s">
        <v>11</v>
      </c>
      <c r="C104" s="8" t="s">
        <v>32</v>
      </c>
      <c r="D104" s="89"/>
      <c r="E104" s="76"/>
      <c r="F104" s="11" t="s">
        <v>33</v>
      </c>
      <c r="G104" s="68"/>
      <c r="H104" s="5"/>
    </row>
    <row r="105" spans="1:8" ht="12.75">
      <c r="A105" s="6" t="s">
        <v>140</v>
      </c>
      <c r="B105" s="7" t="s">
        <v>13</v>
      </c>
      <c r="C105" s="8" t="s">
        <v>35</v>
      </c>
      <c r="D105" s="89"/>
      <c r="E105" s="76"/>
      <c r="F105" s="11" t="s">
        <v>36</v>
      </c>
      <c r="G105" s="68"/>
      <c r="H105" s="5"/>
    </row>
    <row r="106" spans="1:8" ht="12.75">
      <c r="A106" s="6" t="s">
        <v>141</v>
      </c>
      <c r="B106" s="7" t="s">
        <v>17</v>
      </c>
      <c r="C106" s="8" t="s">
        <v>38</v>
      </c>
      <c r="D106" s="89"/>
      <c r="E106" s="76"/>
      <c r="F106" s="11" t="s">
        <v>142</v>
      </c>
      <c r="G106" s="68"/>
      <c r="H106" s="5"/>
    </row>
    <row r="107" spans="1:8" ht="12.75">
      <c r="A107" s="6" t="s">
        <v>143</v>
      </c>
      <c r="B107" s="10" t="s">
        <v>41</v>
      </c>
      <c r="C107" s="11" t="s">
        <v>42</v>
      </c>
      <c r="D107" s="89"/>
      <c r="E107" s="31" t="s">
        <v>21</v>
      </c>
      <c r="F107" s="15" t="s">
        <v>39</v>
      </c>
      <c r="G107" s="67">
        <f>+G101+G102+G103+G104+G105+G106</f>
        <v>195756</v>
      </c>
      <c r="H107" s="5"/>
    </row>
    <row r="108" spans="1:8" ht="12.75">
      <c r="A108" s="6" t="s">
        <v>144</v>
      </c>
      <c r="B108" s="7" t="s">
        <v>11</v>
      </c>
      <c r="C108" s="8" t="s">
        <v>46</v>
      </c>
      <c r="D108" s="89"/>
      <c r="E108" s="31" t="s">
        <v>43</v>
      </c>
      <c r="F108" s="8" t="s">
        <v>44</v>
      </c>
      <c r="G108" s="68"/>
      <c r="H108" s="5"/>
    </row>
    <row r="109" spans="1:8" ht="12.75">
      <c r="A109" s="6" t="s">
        <v>145</v>
      </c>
      <c r="B109" s="7" t="s">
        <v>13</v>
      </c>
      <c r="C109" s="8" t="s">
        <v>49</v>
      </c>
      <c r="D109" s="89"/>
      <c r="E109" s="31" t="s">
        <v>27</v>
      </c>
      <c r="F109" s="8" t="s">
        <v>47</v>
      </c>
      <c r="G109" s="68"/>
      <c r="H109" s="5"/>
    </row>
    <row r="110" spans="1:8" ht="12.75">
      <c r="A110" s="6" t="s">
        <v>146</v>
      </c>
      <c r="B110" s="7" t="s">
        <v>17</v>
      </c>
      <c r="C110" s="17" t="s">
        <v>53</v>
      </c>
      <c r="D110" s="89"/>
      <c r="E110" s="46" t="s">
        <v>50</v>
      </c>
      <c r="F110" s="15" t="s">
        <v>51</v>
      </c>
      <c r="G110" s="88">
        <f>SUM(G98,G99,G100,G107,G108,G109)</f>
        <v>355430</v>
      </c>
      <c r="H110" s="5"/>
    </row>
    <row r="111" spans="1:8" ht="12.75">
      <c r="A111" s="6" t="s">
        <v>147</v>
      </c>
      <c r="B111" s="20" t="s">
        <v>56</v>
      </c>
      <c r="C111" s="21" t="s">
        <v>57</v>
      </c>
      <c r="D111" s="79">
        <f>SUM(D104:D110)</f>
        <v>0</v>
      </c>
      <c r="E111" s="29" t="s">
        <v>11</v>
      </c>
      <c r="F111" s="17" t="s">
        <v>54</v>
      </c>
      <c r="G111" s="89">
        <v>3000</v>
      </c>
      <c r="H111" s="5"/>
    </row>
    <row r="112" spans="1:8" ht="12.75">
      <c r="A112" s="6" t="s">
        <v>148</v>
      </c>
      <c r="B112" s="19" t="s">
        <v>11</v>
      </c>
      <c r="C112" s="17" t="s">
        <v>60</v>
      </c>
      <c r="D112" s="89"/>
      <c r="E112" s="29" t="s">
        <v>14</v>
      </c>
      <c r="F112" s="17" t="s">
        <v>58</v>
      </c>
      <c r="G112" s="68">
        <v>74499</v>
      </c>
      <c r="H112" s="5"/>
    </row>
    <row r="113" spans="1:8" ht="12.75">
      <c r="A113" s="6" t="s">
        <v>149</v>
      </c>
      <c r="B113" s="19" t="s">
        <v>13</v>
      </c>
      <c r="C113" s="17" t="s">
        <v>63</v>
      </c>
      <c r="D113" s="89">
        <v>2300</v>
      </c>
      <c r="E113" s="29"/>
      <c r="F113" s="23" t="s">
        <v>176</v>
      </c>
      <c r="G113" s="68"/>
      <c r="H113" s="5"/>
    </row>
    <row r="114" spans="1:8" ht="12.75">
      <c r="A114" s="6" t="s">
        <v>150</v>
      </c>
      <c r="B114" s="19" t="s">
        <v>17</v>
      </c>
      <c r="C114" s="17" t="s">
        <v>66</v>
      </c>
      <c r="D114" s="89"/>
      <c r="E114" s="29"/>
      <c r="F114" s="23" t="s">
        <v>64</v>
      </c>
      <c r="G114" s="68"/>
      <c r="H114" s="5"/>
    </row>
    <row r="115" spans="1:8" ht="12.75">
      <c r="A115" s="6" t="s">
        <v>151</v>
      </c>
      <c r="B115" s="26" t="s">
        <v>69</v>
      </c>
      <c r="C115" s="27" t="s">
        <v>70</v>
      </c>
      <c r="D115" s="88">
        <f>SUM(D112:D114)</f>
        <v>2300</v>
      </c>
      <c r="E115" s="29"/>
      <c r="F115" s="23" t="s">
        <v>67</v>
      </c>
      <c r="G115" s="68"/>
      <c r="H115" s="5"/>
    </row>
    <row r="116" spans="1:8" ht="12.75">
      <c r="A116" s="6" t="s">
        <v>152</v>
      </c>
      <c r="B116" s="26" t="s">
        <v>73</v>
      </c>
      <c r="C116" s="27" t="s">
        <v>74</v>
      </c>
      <c r="D116" s="88">
        <f>SUM(D115,D111,D103)</f>
        <v>434113</v>
      </c>
      <c r="E116" s="29"/>
      <c r="F116" s="23" t="s">
        <v>178</v>
      </c>
      <c r="G116" s="68"/>
      <c r="H116" s="5"/>
    </row>
    <row r="117" spans="1:8" ht="12.75">
      <c r="A117" s="6" t="s">
        <v>153</v>
      </c>
      <c r="B117" s="19" t="s">
        <v>11</v>
      </c>
      <c r="C117" s="17" t="s">
        <v>77</v>
      </c>
      <c r="D117" s="89"/>
      <c r="E117" s="39"/>
      <c r="F117" s="23" t="s">
        <v>75</v>
      </c>
      <c r="G117" s="68"/>
      <c r="H117" s="5"/>
    </row>
    <row r="118" spans="1:8" ht="12.75">
      <c r="A118" s="6" t="s">
        <v>154</v>
      </c>
      <c r="B118" s="19" t="s">
        <v>13</v>
      </c>
      <c r="C118" s="17" t="s">
        <v>80</v>
      </c>
      <c r="D118" s="89"/>
      <c r="E118" s="39"/>
      <c r="F118" s="23" t="s">
        <v>155</v>
      </c>
      <c r="G118" s="68"/>
      <c r="H118" s="5"/>
    </row>
    <row r="119" spans="1:8" ht="13.5" thickBot="1">
      <c r="A119" s="4" t="s">
        <v>156</v>
      </c>
      <c r="B119" s="19" t="s">
        <v>17</v>
      </c>
      <c r="C119" s="17" t="s">
        <v>84</v>
      </c>
      <c r="D119" s="89"/>
      <c r="E119" s="29" t="s">
        <v>19</v>
      </c>
      <c r="F119" s="17" t="s">
        <v>78</v>
      </c>
      <c r="G119" s="68"/>
      <c r="H119" s="5"/>
    </row>
    <row r="120" spans="1:8" ht="12.75">
      <c r="A120" s="50" t="s">
        <v>157</v>
      </c>
      <c r="B120" s="26" t="s">
        <v>87</v>
      </c>
      <c r="C120" s="27" t="s">
        <v>88</v>
      </c>
      <c r="D120" s="88">
        <f>SUM(D117:D119)</f>
        <v>0</v>
      </c>
      <c r="E120" s="39" t="s">
        <v>81</v>
      </c>
      <c r="F120" s="27" t="s">
        <v>82</v>
      </c>
      <c r="G120" s="88">
        <f>SUM(G111,G112,G119)</f>
        <v>77499</v>
      </c>
      <c r="H120" s="5"/>
    </row>
    <row r="121" spans="1:8" ht="12.75">
      <c r="A121" s="6" t="s">
        <v>158</v>
      </c>
      <c r="B121" s="36"/>
      <c r="C121" s="45"/>
      <c r="D121" s="53"/>
      <c r="E121" s="29" t="s">
        <v>11</v>
      </c>
      <c r="F121" s="17" t="s">
        <v>85</v>
      </c>
      <c r="G121" s="68"/>
      <c r="H121" s="5"/>
    </row>
    <row r="122" spans="1:8" ht="12.75">
      <c r="A122" s="6" t="s">
        <v>159</v>
      </c>
      <c r="B122" s="36"/>
      <c r="C122" s="45"/>
      <c r="D122" s="38"/>
      <c r="E122" s="31" t="s">
        <v>13</v>
      </c>
      <c r="F122" s="8" t="s">
        <v>89</v>
      </c>
      <c r="G122" s="68">
        <v>1300</v>
      </c>
      <c r="H122" s="5"/>
    </row>
    <row r="123" spans="1:8" ht="12.75">
      <c r="A123" s="6" t="s">
        <v>160</v>
      </c>
      <c r="B123" s="36"/>
      <c r="C123" s="45"/>
      <c r="D123" s="38"/>
      <c r="E123" s="31" t="s">
        <v>17</v>
      </c>
      <c r="F123" s="8" t="s">
        <v>91</v>
      </c>
      <c r="G123" s="68">
        <v>3333</v>
      </c>
      <c r="H123" s="5"/>
    </row>
    <row r="124" spans="1:8" ht="13.5" thickBot="1">
      <c r="A124" s="6" t="s">
        <v>161</v>
      </c>
      <c r="B124" s="36"/>
      <c r="C124" s="45"/>
      <c r="D124" s="38"/>
      <c r="E124" s="47" t="s">
        <v>56</v>
      </c>
      <c r="F124" s="48" t="s">
        <v>93</v>
      </c>
      <c r="G124" s="68">
        <f>+G121+G122+G123</f>
        <v>4633</v>
      </c>
      <c r="H124" s="5"/>
    </row>
    <row r="125" spans="1:8" ht="13.5" thickBot="1">
      <c r="A125" s="6" t="s">
        <v>162</v>
      </c>
      <c r="B125" s="51"/>
      <c r="C125" s="52"/>
      <c r="D125" s="53"/>
      <c r="E125" s="41" t="s">
        <v>73</v>
      </c>
      <c r="F125" s="42" t="s">
        <v>163</v>
      </c>
      <c r="G125">
        <v>4343</v>
      </c>
      <c r="H125" s="5"/>
    </row>
    <row r="126" spans="1:8" ht="13.5" thickBot="1">
      <c r="A126" s="6" t="s">
        <v>164</v>
      </c>
      <c r="B126" s="41" t="s">
        <v>95</v>
      </c>
      <c r="C126" s="54" t="s">
        <v>96</v>
      </c>
      <c r="D126" s="43">
        <f>SUM(D116,D120)</f>
        <v>434113</v>
      </c>
      <c r="E126" s="44" t="s">
        <v>97</v>
      </c>
      <c r="F126" s="42" t="s">
        <v>98</v>
      </c>
      <c r="G126" s="43">
        <f>SUM(G110,G120,G124,G125)-7792</f>
        <v>434113</v>
      </c>
      <c r="H126" s="5"/>
    </row>
    <row r="127" spans="1:7" ht="13.5" thickBot="1">
      <c r="A127" s="6" t="s">
        <v>165</v>
      </c>
      <c r="B127" s="125" t="s">
        <v>166</v>
      </c>
      <c r="C127" s="125"/>
      <c r="D127" s="55">
        <f>SUM(D35,D62,D64,D126,D94)</f>
        <v>620013</v>
      </c>
      <c r="E127" s="125" t="s">
        <v>167</v>
      </c>
      <c r="F127" s="125"/>
      <c r="G127" s="55">
        <f>SUM(G35,G62,G64,G126,G94)</f>
        <v>620013</v>
      </c>
    </row>
    <row r="128" spans="1:7" ht="12.75" customHeight="1" thickBot="1">
      <c r="A128" s="6" t="s">
        <v>168</v>
      </c>
      <c r="B128" s="128" t="s">
        <v>169</v>
      </c>
      <c r="C128" s="128"/>
      <c r="D128" s="128"/>
      <c r="E128" s="56"/>
      <c r="F128" s="57"/>
      <c r="G128" s="58"/>
    </row>
    <row r="129" spans="1:7" ht="12.75">
      <c r="A129" s="6" t="s">
        <v>170</v>
      </c>
      <c r="B129" s="128"/>
      <c r="C129" s="128"/>
      <c r="D129" s="128"/>
      <c r="E129" s="56"/>
      <c r="F129" s="57"/>
      <c r="G129" s="58"/>
    </row>
    <row r="130" spans="1:7" ht="13.5" thickBot="1">
      <c r="A130" s="6" t="s">
        <v>171</v>
      </c>
      <c r="B130" s="14" t="s">
        <v>11</v>
      </c>
      <c r="C130" s="30" t="s">
        <v>179</v>
      </c>
      <c r="E130" s="56"/>
      <c r="F130" s="57"/>
      <c r="G130" s="58"/>
    </row>
    <row r="131" spans="1:7" ht="13.5" thickBot="1">
      <c r="A131" s="6" t="s">
        <v>172</v>
      </c>
      <c r="B131" s="125" t="s">
        <v>173</v>
      </c>
      <c r="C131" s="125"/>
      <c r="D131" s="55">
        <f>SUM(D127,D130)</f>
        <v>620013</v>
      </c>
      <c r="E131" s="125" t="s">
        <v>167</v>
      </c>
      <c r="F131" s="125"/>
      <c r="G131" s="55">
        <f>SUM(G127,G130)</f>
        <v>620013</v>
      </c>
    </row>
  </sheetData>
  <sheetProtection selectLockedCells="1" selectUnlockedCells="1"/>
  <mergeCells count="22">
    <mergeCell ref="B97:C97"/>
    <mergeCell ref="E97:F97"/>
    <mergeCell ref="B128:D129"/>
    <mergeCell ref="B127:C127"/>
    <mergeCell ref="E127:F127"/>
    <mergeCell ref="E68:F68"/>
    <mergeCell ref="E38:F38"/>
    <mergeCell ref="B7:C7"/>
    <mergeCell ref="E7:F7"/>
    <mergeCell ref="B131:C131"/>
    <mergeCell ref="E131:F131"/>
    <mergeCell ref="E8:F8"/>
    <mergeCell ref="B9:C9"/>
    <mergeCell ref="E9:F9"/>
    <mergeCell ref="B68:C68"/>
    <mergeCell ref="B38:C38"/>
    <mergeCell ref="A1:G1"/>
    <mergeCell ref="A3:H3"/>
    <mergeCell ref="A4:H4"/>
    <mergeCell ref="B6:C6"/>
    <mergeCell ref="E6:F6"/>
    <mergeCell ref="B8:C8"/>
  </mergeCells>
  <printOptions/>
  <pageMargins left="0.75" right="0.75" top="1" bottom="1" header="0.5118055555555555" footer="0.5118055555555555"/>
  <pageSetup horizontalDpi="300" verticalDpi="300" orientation="portrait" paperSize="9" scale="59" r:id="rId1"/>
  <rowBreaks count="1" manualBreakCount="1">
    <brk id="9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Kulcsi Hivatal</dc:creator>
  <cp:keywords/>
  <dc:description/>
  <cp:lastModifiedBy>Kulcsi Hivatal</cp:lastModifiedBy>
  <cp:lastPrinted>2019-02-21T12:13:06Z</cp:lastPrinted>
  <dcterms:created xsi:type="dcterms:W3CDTF">2014-01-28T07:34:21Z</dcterms:created>
  <dcterms:modified xsi:type="dcterms:W3CDTF">2019-03-06T13:45:59Z</dcterms:modified>
  <cp:category/>
  <cp:version/>
  <cp:contentType/>
  <cp:contentStatus/>
</cp:coreProperties>
</file>