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6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. előir BEV" sheetId="6" r:id="rId6"/>
    <sheet name="6. sz. mell. előir KIAD" sheetId="7" r:id="rId7"/>
    <sheet name="7. sz. mell" sheetId="8" r:id="rId8"/>
    <sheet name="8. sz. mell." sheetId="9" r:id="rId9"/>
    <sheet name="Munka1" sheetId="10" r:id="rId10"/>
  </sheets>
  <definedNames/>
  <calcPr fullCalcOnLoad="1"/>
</workbook>
</file>

<file path=xl/sharedStrings.xml><?xml version="1.0" encoding="utf-8"?>
<sst xmlns="http://schemas.openxmlformats.org/spreadsheetml/2006/main" count="274" uniqueCount="198">
  <si>
    <t>1. melléklet</t>
  </si>
  <si>
    <t>011130 Önkormányzatok és önk. Hivatalok jogalkotó és ált ig. tev,</t>
  </si>
  <si>
    <t>064010 Közvilágítás</t>
  </si>
  <si>
    <t>066010 Zöldterület kezelés</t>
  </si>
  <si>
    <t>084031 Civil szervezetek működési támogatása</t>
  </si>
  <si>
    <t>082092 Közművelődés, hagyományos közösségi értékek gondozása</t>
  </si>
  <si>
    <t>082044 Könyvtári szolgáltatások</t>
  </si>
  <si>
    <t>2. melléklet</t>
  </si>
  <si>
    <t>Ezer Ft</t>
  </si>
  <si>
    <t>Sorsz.</t>
  </si>
  <si>
    <t>Rovat  megnevezése</t>
  </si>
  <si>
    <t>Rovat</t>
  </si>
  <si>
    <t>Előirányzat összesen</t>
  </si>
  <si>
    <t>Működési</t>
  </si>
  <si>
    <t xml:space="preserve"> Felhalmozási</t>
  </si>
  <si>
    <t>B111</t>
  </si>
  <si>
    <t>B113</t>
  </si>
  <si>
    <t>B114</t>
  </si>
  <si>
    <t>B11</t>
  </si>
  <si>
    <t>B16</t>
  </si>
  <si>
    <t>MŰKÖDÉSI CÉLÚTÁMOGATÁSOK ÁLLAMHÁZTARTÁSON BELÜL</t>
  </si>
  <si>
    <t>B1</t>
  </si>
  <si>
    <t>Felhalmozási célú támogatások államháztartáson belülről</t>
  </si>
  <si>
    <t>B2</t>
  </si>
  <si>
    <t>Jövedelemadók</t>
  </si>
  <si>
    <t>B31</t>
  </si>
  <si>
    <t>Vagyoni tipusú adók</t>
  </si>
  <si>
    <t>B34</t>
  </si>
  <si>
    <t>Értékesítési és forgalmi adók</t>
  </si>
  <si>
    <t>B351</t>
  </si>
  <si>
    <t>Gépjárműadók</t>
  </si>
  <si>
    <t>B354</t>
  </si>
  <si>
    <t>KÖZHATALMI BEVÉTELEK</t>
  </si>
  <si>
    <t>B3</t>
  </si>
  <si>
    <t>Működési bevételek</t>
  </si>
  <si>
    <t>B4</t>
  </si>
  <si>
    <t>Felhalmozási bevételek</t>
  </si>
  <si>
    <t>B5</t>
  </si>
  <si>
    <t>Működési célra átvett pénzeszközök</t>
  </si>
  <si>
    <t>B6</t>
  </si>
  <si>
    <t>Felhalmozási célú átvett pénzeszközök</t>
  </si>
  <si>
    <t>B7</t>
  </si>
  <si>
    <t>KÖLTSÉGVETÉSI BEVÉTELEK</t>
  </si>
  <si>
    <t>B1-B7</t>
  </si>
  <si>
    <t>Hitel-, kölcsönfelvétel államháztartáson kivülről</t>
  </si>
  <si>
    <t>B811</t>
  </si>
  <si>
    <t>Belföldi értékpapírok bevételei</t>
  </si>
  <si>
    <t>B812</t>
  </si>
  <si>
    <t>Maradvány igénybevétele</t>
  </si>
  <si>
    <t>B813</t>
  </si>
  <si>
    <t>Központ, irányítószervi támogatás</t>
  </si>
  <si>
    <t>B816</t>
  </si>
  <si>
    <t>BELFÖLDI FINANSZÍROZÁS BEVÉTELEI</t>
  </si>
  <si>
    <t>B81</t>
  </si>
  <si>
    <t>FINANSZÍROZÁS BEVÉTELEI</t>
  </si>
  <si>
    <t>B8</t>
  </si>
  <si>
    <t>BEVÉTELEK ÖSSZESEN</t>
  </si>
  <si>
    <t>COFOG</t>
  </si>
  <si>
    <t>Személyi juttatások (K1)</t>
  </si>
  <si>
    <t>Munkaadót terhelő járulékokk és szociális hozzájárulási adó (K2)</t>
  </si>
  <si>
    <t>Dologi kiadások (K3)</t>
  </si>
  <si>
    <t>Ellátottak pénzbeli juttatásai ( K4)</t>
  </si>
  <si>
    <t>Beruházások (K 6 )</t>
  </si>
  <si>
    <t>Összesen (Ft)</t>
  </si>
  <si>
    <t>Létszám (fő)</t>
  </si>
  <si>
    <t>Mindösszesen</t>
  </si>
  <si>
    <t>felújítási és felhalmozási kiadásai</t>
  </si>
  <si>
    <t>ezer forintban</t>
  </si>
  <si>
    <t>Cím</t>
  </si>
  <si>
    <t>Felújítási és                                                  felhalmozási kiadás                                          megnevezése</t>
  </si>
  <si>
    <t>Előirányzat                                  összege</t>
  </si>
  <si>
    <t>Sorszám</t>
  </si>
  <si>
    <t>Neve</t>
  </si>
  <si>
    <t>ÖSSZESEN:</t>
  </si>
  <si>
    <t>5. melléklet</t>
  </si>
  <si>
    <t>Megnevezés</t>
  </si>
  <si>
    <t>Összeg</t>
  </si>
  <si>
    <t>Összesen</t>
  </si>
  <si>
    <t>6. melléklet</t>
  </si>
  <si>
    <t>ezer Ft-ban</t>
  </si>
  <si>
    <t>Eredeti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</si>
  <si>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</si>
  <si>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</si>
  <si>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</si>
  <si>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</si>
  <si>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</si>
  <si>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</si>
  <si>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</si>
  <si>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</si>
  <si>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</si>
  <si>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</si>
  <si>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</si>
  <si>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</si>
  <si>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</si>
  <si>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célú támogatások államháztartáson belül (B1)</t>
  </si>
  <si>
    <t>Felhalmozási támogatások államháztartáson belül ( B2)</t>
  </si>
  <si>
    <t>Közhatalmi bevételek ( B3 )</t>
  </si>
  <si>
    <t>Működési bevételek ( B4)</t>
  </si>
  <si>
    <t>Felhalmozási bevételek ( B5)</t>
  </si>
  <si>
    <t>Felhalmozési célú átvett pénzeszközök (B 6)</t>
  </si>
  <si>
    <t>Felhalmozási célra átvett pénzeszközök (B7)</t>
  </si>
  <si>
    <t>Finanszírozási bevételek (B8)</t>
  </si>
  <si>
    <t>Bevételek összesen</t>
  </si>
  <si>
    <t>Halmozott adatok</t>
  </si>
  <si>
    <t>KIADÁSOK</t>
  </si>
  <si>
    <t>Munkaadót terhelő járulékok (k2)</t>
  </si>
  <si>
    <t>Ellátottak pénzbeli juttatásai (K4)</t>
  </si>
  <si>
    <t>Beruházások (K6)</t>
  </si>
  <si>
    <t>Finanszírozási kiadások (K9)</t>
  </si>
  <si>
    <t>Kiadások összesen</t>
  </si>
  <si>
    <t>7.  melléklet</t>
  </si>
  <si>
    <t>Sor-</t>
  </si>
  <si>
    <t>Támogatás jogcíme</t>
  </si>
  <si>
    <t xml:space="preserve">Támogatás </t>
  </si>
  <si>
    <t>Támogatottak</t>
  </si>
  <si>
    <t>Összege:</t>
  </si>
  <si>
    <t>szám</t>
  </si>
  <si>
    <t>megnevezése</t>
  </si>
  <si>
    <t>mértéke</t>
  </si>
  <si>
    <t>száma</t>
  </si>
  <si>
    <t>Ft</t>
  </si>
  <si>
    <t>Összesen:</t>
  </si>
  <si>
    <t xml:space="preserve">Közvetett támogatás </t>
  </si>
  <si>
    <t>8.  melléklet</t>
  </si>
  <si>
    <t>Fejlesztési cél megnevezése</t>
  </si>
  <si>
    <t>Kötelezettség váll. éve</t>
  </si>
  <si>
    <t>Kiadás vonzata</t>
  </si>
  <si>
    <t>Helyi önkormányzatok működésének általános támogatása</t>
  </si>
  <si>
    <t>Települési önkormányzatok szociális és gyermekjóléti feladatainak támogatása</t>
  </si>
  <si>
    <t>Települési önkormányzatok kulturális feladatainak támogatása</t>
  </si>
  <si>
    <t>Önkormányzatok működési támogatásai</t>
  </si>
  <si>
    <t>Egyéb működési célú támogatások bevételei áht-én belül</t>
  </si>
  <si>
    <t>013320 Köztemető fenntartás és működtetés</t>
  </si>
  <si>
    <t>045160 Közutak, hídak, alagutak üzemeltetése</t>
  </si>
  <si>
    <t>066020 Város és községgazdálkodási egyéb szolgáltatások</t>
  </si>
  <si>
    <t>091140 Óvodai nevelés, ellátás működtetési kiadásai</t>
  </si>
  <si>
    <t>107055 Falugondnoki szolgálat</t>
  </si>
  <si>
    <t>107060 Önkormányzati támogatások</t>
  </si>
  <si>
    <t xml:space="preserve">Tartalék </t>
  </si>
  <si>
    <t>Működési célú költségvetési támogatások és kiegészítések</t>
  </si>
  <si>
    <t>B115</t>
  </si>
  <si>
    <t>081030 Sportlétesítmények működtetése</t>
  </si>
  <si>
    <t>041233 Hosszabb időtartamú közfoglalkoztatás</t>
  </si>
  <si>
    <t>Felvett hitel összege</t>
  </si>
  <si>
    <t>Zalabaksa Község Önkormányzatának többéves költségvetési kiadással járó kötelezettségi</t>
  </si>
  <si>
    <t>Települési önkormányzatok egyes köznevelési feladatainak t.</t>
  </si>
  <si>
    <t>B112</t>
  </si>
  <si>
    <t>011130 Önkormányzatok és önk. Hivatalok jogalkotó és ált ig. tev, (KH)</t>
  </si>
  <si>
    <t>052020 Szennyvíz gyűjtése, tisztítása, elhelyezése</t>
  </si>
  <si>
    <t>061030 Lakáshoz jutást segítő támogatások</t>
  </si>
  <si>
    <t>072111 Háziorvosi szolgálat</t>
  </si>
  <si>
    <t>074031 Család és nővédelmi szolgálat</t>
  </si>
  <si>
    <t>072311 Fogorvosi szolgálat</t>
  </si>
  <si>
    <t>Zalabaksai Sportegyesület támogatása</t>
  </si>
  <si>
    <t>Nem relaváns</t>
  </si>
  <si>
    <t>nem relaváns</t>
  </si>
  <si>
    <t>Finanszírozási kiadások</t>
  </si>
  <si>
    <t>Szennyvízhálózat felújítására pénzeszköz átadás</t>
  </si>
  <si>
    <t>Felújítás (K 7)</t>
  </si>
  <si>
    <t>Felújítások</t>
  </si>
  <si>
    <t>018010 Önkormányzatok elszámolása központi költségvetéssel</t>
  </si>
  <si>
    <t>032020 Tűz és katsztrófavédelem</t>
  </si>
  <si>
    <t>Tartalék</t>
  </si>
  <si>
    <t>Zalabaksai Ifjúsági Egyesület támogatása</t>
  </si>
  <si>
    <t xml:space="preserve">104037  Intézményen kívüli gyermekétkeztetés </t>
  </si>
  <si>
    <t>1 db számítógép vásárlás, szoftvrerrel</t>
  </si>
  <si>
    <t>Közös Önkormányzati Hivatal felújítása</t>
  </si>
  <si>
    <r>
      <t>3. melléklet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</si>
  <si>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4. melléklet </t>
  </si>
  <si>
    <t xml:space="preserve">6. melléklet </t>
  </si>
  <si>
    <t>Egyéb működési, felhalmozási célú kiadások (K5)</t>
  </si>
  <si>
    <t>Egyéb  felhalmozási célú kiadások (K5)</t>
  </si>
  <si>
    <t>Egyéb működési célú kiadások (K5)</t>
  </si>
  <si>
    <t>018030 Önkormányzatok finanszírozási célú elszámolásai</t>
  </si>
  <si>
    <t>082041 Versenysport és utánpótlás-nevelés tevékenység támogatása</t>
  </si>
  <si>
    <t>Cupi temető kerítésépítés</t>
  </si>
  <si>
    <t>Cupi temető járda építés</t>
  </si>
  <si>
    <t>Belső temető kereszt felújítás</t>
  </si>
  <si>
    <t>Belső temető előtető készítés</t>
  </si>
  <si>
    <t>011130 Önkormányzatok és önk. Hivatalok jogalkotó és ált ig. tev, KH</t>
  </si>
  <si>
    <t>Civil szervezetek támogatás kérelem alapján</t>
  </si>
  <si>
    <t>Zalabaksa község Önkormányzatának 2020. évi címrendje</t>
  </si>
  <si>
    <t>Zalabaksa Község Önkormányzatának 2020. évi bevételei</t>
  </si>
  <si>
    <t>Zalabaksa Község Önkormányzatának 2020. évi kiadásai  kormányzati funkció szerint</t>
  </si>
  <si>
    <t>Zalabaksa Község Önkormányzatának 2020. évi tervezett</t>
  </si>
  <si>
    <t>Zalabaksa Község Önkormányzat 2020. évi közvetlen támogatásai</t>
  </si>
  <si>
    <t>Zalabaksa Község Önkormányzat 2020. évi előirányzat-felhasználási ütemterve</t>
  </si>
  <si>
    <t>Zalabaka Község Önkormányzat 2020. évi közvetett támogatásai</t>
  </si>
  <si>
    <t>További évek 2023-tól</t>
  </si>
  <si>
    <t>011130 Önkormányzatok és önk. Hivatalok jogalkotó és ált ig. tev, (Társulás)</t>
  </si>
  <si>
    <t>062020 Településfejlesztési projektek és támogatásuk</t>
  </si>
  <si>
    <t xml:space="preserve">Függöny vásárlás </t>
  </si>
  <si>
    <t>Óvoda külső felújítása</t>
  </si>
  <si>
    <t>Útkezelő gépek beszerzése</t>
  </si>
  <si>
    <t>Óvoda játszóvár beszerzés</t>
  </si>
  <si>
    <t>Ravatalozó festése</t>
  </si>
  <si>
    <t>Zala Megyei Polgárvédelmi Szövetség támogatása</t>
  </si>
  <si>
    <t>Lakásvásárlás, építés támogatása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</si>
</sst>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\ _F_t_-;\-* #,##0\ _F_t_-;_-* &quot;-&quot;??\ _F_t_-;_-@_-"/>
    <numFmt numFmtId="170" formatCode="_-* #,##0.0\ _F_t_-;\-* #,##0.0\ _F_t_-;_-* &quot;-&quot;??\ _F_t_-;_-@_-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[$-40E]yyyy\.\ mmmm\ d\."/>
    <numFmt numFmtId="174" formatCode="0.0"/>
  </numFmts>
  <fonts count="61">
    <font>
      <sz val="10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horizontal="left" wrapText="1"/>
    </xf>
    <xf numFmtId="0" fontId="5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5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wrapText="1"/>
    </xf>
    <xf numFmtId="0" fontId="50" fillId="0" borderId="11" xfId="0" applyFont="1" applyBorder="1" applyAlignment="1">
      <alignment/>
    </xf>
    <xf numFmtId="0" fontId="56" fillId="0" borderId="11" xfId="0" applyFont="1" applyBorder="1" applyAlignment="1">
      <alignment wrapText="1"/>
    </xf>
    <xf numFmtId="0" fontId="0" fillId="0" borderId="0" xfId="0" applyAlignment="1">
      <alignment horizontal="left" wrapText="1"/>
    </xf>
    <xf numFmtId="169" fontId="37" fillId="0" borderId="0" xfId="40" applyNumberFormat="1" applyFont="1" applyAlignment="1">
      <alignment/>
    </xf>
    <xf numFmtId="0" fontId="50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wrapText="1"/>
    </xf>
    <xf numFmtId="169" fontId="56" fillId="0" borderId="11" xfId="40" applyNumberFormat="1" applyFont="1" applyBorder="1" applyAlignment="1">
      <alignment horizontal="center" vertical="center" wrapText="1"/>
    </xf>
    <xf numFmtId="169" fontId="56" fillId="0" borderId="11" xfId="40" applyNumberFormat="1" applyFont="1" applyBorder="1" applyAlignment="1">
      <alignment horizontal="center" vertical="center" wrapText="1"/>
    </xf>
    <xf numFmtId="169" fontId="55" fillId="0" borderId="11" xfId="40" applyNumberFormat="1" applyFont="1" applyBorder="1" applyAlignment="1">
      <alignment/>
    </xf>
    <xf numFmtId="169" fontId="56" fillId="0" borderId="11" xfId="4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169" fontId="0" fillId="0" borderId="0" xfId="40" applyNumberFormat="1" applyFont="1" applyAlignment="1">
      <alignment/>
    </xf>
    <xf numFmtId="169" fontId="0" fillId="0" borderId="0" xfId="4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169" fontId="0" fillId="0" borderId="11" xfId="40" applyNumberFormat="1" applyFont="1" applyBorder="1" applyAlignment="1">
      <alignment horizontal="center" vertical="center"/>
    </xf>
    <xf numFmtId="169" fontId="0" fillId="0" borderId="11" xfId="40" applyNumberFormat="1" applyFont="1" applyBorder="1" applyAlignment="1">
      <alignment/>
    </xf>
    <xf numFmtId="0" fontId="7" fillId="0" borderId="11" xfId="0" applyFont="1" applyBorder="1" applyAlignment="1">
      <alignment/>
    </xf>
    <xf numFmtId="169" fontId="7" fillId="0" borderId="11" xfId="4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9" fillId="0" borderId="14" xfId="0" applyFont="1" applyBorder="1" applyAlignment="1">
      <alignment vertical="center" shrinkToFit="1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27" xfId="0" applyFont="1" applyBorder="1" applyAlignment="1">
      <alignment horizontal="center" vertical="top"/>
    </xf>
    <xf numFmtId="0" fontId="9" fillId="0" borderId="17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9" fillId="0" borderId="24" xfId="0" applyFont="1" applyBorder="1" applyAlignment="1">
      <alignment vertical="center" shrinkToFit="1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33" fillId="0" borderId="0" xfId="0" applyFont="1" applyAlignment="1">
      <alignment/>
    </xf>
    <xf numFmtId="0" fontId="59" fillId="0" borderId="11" xfId="0" applyFont="1" applyBorder="1" applyAlignment="1">
      <alignment vertical="center"/>
    </xf>
    <xf numFmtId="0" fontId="33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35" fillId="0" borderId="11" xfId="0" applyFont="1" applyBorder="1" applyAlignment="1">
      <alignment/>
    </xf>
    <xf numFmtId="169" fontId="56" fillId="0" borderId="11" xfId="40" applyNumberFormat="1" applyFont="1" applyBorder="1" applyAlignment="1">
      <alignment horizontal="center" vertical="center" wrapText="1" shrinkToFit="1"/>
    </xf>
    <xf numFmtId="169" fontId="56" fillId="0" borderId="11" xfId="40" applyNumberFormat="1" applyFont="1" applyBorder="1" applyAlignment="1">
      <alignment vertical="center" wrapText="1" shrinkToFit="1"/>
    </xf>
    <xf numFmtId="169" fontId="50" fillId="0" borderId="11" xfId="40" applyNumberFormat="1" applyFont="1" applyBorder="1" applyAlignment="1">
      <alignment/>
    </xf>
    <xf numFmtId="169" fontId="0" fillId="0" borderId="0" xfId="40" applyNumberFormat="1" applyFont="1" applyAlignment="1">
      <alignment shrinkToFit="1"/>
    </xf>
    <xf numFmtId="169" fontId="55" fillId="0" borderId="11" xfId="40" applyNumberFormat="1" applyFont="1" applyBorder="1" applyAlignment="1">
      <alignment horizontal="left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wrapText="1"/>
    </xf>
    <xf numFmtId="0" fontId="54" fillId="0" borderId="35" xfId="0" applyFont="1" applyBorder="1" applyAlignment="1">
      <alignment horizontal="left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69" fontId="60" fillId="0" borderId="11" xfId="40" applyNumberFormat="1" applyFont="1" applyBorder="1" applyAlignment="1">
      <alignment/>
    </xf>
    <xf numFmtId="169" fontId="37" fillId="0" borderId="0" xfId="40" applyNumberFormat="1" applyFont="1" applyAlignment="1">
      <alignment/>
    </xf>
    <xf numFmtId="169" fontId="56" fillId="0" borderId="11" xfId="40" applyNumberFormat="1" applyFont="1" applyBorder="1" applyAlignment="1">
      <alignment vertical="center" wrapText="1"/>
    </xf>
    <xf numFmtId="169" fontId="55" fillId="0" borderId="11" xfId="40" applyNumberFormat="1" applyFont="1" applyBorder="1" applyAlignment="1">
      <alignment/>
    </xf>
    <xf numFmtId="169" fontId="56" fillId="0" borderId="11" xfId="40" applyNumberFormat="1" applyFont="1" applyBorder="1" applyAlignment="1">
      <alignment/>
    </xf>
    <xf numFmtId="169" fontId="55" fillId="0" borderId="11" xfId="40" applyNumberFormat="1" applyFont="1" applyBorder="1" applyAlignment="1">
      <alignment vertical="center" wrapText="1"/>
    </xf>
    <xf numFmtId="169" fontId="55" fillId="0" borderId="11" xfId="40" applyNumberFormat="1" applyFont="1" applyBorder="1" applyAlignment="1">
      <alignment horizontal="center" vertical="center" wrapText="1"/>
    </xf>
    <xf numFmtId="0" fontId="55" fillId="0" borderId="11" xfId="40" applyNumberFormat="1" applyFont="1" applyBorder="1" applyAlignment="1">
      <alignment horizontal="center" vertical="center" wrapText="1"/>
    </xf>
    <xf numFmtId="169" fontId="54" fillId="0" borderId="11" xfId="40" applyNumberFormat="1" applyFont="1" applyBorder="1" applyAlignment="1">
      <alignment/>
    </xf>
    <xf numFmtId="0" fontId="55" fillId="0" borderId="11" xfId="40" applyNumberFormat="1" applyFont="1" applyBorder="1" applyAlignment="1">
      <alignment/>
    </xf>
    <xf numFmtId="0" fontId="55" fillId="0" borderId="11" xfId="40" applyNumberFormat="1" applyFont="1" applyBorder="1" applyAlignment="1">
      <alignment horizontal="center" vertical="center" wrapText="1"/>
    </xf>
    <xf numFmtId="0" fontId="37" fillId="0" borderId="0" xfId="40" applyNumberFormat="1" applyFont="1" applyAlignment="1">
      <alignment/>
    </xf>
    <xf numFmtId="0" fontId="54" fillId="34" borderId="11" xfId="0" applyFont="1" applyFill="1" applyBorder="1" applyAlignment="1">
      <alignment wrapText="1"/>
    </xf>
    <xf numFmtId="0" fontId="54" fillId="34" borderId="11" xfId="0" applyFont="1" applyFill="1" applyBorder="1" applyAlignment="1">
      <alignment horizontal="left" wrapText="1"/>
    </xf>
    <xf numFmtId="16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169" fontId="0" fillId="0" borderId="12" xfId="4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27" xfId="0" applyFont="1" applyBorder="1" applyAlignment="1">
      <alignment horizontal="right" vertical="top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73.7109375" style="4" customWidth="1"/>
    <col min="2" max="2" width="12.8515625" style="0" customWidth="1"/>
  </cols>
  <sheetData>
    <row r="1" spans="1:2" ht="18.75">
      <c r="A1" s="124" t="s">
        <v>0</v>
      </c>
      <c r="B1" s="124"/>
    </row>
    <row r="2" ht="29.25" customHeight="1">
      <c r="A2" s="5" t="s">
        <v>181</v>
      </c>
    </row>
    <row r="4" ht="15.75" customHeight="1">
      <c r="A4" s="1" t="s">
        <v>147</v>
      </c>
    </row>
    <row r="5" ht="15.75" customHeight="1">
      <c r="A5" s="1" t="s">
        <v>1</v>
      </c>
    </row>
    <row r="6" ht="15.75" customHeight="1">
      <c r="A6" s="1" t="s">
        <v>189</v>
      </c>
    </row>
    <row r="7" ht="15.75" customHeight="1">
      <c r="A7" s="2" t="s">
        <v>132</v>
      </c>
    </row>
    <row r="8" ht="15.75" customHeight="1">
      <c r="A8" s="2" t="s">
        <v>160</v>
      </c>
    </row>
    <row r="9" ht="15.75" customHeight="1">
      <c r="A9" s="2" t="s">
        <v>173</v>
      </c>
    </row>
    <row r="10" ht="15.75" customHeight="1">
      <c r="A10" s="2" t="s">
        <v>161</v>
      </c>
    </row>
    <row r="11" ht="15.75" customHeight="1">
      <c r="A11" s="2" t="s">
        <v>142</v>
      </c>
    </row>
    <row r="12" ht="15.75" customHeight="1">
      <c r="A12" s="2" t="s">
        <v>133</v>
      </c>
    </row>
    <row r="13" ht="15.75" customHeight="1">
      <c r="A13" s="2" t="s">
        <v>148</v>
      </c>
    </row>
    <row r="14" ht="15.75" customHeight="1">
      <c r="A14" s="2" t="s">
        <v>149</v>
      </c>
    </row>
    <row r="15" ht="15.75" customHeight="1">
      <c r="A15" s="2" t="s">
        <v>190</v>
      </c>
    </row>
    <row r="16" ht="15.75" customHeight="1">
      <c r="A16" s="2" t="s">
        <v>2</v>
      </c>
    </row>
    <row r="17" ht="15.75" customHeight="1">
      <c r="A17" s="2" t="s">
        <v>3</v>
      </c>
    </row>
    <row r="18" ht="15.75" customHeight="1">
      <c r="A18" s="103" t="s">
        <v>134</v>
      </c>
    </row>
    <row r="19" ht="15.75" customHeight="1">
      <c r="A19" s="121" t="s">
        <v>150</v>
      </c>
    </row>
    <row r="20" ht="15.75" customHeight="1">
      <c r="A20" s="121" t="s">
        <v>152</v>
      </c>
    </row>
    <row r="21" ht="15.75" customHeight="1">
      <c r="A21" s="121" t="s">
        <v>151</v>
      </c>
    </row>
    <row r="22" ht="15.75" customHeight="1">
      <c r="A22" s="104" t="s">
        <v>141</v>
      </c>
    </row>
    <row r="23" ht="15.75" customHeight="1">
      <c r="A23" s="3" t="s">
        <v>174</v>
      </c>
    </row>
    <row r="24" ht="15.75" customHeight="1">
      <c r="A24" s="2" t="s">
        <v>6</v>
      </c>
    </row>
    <row r="25" ht="15.75" customHeight="1">
      <c r="A25" s="2" t="s">
        <v>5</v>
      </c>
    </row>
    <row r="26" ht="15.75" customHeight="1">
      <c r="A26" s="3" t="s">
        <v>4</v>
      </c>
    </row>
    <row r="27" ht="15.75" customHeight="1">
      <c r="A27" s="122" t="s">
        <v>135</v>
      </c>
    </row>
    <row r="28" ht="15.75" customHeight="1">
      <c r="A28" s="101" t="s">
        <v>164</v>
      </c>
    </row>
    <row r="29" ht="15.75" customHeight="1">
      <c r="A29" s="2" t="s">
        <v>136</v>
      </c>
    </row>
    <row r="30" ht="12.75">
      <c r="A30" s="2" t="s">
        <v>137</v>
      </c>
    </row>
  </sheetData>
  <sheetProtection/>
  <mergeCells count="1">
    <mergeCell ref="A1:B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6.28125" style="92" customWidth="1"/>
    <col min="4" max="4" width="12.57421875" style="32" bestFit="1" customWidth="1"/>
    <col min="5" max="5" width="11.28125" style="32" customWidth="1"/>
    <col min="6" max="6" width="11.57421875" style="32" customWidth="1"/>
  </cols>
  <sheetData>
    <row r="2" spans="2:6" ht="12.75">
      <c r="B2" s="6"/>
      <c r="F2" s="100" t="s">
        <v>7</v>
      </c>
    </row>
    <row r="3" spans="2:6" ht="15.75">
      <c r="B3" s="125" t="s">
        <v>182</v>
      </c>
      <c r="C3" s="125"/>
      <c r="D3" s="125"/>
      <c r="E3" s="125"/>
      <c r="F3" s="125"/>
    </row>
    <row r="4" spans="2:6" ht="12.75">
      <c r="B4" s="7"/>
      <c r="D4" s="126" t="s">
        <v>8</v>
      </c>
      <c r="E4" s="126"/>
      <c r="F4" s="126"/>
    </row>
    <row r="5" spans="1:6" ht="24">
      <c r="A5" s="8" t="s">
        <v>9</v>
      </c>
      <c r="B5" s="9" t="s">
        <v>10</v>
      </c>
      <c r="C5" s="93" t="s">
        <v>11</v>
      </c>
      <c r="D5" s="97" t="s">
        <v>12</v>
      </c>
      <c r="E5" s="98" t="s">
        <v>13</v>
      </c>
      <c r="F5" s="98" t="s">
        <v>14</v>
      </c>
    </row>
    <row r="6" spans="1:6" ht="21" customHeight="1">
      <c r="A6" s="8">
        <v>1</v>
      </c>
      <c r="B6" s="10" t="s">
        <v>127</v>
      </c>
      <c r="C6" s="94" t="s">
        <v>15</v>
      </c>
      <c r="D6" s="36">
        <v>66808</v>
      </c>
      <c r="E6" s="36">
        <v>66808</v>
      </c>
      <c r="F6" s="36"/>
    </row>
    <row r="7" spans="1:6" ht="21" customHeight="1">
      <c r="A7" s="8"/>
      <c r="B7" s="10" t="s">
        <v>145</v>
      </c>
      <c r="C7" s="94" t="s">
        <v>146</v>
      </c>
      <c r="D7" s="36">
        <v>13702</v>
      </c>
      <c r="E7" s="36">
        <v>13702</v>
      </c>
      <c r="F7" s="36"/>
    </row>
    <row r="8" spans="1:6" ht="27.75" customHeight="1">
      <c r="A8" s="8">
        <f>A6+1</f>
        <v>2</v>
      </c>
      <c r="B8" s="10" t="s">
        <v>128</v>
      </c>
      <c r="C8" s="94" t="s">
        <v>16</v>
      </c>
      <c r="D8" s="36">
        <v>15948</v>
      </c>
      <c r="E8" s="36">
        <v>15948</v>
      </c>
      <c r="F8" s="36"/>
    </row>
    <row r="9" spans="1:6" ht="19.5" customHeight="1">
      <c r="A9" s="8">
        <f aca="true" t="shared" si="0" ref="A9:A31">A8+1</f>
        <v>3</v>
      </c>
      <c r="B9" s="102" t="s">
        <v>129</v>
      </c>
      <c r="C9" s="94" t="s">
        <v>17</v>
      </c>
      <c r="D9" s="36">
        <v>1800</v>
      </c>
      <c r="E9" s="36">
        <v>1800</v>
      </c>
      <c r="F9" s="36"/>
    </row>
    <row r="10" spans="1:6" ht="19.5" customHeight="1">
      <c r="A10" s="8">
        <f t="shared" si="0"/>
        <v>4</v>
      </c>
      <c r="B10" s="102" t="s">
        <v>139</v>
      </c>
      <c r="C10" s="94" t="s">
        <v>140</v>
      </c>
      <c r="D10" s="36">
        <v>0</v>
      </c>
      <c r="E10" s="36">
        <v>0</v>
      </c>
      <c r="F10" s="36"/>
    </row>
    <row r="11" spans="1:6" ht="23.25" customHeight="1">
      <c r="A11" s="8">
        <f t="shared" si="0"/>
        <v>5</v>
      </c>
      <c r="B11" s="12" t="s">
        <v>130</v>
      </c>
      <c r="C11" s="95" t="s">
        <v>18</v>
      </c>
      <c r="D11" s="99">
        <f>SUM(D6:D10)</f>
        <v>98258</v>
      </c>
      <c r="E11" s="99">
        <f>SUM(E6:E10)</f>
        <v>98258</v>
      </c>
      <c r="F11" s="99">
        <f>SUM(F6:F9)</f>
        <v>0</v>
      </c>
    </row>
    <row r="12" spans="1:6" ht="23.25" customHeight="1">
      <c r="A12" s="8">
        <f t="shared" si="0"/>
        <v>6</v>
      </c>
      <c r="B12" s="10" t="s">
        <v>131</v>
      </c>
      <c r="C12" s="94" t="s">
        <v>19</v>
      </c>
      <c r="D12" s="36">
        <v>44608</v>
      </c>
      <c r="E12" s="36">
        <v>44608</v>
      </c>
      <c r="F12" s="36"/>
    </row>
    <row r="13" spans="1:6" ht="21" customHeight="1">
      <c r="A13" s="8">
        <f t="shared" si="0"/>
        <v>7</v>
      </c>
      <c r="B13" s="12" t="s">
        <v>20</v>
      </c>
      <c r="C13" s="95" t="s">
        <v>21</v>
      </c>
      <c r="D13" s="99">
        <f>SUM(D11:D12)</f>
        <v>142866</v>
      </c>
      <c r="E13" s="99">
        <f>SUM(E11:E12)</f>
        <v>142866</v>
      </c>
      <c r="F13" s="99">
        <f>SUM(F11:F12)</f>
        <v>0</v>
      </c>
    </row>
    <row r="14" spans="1:6" s="64" customFormat="1" ht="23.25" customHeight="1">
      <c r="A14" s="37">
        <f t="shared" si="0"/>
        <v>8</v>
      </c>
      <c r="B14" s="12" t="s">
        <v>22</v>
      </c>
      <c r="C14" s="96" t="s">
        <v>23</v>
      </c>
      <c r="D14" s="38">
        <v>36551</v>
      </c>
      <c r="E14" s="38"/>
      <c r="F14" s="38">
        <v>36551</v>
      </c>
    </row>
    <row r="15" spans="1:6" ht="15" customHeight="1">
      <c r="A15" s="8">
        <f t="shared" si="0"/>
        <v>9</v>
      </c>
      <c r="B15" s="10" t="s">
        <v>24</v>
      </c>
      <c r="C15" s="94" t="s">
        <v>25</v>
      </c>
      <c r="D15" s="36">
        <v>0</v>
      </c>
      <c r="E15" s="36"/>
      <c r="F15" s="36"/>
    </row>
    <row r="16" spans="1:6" ht="15.75" customHeight="1">
      <c r="A16" s="8">
        <f t="shared" si="0"/>
        <v>10</v>
      </c>
      <c r="B16" s="10" t="s">
        <v>26</v>
      </c>
      <c r="C16" s="94" t="s">
        <v>27</v>
      </c>
      <c r="D16" s="36">
        <v>3200</v>
      </c>
      <c r="E16" s="36">
        <v>3200</v>
      </c>
      <c r="F16" s="36"/>
    </row>
    <row r="17" spans="1:6" ht="15" customHeight="1">
      <c r="A17" s="8">
        <f t="shared" si="0"/>
        <v>11</v>
      </c>
      <c r="B17" s="10" t="s">
        <v>28</v>
      </c>
      <c r="C17" s="94" t="s">
        <v>29</v>
      </c>
      <c r="D17" s="36">
        <v>10000</v>
      </c>
      <c r="E17" s="36">
        <v>10000</v>
      </c>
      <c r="F17" s="36"/>
    </row>
    <row r="18" spans="1:6" ht="12.75" customHeight="1">
      <c r="A18" s="8">
        <f t="shared" si="0"/>
        <v>12</v>
      </c>
      <c r="B18" s="10" t="s">
        <v>30</v>
      </c>
      <c r="C18" s="94" t="s">
        <v>31</v>
      </c>
      <c r="D18" s="36">
        <v>1800</v>
      </c>
      <c r="E18" s="36">
        <v>1800</v>
      </c>
      <c r="F18" s="36"/>
    </row>
    <row r="19" spans="1:6" ht="16.5" customHeight="1">
      <c r="A19" s="11">
        <f t="shared" si="0"/>
        <v>13</v>
      </c>
      <c r="B19" s="12" t="s">
        <v>32</v>
      </c>
      <c r="C19" s="95" t="s">
        <v>33</v>
      </c>
      <c r="D19" s="99">
        <f>SUM(D15:D18)</f>
        <v>15000</v>
      </c>
      <c r="E19" s="99">
        <f>SUM(E15:E18)</f>
        <v>15000</v>
      </c>
      <c r="F19" s="99">
        <f>SUM(F15:F18)</f>
        <v>0</v>
      </c>
    </row>
    <row r="20" spans="1:6" ht="19.5" customHeight="1">
      <c r="A20" s="11">
        <f t="shared" si="0"/>
        <v>14</v>
      </c>
      <c r="B20" s="12" t="s">
        <v>34</v>
      </c>
      <c r="C20" s="95" t="s">
        <v>35</v>
      </c>
      <c r="D20" s="99">
        <v>3089</v>
      </c>
      <c r="E20" s="99">
        <v>3089</v>
      </c>
      <c r="F20" s="99"/>
    </row>
    <row r="21" spans="1:6" ht="16.5" customHeight="1">
      <c r="A21" s="11">
        <f t="shared" si="0"/>
        <v>15</v>
      </c>
      <c r="B21" s="12" t="s">
        <v>36</v>
      </c>
      <c r="C21" s="95" t="s">
        <v>37</v>
      </c>
      <c r="D21" s="99">
        <v>0</v>
      </c>
      <c r="E21" s="99"/>
      <c r="F21" s="99"/>
    </row>
    <row r="22" spans="1:6" ht="18" customHeight="1">
      <c r="A22" s="11">
        <f t="shared" si="0"/>
        <v>16</v>
      </c>
      <c r="B22" s="12" t="s">
        <v>38</v>
      </c>
      <c r="C22" s="95" t="s">
        <v>39</v>
      </c>
      <c r="D22" s="99">
        <v>0</v>
      </c>
      <c r="E22" s="99">
        <v>0</v>
      </c>
      <c r="F22" s="99"/>
    </row>
    <row r="23" spans="1:6" ht="16.5" customHeight="1">
      <c r="A23" s="11">
        <f t="shared" si="0"/>
        <v>17</v>
      </c>
      <c r="B23" s="12" t="s">
        <v>40</v>
      </c>
      <c r="C23" s="95" t="s">
        <v>41</v>
      </c>
      <c r="D23" s="99">
        <v>0</v>
      </c>
      <c r="E23" s="99"/>
      <c r="F23" s="99"/>
    </row>
    <row r="24" spans="1:6" ht="17.25" customHeight="1">
      <c r="A24" s="11">
        <f t="shared" si="0"/>
        <v>18</v>
      </c>
      <c r="B24" s="12" t="s">
        <v>42</v>
      </c>
      <c r="C24" s="95" t="s">
        <v>43</v>
      </c>
      <c r="D24" s="99">
        <f>SUM(D13,D14,D19,D20,D21,D22,D23)</f>
        <v>197506</v>
      </c>
      <c r="E24" s="99">
        <f>SUM(E13,E14,E19,E20,E21,E22,E23)</f>
        <v>160955</v>
      </c>
      <c r="F24" s="99">
        <f>SUM(F13,F14,F19,F20,F21,F22,F23)</f>
        <v>36551</v>
      </c>
    </row>
    <row r="25" spans="1:6" ht="17.25" customHeight="1">
      <c r="A25" s="8">
        <f t="shared" si="0"/>
        <v>19</v>
      </c>
      <c r="B25" s="10" t="s">
        <v>44</v>
      </c>
      <c r="C25" s="94" t="s">
        <v>45</v>
      </c>
      <c r="D25" s="36"/>
      <c r="E25" s="36"/>
      <c r="F25" s="36"/>
    </row>
    <row r="26" spans="1:6" ht="15.75" customHeight="1">
      <c r="A26" s="8">
        <f t="shared" si="0"/>
        <v>20</v>
      </c>
      <c r="B26" s="10" t="s">
        <v>46</v>
      </c>
      <c r="C26" s="94" t="s">
        <v>47</v>
      </c>
      <c r="D26" s="36"/>
      <c r="E26" s="36"/>
      <c r="F26" s="36"/>
    </row>
    <row r="27" spans="1:6" ht="21" customHeight="1">
      <c r="A27" s="8">
        <f t="shared" si="0"/>
        <v>21</v>
      </c>
      <c r="B27" s="10" t="s">
        <v>48</v>
      </c>
      <c r="C27" s="94" t="s">
        <v>49</v>
      </c>
      <c r="D27" s="36">
        <v>46915</v>
      </c>
      <c r="E27" s="36">
        <v>27904</v>
      </c>
      <c r="F27" s="36">
        <v>19011</v>
      </c>
    </row>
    <row r="28" spans="1:6" ht="17.25" customHeight="1">
      <c r="A28" s="8">
        <f t="shared" si="0"/>
        <v>22</v>
      </c>
      <c r="B28" s="10" t="s">
        <v>50</v>
      </c>
      <c r="C28" s="94" t="s">
        <v>51</v>
      </c>
      <c r="D28" s="36"/>
      <c r="E28" s="36"/>
      <c r="F28" s="36"/>
    </row>
    <row r="29" spans="1:6" ht="21" customHeight="1">
      <c r="A29" s="11">
        <f t="shared" si="0"/>
        <v>23</v>
      </c>
      <c r="B29" s="12" t="s">
        <v>52</v>
      </c>
      <c r="C29" s="95" t="s">
        <v>53</v>
      </c>
      <c r="D29" s="99">
        <v>46915</v>
      </c>
      <c r="E29" s="99">
        <v>27904</v>
      </c>
      <c r="F29" s="99">
        <v>19011</v>
      </c>
    </row>
    <row r="30" spans="1:6" ht="18" customHeight="1">
      <c r="A30" s="11">
        <f t="shared" si="0"/>
        <v>24</v>
      </c>
      <c r="B30" s="12" t="s">
        <v>54</v>
      </c>
      <c r="C30" s="95" t="s">
        <v>55</v>
      </c>
      <c r="D30" s="99">
        <f>SUM(D29)</f>
        <v>46915</v>
      </c>
      <c r="E30" s="99">
        <f>SUM(E29)</f>
        <v>27904</v>
      </c>
      <c r="F30" s="99">
        <f>SUM(F29)</f>
        <v>19011</v>
      </c>
    </row>
    <row r="31" spans="1:6" ht="13.5" customHeight="1">
      <c r="A31" s="11">
        <f t="shared" si="0"/>
        <v>25</v>
      </c>
      <c r="B31" s="12" t="s">
        <v>56</v>
      </c>
      <c r="C31" s="95"/>
      <c r="D31" s="99">
        <f>SUM(D24,D30)</f>
        <v>244421</v>
      </c>
      <c r="E31" s="99">
        <f>SUM(E24,E30)</f>
        <v>188859</v>
      </c>
      <c r="F31" s="99">
        <f>SUM(F24,F30)</f>
        <v>55562</v>
      </c>
    </row>
  </sheetData>
  <sheetProtection/>
  <mergeCells count="2">
    <mergeCell ref="B3:F3"/>
    <mergeCell ref="D4:F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47.7109375" style="0" customWidth="1"/>
    <col min="2" max="2" width="8.7109375" style="0" customWidth="1"/>
    <col min="3" max="3" width="11.421875" style="0" customWidth="1"/>
    <col min="6" max="7" width="9.140625" style="0" customWidth="1"/>
    <col min="8" max="8" width="10.140625" style="0" customWidth="1"/>
    <col min="9" max="9" width="9.7109375" style="0" customWidth="1"/>
    <col min="10" max="10" width="9.00390625" style="0" customWidth="1"/>
    <col min="11" max="11" width="8.7109375" style="0" customWidth="1"/>
    <col min="12" max="12" width="9.57421875" style="0" customWidth="1"/>
    <col min="13" max="13" width="7.00390625" style="21" customWidth="1"/>
  </cols>
  <sheetData>
    <row r="1" spans="1:11" ht="17.25">
      <c r="A1" s="13"/>
      <c r="B1" s="110"/>
      <c r="C1" s="14"/>
      <c r="D1" s="14"/>
      <c r="E1" s="14"/>
      <c r="F1" s="14"/>
      <c r="G1" s="14"/>
      <c r="H1" s="14"/>
      <c r="I1" s="14"/>
      <c r="J1" s="14"/>
      <c r="K1" s="120" t="s">
        <v>167</v>
      </c>
    </row>
    <row r="2" spans="1:12" ht="18.75">
      <c r="A2" s="127" t="s">
        <v>183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4"/>
    </row>
    <row r="3" spans="1:12" ht="15">
      <c r="A3" s="13"/>
      <c r="B3" s="110"/>
      <c r="C3" s="14"/>
      <c r="D3" s="14"/>
      <c r="E3" s="14"/>
      <c r="F3" s="14"/>
      <c r="G3" s="14"/>
      <c r="H3" s="14"/>
      <c r="I3" s="14"/>
      <c r="J3" s="14"/>
      <c r="K3" s="14"/>
      <c r="L3" s="14" t="s">
        <v>8</v>
      </c>
    </row>
    <row r="4" spans="1:13" ht="71.25" customHeight="1">
      <c r="A4" s="15" t="s">
        <v>57</v>
      </c>
      <c r="B4" s="111" t="s">
        <v>58</v>
      </c>
      <c r="C4" s="17" t="s">
        <v>59</v>
      </c>
      <c r="D4" s="17" t="s">
        <v>60</v>
      </c>
      <c r="E4" s="17" t="s">
        <v>61</v>
      </c>
      <c r="F4" s="17" t="s">
        <v>172</v>
      </c>
      <c r="G4" s="17" t="s">
        <v>171</v>
      </c>
      <c r="H4" s="17" t="s">
        <v>62</v>
      </c>
      <c r="I4" s="17" t="s">
        <v>158</v>
      </c>
      <c r="J4" s="17" t="s">
        <v>162</v>
      </c>
      <c r="K4" s="17" t="s">
        <v>156</v>
      </c>
      <c r="L4" s="17" t="s">
        <v>63</v>
      </c>
      <c r="M4" s="18" t="s">
        <v>64</v>
      </c>
    </row>
    <row r="5" spans="1:13" ht="18" customHeight="1">
      <c r="A5" s="1" t="s">
        <v>147</v>
      </c>
      <c r="B5" s="114">
        <v>35936</v>
      </c>
      <c r="C5" s="115">
        <v>6364</v>
      </c>
      <c r="D5" s="115">
        <v>9120</v>
      </c>
      <c r="E5" s="115"/>
      <c r="F5" s="115"/>
      <c r="G5" s="115"/>
      <c r="H5" s="115">
        <v>1029</v>
      </c>
      <c r="I5" s="115"/>
      <c r="J5" s="115"/>
      <c r="K5" s="119"/>
      <c r="L5" s="115">
        <f>SUM(B5:K5)</f>
        <v>52449</v>
      </c>
      <c r="M5" s="116">
        <v>8</v>
      </c>
    </row>
    <row r="6" spans="1:13" ht="16.5" customHeight="1">
      <c r="A6" s="1" t="s">
        <v>1</v>
      </c>
      <c r="B6" s="112">
        <v>8616</v>
      </c>
      <c r="C6" s="19">
        <v>1444</v>
      </c>
      <c r="D6" s="19">
        <v>5560</v>
      </c>
      <c r="E6" s="19"/>
      <c r="F6" s="19"/>
      <c r="G6" s="19"/>
      <c r="H6" s="19"/>
      <c r="I6" s="117"/>
      <c r="J6" s="19">
        <v>15429</v>
      </c>
      <c r="K6" s="19"/>
      <c r="L6" s="19">
        <f>SUM(B6:K6)</f>
        <v>31049</v>
      </c>
      <c r="M6" s="22">
        <v>1</v>
      </c>
    </row>
    <row r="7" spans="1:13" ht="24.75" customHeight="1">
      <c r="A7" s="1" t="s">
        <v>189</v>
      </c>
      <c r="B7" s="112"/>
      <c r="C7" s="112"/>
      <c r="D7" s="112">
        <v>90</v>
      </c>
      <c r="E7" s="112"/>
      <c r="F7" s="112"/>
      <c r="G7" s="112"/>
      <c r="H7" s="112"/>
      <c r="I7" s="117"/>
      <c r="J7" s="112"/>
      <c r="K7" s="112"/>
      <c r="L7" s="112">
        <f>SUM(B7:K7)</f>
        <v>90</v>
      </c>
      <c r="M7" s="22"/>
    </row>
    <row r="8" spans="1:13" ht="14.25" customHeight="1">
      <c r="A8" s="2" t="s">
        <v>132</v>
      </c>
      <c r="B8" s="112"/>
      <c r="C8" s="19"/>
      <c r="D8" s="19">
        <v>368</v>
      </c>
      <c r="E8" s="19"/>
      <c r="F8" s="19"/>
      <c r="G8" s="19"/>
      <c r="H8" s="19"/>
      <c r="I8" s="19">
        <v>1880</v>
      </c>
      <c r="J8" s="19"/>
      <c r="K8" s="19"/>
      <c r="L8" s="19">
        <f aca="true" t="shared" si="0" ref="L8:L31">SUM(B8:K8)</f>
        <v>2248</v>
      </c>
      <c r="M8" s="22"/>
    </row>
    <row r="9" spans="1:13" ht="14.25" customHeight="1">
      <c r="A9" s="2" t="s">
        <v>160</v>
      </c>
      <c r="B9" s="112"/>
      <c r="C9" s="19"/>
      <c r="D9" s="19"/>
      <c r="E9" s="19"/>
      <c r="F9" s="19"/>
      <c r="G9" s="19"/>
      <c r="H9" s="19"/>
      <c r="I9" s="19"/>
      <c r="J9" s="19"/>
      <c r="K9" s="19">
        <v>3916</v>
      </c>
      <c r="L9" s="19">
        <f t="shared" si="0"/>
        <v>3916</v>
      </c>
      <c r="M9" s="22"/>
    </row>
    <row r="10" spans="1:13" ht="14.25" customHeight="1">
      <c r="A10" s="2" t="s">
        <v>173</v>
      </c>
      <c r="B10" s="112"/>
      <c r="C10" s="19"/>
      <c r="D10" s="19"/>
      <c r="E10" s="19"/>
      <c r="F10" s="19"/>
      <c r="G10" s="19"/>
      <c r="H10" s="19"/>
      <c r="I10" s="19"/>
      <c r="J10" s="19"/>
      <c r="K10" s="19">
        <v>1574</v>
      </c>
      <c r="L10" s="19">
        <f t="shared" si="0"/>
        <v>1574</v>
      </c>
      <c r="M10" s="22"/>
    </row>
    <row r="11" spans="1:13" ht="14.25" customHeight="1">
      <c r="A11" s="2" t="s">
        <v>161</v>
      </c>
      <c r="B11" s="112"/>
      <c r="C11" s="19"/>
      <c r="D11" s="19">
        <v>140</v>
      </c>
      <c r="E11" s="19"/>
      <c r="F11" s="19"/>
      <c r="G11" s="19"/>
      <c r="H11" s="19"/>
      <c r="I11" s="19"/>
      <c r="J11" s="19"/>
      <c r="K11" s="19"/>
      <c r="L11" s="19">
        <f t="shared" si="0"/>
        <v>140</v>
      </c>
      <c r="M11" s="22"/>
    </row>
    <row r="12" spans="1:13" ht="14.25" customHeight="1">
      <c r="A12" s="2" t="s">
        <v>142</v>
      </c>
      <c r="B12" s="112">
        <v>3913</v>
      </c>
      <c r="C12" s="19">
        <v>342</v>
      </c>
      <c r="D12" s="19">
        <v>254</v>
      </c>
      <c r="E12" s="19"/>
      <c r="F12" s="19"/>
      <c r="G12" s="19"/>
      <c r="H12" s="19"/>
      <c r="I12" s="19"/>
      <c r="J12" s="19"/>
      <c r="K12" s="19"/>
      <c r="L12" s="19">
        <f t="shared" si="0"/>
        <v>4509</v>
      </c>
      <c r="M12" s="22">
        <v>4</v>
      </c>
    </row>
    <row r="13" spans="1:13" ht="13.5" customHeight="1">
      <c r="A13" s="2" t="s">
        <v>133</v>
      </c>
      <c r="B13" s="112"/>
      <c r="C13" s="19"/>
      <c r="D13" s="19">
        <v>4122</v>
      </c>
      <c r="E13" s="19"/>
      <c r="F13" s="19"/>
      <c r="G13" s="19"/>
      <c r="H13" s="19"/>
      <c r="I13" s="19"/>
      <c r="J13" s="19"/>
      <c r="K13" s="19"/>
      <c r="L13" s="19">
        <f t="shared" si="0"/>
        <v>4122</v>
      </c>
      <c r="M13" s="22"/>
    </row>
    <row r="14" spans="1:13" ht="13.5" customHeight="1">
      <c r="A14" s="2" t="s">
        <v>148</v>
      </c>
      <c r="B14" s="112"/>
      <c r="C14" s="19"/>
      <c r="D14" s="19"/>
      <c r="E14" s="19"/>
      <c r="F14" s="19"/>
      <c r="G14" s="19"/>
      <c r="H14" s="19"/>
      <c r="I14" s="19">
        <v>1016</v>
      </c>
      <c r="J14" s="19"/>
      <c r="K14" s="19"/>
      <c r="L14" s="19">
        <f t="shared" si="0"/>
        <v>1016</v>
      </c>
      <c r="M14" s="22"/>
    </row>
    <row r="15" spans="1:13" ht="13.5" customHeight="1">
      <c r="A15" s="2" t="s">
        <v>149</v>
      </c>
      <c r="B15" s="112"/>
      <c r="C15" s="19"/>
      <c r="D15" s="19"/>
      <c r="E15" s="19"/>
      <c r="F15" s="19">
        <v>700</v>
      </c>
      <c r="G15" s="19"/>
      <c r="H15" s="19"/>
      <c r="I15" s="19"/>
      <c r="J15" s="19"/>
      <c r="K15" s="19"/>
      <c r="L15" s="19">
        <f t="shared" si="0"/>
        <v>700</v>
      </c>
      <c r="M15" s="22"/>
    </row>
    <row r="16" spans="1:13" ht="13.5" customHeight="1">
      <c r="A16" s="2" t="s">
        <v>190</v>
      </c>
      <c r="B16" s="112"/>
      <c r="C16" s="112"/>
      <c r="D16" s="112"/>
      <c r="E16" s="112"/>
      <c r="F16" s="112"/>
      <c r="G16" s="112"/>
      <c r="H16" s="112">
        <v>14721</v>
      </c>
      <c r="I16" s="112">
        <v>36916</v>
      </c>
      <c r="J16" s="112"/>
      <c r="K16" s="112"/>
      <c r="L16" s="112">
        <f t="shared" si="0"/>
        <v>51637</v>
      </c>
      <c r="M16" s="22"/>
    </row>
    <row r="17" spans="1:13" ht="15.75" customHeight="1">
      <c r="A17" s="2" t="s">
        <v>2</v>
      </c>
      <c r="B17" s="112"/>
      <c r="C17" s="19"/>
      <c r="D17" s="19">
        <v>2159</v>
      </c>
      <c r="E17" s="19"/>
      <c r="F17" s="19"/>
      <c r="G17" s="19"/>
      <c r="H17" s="19"/>
      <c r="I17" s="19"/>
      <c r="J17" s="19"/>
      <c r="K17" s="19"/>
      <c r="L17" s="19">
        <f t="shared" si="0"/>
        <v>2159</v>
      </c>
      <c r="M17" s="22"/>
    </row>
    <row r="18" spans="1:13" ht="17.25" customHeight="1">
      <c r="A18" s="2" t="s">
        <v>3</v>
      </c>
      <c r="B18" s="112"/>
      <c r="C18" s="19"/>
      <c r="D18" s="19">
        <v>1778</v>
      </c>
      <c r="E18" s="19"/>
      <c r="F18" s="19"/>
      <c r="G18" s="19"/>
      <c r="H18" s="19"/>
      <c r="I18" s="19"/>
      <c r="J18" s="19"/>
      <c r="K18" s="19"/>
      <c r="L18" s="19">
        <f t="shared" si="0"/>
        <v>1778</v>
      </c>
      <c r="M18" s="22"/>
    </row>
    <row r="19" spans="1:13" ht="14.25" customHeight="1">
      <c r="A19" s="103" t="s">
        <v>134</v>
      </c>
      <c r="B19" s="112">
        <v>2623</v>
      </c>
      <c r="C19" s="19">
        <v>473</v>
      </c>
      <c r="D19" s="19">
        <v>3050</v>
      </c>
      <c r="E19" s="19"/>
      <c r="F19" s="19"/>
      <c r="G19" s="19"/>
      <c r="H19" s="19"/>
      <c r="I19" s="118"/>
      <c r="J19" s="19"/>
      <c r="K19" s="19"/>
      <c r="L19" s="19">
        <f t="shared" si="0"/>
        <v>6146</v>
      </c>
      <c r="M19" s="22">
        <v>1</v>
      </c>
    </row>
    <row r="20" spans="1:13" ht="14.25" customHeight="1">
      <c r="A20" s="121" t="s">
        <v>150</v>
      </c>
      <c r="B20" s="112">
        <v>14122</v>
      </c>
      <c r="C20" s="19">
        <v>2615</v>
      </c>
      <c r="D20" s="19">
        <v>3380</v>
      </c>
      <c r="E20" s="19"/>
      <c r="F20" s="19"/>
      <c r="G20" s="19"/>
      <c r="H20" s="19"/>
      <c r="I20" s="117"/>
      <c r="J20" s="19"/>
      <c r="K20" s="19"/>
      <c r="L20" s="19">
        <f t="shared" si="0"/>
        <v>20117</v>
      </c>
      <c r="M20" s="22">
        <v>3</v>
      </c>
    </row>
    <row r="21" spans="1:13" ht="14.25" customHeight="1">
      <c r="A21" s="121" t="s">
        <v>152</v>
      </c>
      <c r="B21" s="112"/>
      <c r="C21" s="19"/>
      <c r="D21" s="19">
        <v>60</v>
      </c>
      <c r="E21" s="19"/>
      <c r="F21" s="19"/>
      <c r="G21" s="19"/>
      <c r="H21" s="19"/>
      <c r="I21" s="19"/>
      <c r="J21" s="19"/>
      <c r="K21" s="19"/>
      <c r="L21" s="19">
        <f t="shared" si="0"/>
        <v>60</v>
      </c>
      <c r="M21" s="22"/>
    </row>
    <row r="22" spans="1:13" ht="14.25" customHeight="1">
      <c r="A22" s="121" t="s">
        <v>151</v>
      </c>
      <c r="B22" s="112">
        <v>6398</v>
      </c>
      <c r="C22" s="19">
        <v>1176</v>
      </c>
      <c r="D22" s="19">
        <v>420</v>
      </c>
      <c r="E22" s="19"/>
      <c r="F22" s="19"/>
      <c r="G22" s="19"/>
      <c r="H22" s="19"/>
      <c r="I22" s="19"/>
      <c r="J22" s="19"/>
      <c r="K22" s="19"/>
      <c r="L22" s="19">
        <f t="shared" si="0"/>
        <v>7994</v>
      </c>
      <c r="M22" s="22">
        <v>1</v>
      </c>
    </row>
    <row r="23" spans="1:13" ht="14.25" customHeight="1">
      <c r="A23" s="104" t="s">
        <v>141</v>
      </c>
      <c r="B23" s="112"/>
      <c r="C23" s="19"/>
      <c r="D23" s="19">
        <v>317</v>
      </c>
      <c r="E23" s="19"/>
      <c r="F23" s="19"/>
      <c r="G23" s="19"/>
      <c r="H23" s="19"/>
      <c r="I23" s="19"/>
      <c r="J23" s="19"/>
      <c r="K23" s="19"/>
      <c r="L23" s="19">
        <f t="shared" si="0"/>
        <v>317</v>
      </c>
      <c r="M23" s="22"/>
    </row>
    <row r="24" spans="1:13" ht="14.25" customHeight="1">
      <c r="A24" s="3" t="s">
        <v>174</v>
      </c>
      <c r="B24" s="112"/>
      <c r="C24" s="19"/>
      <c r="D24" s="19"/>
      <c r="E24" s="19"/>
      <c r="F24" s="19">
        <v>550</v>
      </c>
      <c r="G24" s="19"/>
      <c r="H24" s="19"/>
      <c r="I24" s="19"/>
      <c r="J24" s="19"/>
      <c r="K24" s="19"/>
      <c r="L24" s="19">
        <f t="shared" si="0"/>
        <v>550</v>
      </c>
      <c r="M24" s="22"/>
    </row>
    <row r="25" spans="1:13" ht="13.5" customHeight="1">
      <c r="A25" s="2" t="s">
        <v>6</v>
      </c>
      <c r="B25" s="112">
        <v>600</v>
      </c>
      <c r="C25" s="19">
        <v>105</v>
      </c>
      <c r="D25" s="19">
        <v>227</v>
      </c>
      <c r="E25" s="19"/>
      <c r="F25" s="19"/>
      <c r="G25" s="19"/>
      <c r="H25" s="19"/>
      <c r="I25" s="19"/>
      <c r="J25" s="19"/>
      <c r="K25" s="19"/>
      <c r="L25" s="19">
        <f t="shared" si="0"/>
        <v>932</v>
      </c>
      <c r="M25" s="22"/>
    </row>
    <row r="26" spans="1:13" ht="16.5" customHeight="1">
      <c r="A26" s="2" t="s">
        <v>5</v>
      </c>
      <c r="B26" s="112">
        <v>4167</v>
      </c>
      <c r="C26" s="19">
        <v>745</v>
      </c>
      <c r="D26" s="19">
        <v>7407</v>
      </c>
      <c r="E26" s="19"/>
      <c r="F26" s="19"/>
      <c r="G26" s="19"/>
      <c r="H26" s="19"/>
      <c r="I26" s="19"/>
      <c r="J26" s="19"/>
      <c r="K26" s="19"/>
      <c r="L26" s="19">
        <f t="shared" si="0"/>
        <v>12319</v>
      </c>
      <c r="M26" s="22">
        <v>1</v>
      </c>
    </row>
    <row r="27" spans="1:13" ht="15" customHeight="1">
      <c r="A27" s="3" t="s">
        <v>4</v>
      </c>
      <c r="B27" s="112"/>
      <c r="C27" s="19"/>
      <c r="D27" s="19"/>
      <c r="E27" s="19"/>
      <c r="F27" s="19">
        <v>680</v>
      </c>
      <c r="G27" s="19"/>
      <c r="H27" s="19"/>
      <c r="I27" s="19"/>
      <c r="J27" s="19"/>
      <c r="K27" s="19"/>
      <c r="L27" s="19">
        <f t="shared" si="0"/>
        <v>680</v>
      </c>
      <c r="M27" s="22"/>
    </row>
    <row r="28" spans="1:13" ht="15" customHeight="1">
      <c r="A28" s="122" t="s">
        <v>135</v>
      </c>
      <c r="B28" s="112">
        <v>12774</v>
      </c>
      <c r="C28" s="19">
        <v>2280</v>
      </c>
      <c r="D28" s="19">
        <v>7600</v>
      </c>
      <c r="E28" s="19"/>
      <c r="F28" s="19"/>
      <c r="G28" s="19"/>
      <c r="H28" s="19"/>
      <c r="I28" s="19"/>
      <c r="J28" s="19"/>
      <c r="K28" s="19"/>
      <c r="L28" s="19">
        <f t="shared" si="0"/>
        <v>22654</v>
      </c>
      <c r="M28" s="22">
        <v>4</v>
      </c>
    </row>
    <row r="29" spans="1:13" ht="18" customHeight="1">
      <c r="A29" s="101" t="s">
        <v>164</v>
      </c>
      <c r="B29" s="8"/>
      <c r="C29" s="19"/>
      <c r="D29" s="19">
        <v>677</v>
      </c>
      <c r="E29" s="19"/>
      <c r="F29" s="19"/>
      <c r="G29" s="19"/>
      <c r="H29" s="19"/>
      <c r="I29" s="19"/>
      <c r="J29" s="19"/>
      <c r="K29" s="19"/>
      <c r="L29" s="19">
        <f>SUM(A29:K29)</f>
        <v>677</v>
      </c>
      <c r="M29" s="22"/>
    </row>
    <row r="30" spans="1:13" ht="18.75" customHeight="1">
      <c r="A30" s="2" t="s">
        <v>136</v>
      </c>
      <c r="B30" s="112">
        <v>3148</v>
      </c>
      <c r="C30" s="19">
        <v>598</v>
      </c>
      <c r="D30" s="19">
        <v>1442</v>
      </c>
      <c r="E30" s="19"/>
      <c r="F30" s="19"/>
      <c r="G30" s="19"/>
      <c r="H30" s="19"/>
      <c r="I30" s="19"/>
      <c r="J30" s="19"/>
      <c r="K30" s="19"/>
      <c r="L30" s="19">
        <f t="shared" si="0"/>
        <v>5188</v>
      </c>
      <c r="M30" s="22">
        <v>1</v>
      </c>
    </row>
    <row r="31" spans="1:13" ht="15" customHeight="1">
      <c r="A31" s="2" t="s">
        <v>137</v>
      </c>
      <c r="B31" s="112"/>
      <c r="C31" s="19"/>
      <c r="D31" s="19">
        <v>300</v>
      </c>
      <c r="E31" s="19">
        <v>8900</v>
      </c>
      <c r="F31" s="19">
        <v>200</v>
      </c>
      <c r="G31" s="19"/>
      <c r="H31" s="19"/>
      <c r="I31" s="19"/>
      <c r="J31" s="19"/>
      <c r="K31" s="19"/>
      <c r="L31" s="19">
        <f t="shared" si="0"/>
        <v>9400</v>
      </c>
      <c r="M31" s="22"/>
    </row>
    <row r="32" spans="1:13" ht="17.25" customHeight="1">
      <c r="A32" s="16" t="s">
        <v>65</v>
      </c>
      <c r="B32" s="113">
        <f aca="true" t="shared" si="1" ref="B32:L32">SUM(B5:B31)</f>
        <v>92297</v>
      </c>
      <c r="C32" s="20">
        <f t="shared" si="1"/>
        <v>16142</v>
      </c>
      <c r="D32" s="20">
        <f t="shared" si="1"/>
        <v>48471</v>
      </c>
      <c r="E32" s="20">
        <f t="shared" si="1"/>
        <v>8900</v>
      </c>
      <c r="F32" s="20">
        <f t="shared" si="1"/>
        <v>2130</v>
      </c>
      <c r="G32" s="20">
        <f t="shared" si="1"/>
        <v>0</v>
      </c>
      <c r="H32" s="20">
        <f t="shared" si="1"/>
        <v>15750</v>
      </c>
      <c r="I32" s="20">
        <f t="shared" si="1"/>
        <v>39812</v>
      </c>
      <c r="J32" s="20">
        <f t="shared" si="1"/>
        <v>15429</v>
      </c>
      <c r="K32" s="20">
        <f t="shared" si="1"/>
        <v>5490</v>
      </c>
      <c r="L32" s="109">
        <f t="shared" si="1"/>
        <v>244421</v>
      </c>
      <c r="M32" s="20">
        <f>SUM(M5:M31)</f>
        <v>24</v>
      </c>
    </row>
    <row r="34" ht="12.75">
      <c r="B34" s="123"/>
    </row>
  </sheetData>
  <sheetProtection/>
  <mergeCells count="1">
    <mergeCell ref="A2:K2"/>
  </mergeCells>
  <printOptions/>
  <pageMargins left="0.25" right="0.25" top="0.75" bottom="0.75" header="0.3" footer="0.3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4"/>
  <sheetViews>
    <sheetView workbookViewId="0" topLeftCell="A1">
      <selection activeCell="D28" sqref="D28"/>
    </sheetView>
  </sheetViews>
  <sheetFormatPr defaultColWidth="9.140625" defaultRowHeight="12.75"/>
  <cols>
    <col min="1" max="1" width="7.8515625" style="0" customWidth="1"/>
    <col min="2" max="2" width="9.28125" style="0" customWidth="1"/>
    <col min="3" max="3" width="49.7109375" style="0" customWidth="1"/>
    <col min="4" max="4" width="25.8515625" style="0" customWidth="1"/>
    <col min="5" max="5" width="11.7109375" style="0" customWidth="1"/>
  </cols>
  <sheetData>
    <row r="2" spans="2:5" ht="12.75">
      <c r="B2" s="128" t="s">
        <v>168</v>
      </c>
      <c r="C2" s="129"/>
      <c r="D2" s="129"/>
      <c r="E2" s="129"/>
    </row>
    <row r="4" spans="2:5" ht="12.75">
      <c r="B4" s="130" t="s">
        <v>184</v>
      </c>
      <c r="C4" s="130"/>
      <c r="D4" s="130"/>
      <c r="E4" s="130"/>
    </row>
    <row r="5" spans="2:5" ht="12.75">
      <c r="B5" s="130" t="s">
        <v>66</v>
      </c>
      <c r="C5" s="130"/>
      <c r="D5" s="130"/>
      <c r="E5" s="130"/>
    </row>
    <row r="6" spans="2:5" ht="12.75">
      <c r="B6" s="23"/>
      <c r="C6" s="23"/>
      <c r="D6" s="23"/>
      <c r="E6" s="23"/>
    </row>
    <row r="7" spans="2:5" ht="12.75">
      <c r="B7" s="23"/>
      <c r="C7" s="23"/>
      <c r="D7" s="23"/>
      <c r="E7" s="23"/>
    </row>
    <row r="8" ht="12.75">
      <c r="E8" s="24" t="s">
        <v>67</v>
      </c>
    </row>
    <row r="9" spans="2:5" ht="12.75">
      <c r="B9" s="131" t="s">
        <v>68</v>
      </c>
      <c r="C9" s="131"/>
      <c r="D9" s="132" t="s">
        <v>69</v>
      </c>
      <c r="E9" s="133" t="s">
        <v>70</v>
      </c>
    </row>
    <row r="10" spans="2:5" ht="12.75">
      <c r="B10" s="131"/>
      <c r="C10" s="131"/>
      <c r="D10" s="132"/>
      <c r="E10" s="133"/>
    </row>
    <row r="11" spans="2:5" ht="12.75">
      <c r="B11" s="8" t="s">
        <v>71</v>
      </c>
      <c r="C11" s="25" t="s">
        <v>72</v>
      </c>
      <c r="D11" s="132"/>
      <c r="E11" s="133"/>
    </row>
    <row r="12" spans="2:5" ht="22.5">
      <c r="B12" s="26">
        <v>1</v>
      </c>
      <c r="C12" s="1" t="s">
        <v>179</v>
      </c>
      <c r="D12" s="27" t="s">
        <v>165</v>
      </c>
      <c r="E12" s="28">
        <v>254</v>
      </c>
    </row>
    <row r="13" spans="2:5" ht="12.75">
      <c r="B13" s="26">
        <f>B12+1</f>
        <v>2</v>
      </c>
      <c r="C13" s="1" t="s">
        <v>179</v>
      </c>
      <c r="D13" s="27" t="s">
        <v>191</v>
      </c>
      <c r="E13" s="28">
        <v>775</v>
      </c>
    </row>
    <row r="14" spans="2:5" ht="22.5">
      <c r="B14" s="26">
        <f aca="true" t="shared" si="0" ref="B14:B23">B13+1</f>
        <v>3</v>
      </c>
      <c r="C14" s="2" t="s">
        <v>148</v>
      </c>
      <c r="D14" s="27" t="s">
        <v>157</v>
      </c>
      <c r="E14" s="28">
        <v>1016</v>
      </c>
    </row>
    <row r="15" spans="2:5" ht="22.5">
      <c r="B15" s="26">
        <f t="shared" si="0"/>
        <v>4</v>
      </c>
      <c r="C15" s="2" t="s">
        <v>190</v>
      </c>
      <c r="D15" s="27" t="s">
        <v>166</v>
      </c>
      <c r="E15" s="28">
        <v>22960</v>
      </c>
    </row>
    <row r="16" spans="2:5" ht="12.75">
      <c r="B16" s="26">
        <f t="shared" si="0"/>
        <v>5</v>
      </c>
      <c r="C16" s="2" t="s">
        <v>190</v>
      </c>
      <c r="D16" s="27" t="s">
        <v>192</v>
      </c>
      <c r="E16" s="28">
        <v>13956</v>
      </c>
    </row>
    <row r="17" spans="2:5" ht="12.75">
      <c r="B17" s="26">
        <f t="shared" si="0"/>
        <v>6</v>
      </c>
      <c r="C17" s="2" t="s">
        <v>190</v>
      </c>
      <c r="D17" s="27" t="s">
        <v>193</v>
      </c>
      <c r="E17" s="28">
        <v>11834</v>
      </c>
    </row>
    <row r="18" spans="2:5" ht="12.75">
      <c r="B18" s="26">
        <f t="shared" si="0"/>
        <v>7</v>
      </c>
      <c r="C18" s="2" t="s">
        <v>190</v>
      </c>
      <c r="D18" s="27" t="s">
        <v>194</v>
      </c>
      <c r="E18" s="28">
        <v>2887</v>
      </c>
    </row>
    <row r="19" spans="2:5" ht="12.75">
      <c r="B19" s="26">
        <f t="shared" si="0"/>
        <v>8</v>
      </c>
      <c r="C19" s="2" t="s">
        <v>132</v>
      </c>
      <c r="D19" s="27" t="s">
        <v>195</v>
      </c>
      <c r="E19" s="28">
        <v>250</v>
      </c>
    </row>
    <row r="20" spans="2:5" ht="12.75">
      <c r="B20" s="26">
        <f t="shared" si="0"/>
        <v>9</v>
      </c>
      <c r="C20" s="2" t="s">
        <v>132</v>
      </c>
      <c r="D20" s="27" t="s">
        <v>175</v>
      </c>
      <c r="E20" s="28">
        <v>360</v>
      </c>
    </row>
    <row r="21" spans="2:5" ht="12.75">
      <c r="B21" s="26">
        <f t="shared" si="0"/>
        <v>10</v>
      </c>
      <c r="C21" s="2" t="s">
        <v>132</v>
      </c>
      <c r="D21" s="27" t="s">
        <v>176</v>
      </c>
      <c r="E21" s="28">
        <v>381</v>
      </c>
    </row>
    <row r="22" spans="2:5" ht="12.75">
      <c r="B22" s="26">
        <f t="shared" si="0"/>
        <v>11</v>
      </c>
      <c r="C22" s="2" t="s">
        <v>132</v>
      </c>
      <c r="D22" s="27" t="s">
        <v>177</v>
      </c>
      <c r="E22" s="28">
        <v>254</v>
      </c>
    </row>
    <row r="23" spans="2:5" ht="12.75">
      <c r="B23" s="26">
        <f t="shared" si="0"/>
        <v>12</v>
      </c>
      <c r="C23" s="2" t="s">
        <v>132</v>
      </c>
      <c r="D23" s="27" t="s">
        <v>178</v>
      </c>
      <c r="E23" s="28">
        <v>635</v>
      </c>
    </row>
    <row r="24" spans="2:5" ht="12.75">
      <c r="B24" s="29"/>
      <c r="C24" s="29"/>
      <c r="D24" s="30" t="s">
        <v>73</v>
      </c>
      <c r="E24" s="31">
        <f>SUM(E12:E23)</f>
        <v>55562</v>
      </c>
    </row>
  </sheetData>
  <sheetProtection/>
  <mergeCells count="6">
    <mergeCell ref="B2:E2"/>
    <mergeCell ref="B4:E4"/>
    <mergeCell ref="B5:E5"/>
    <mergeCell ref="B9:C10"/>
    <mergeCell ref="D9:D11"/>
    <mergeCell ref="E9:E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A1">
      <selection activeCell="C14" sqref="C14"/>
    </sheetView>
  </sheetViews>
  <sheetFormatPr defaultColWidth="9.140625" defaultRowHeight="12.75"/>
  <cols>
    <col min="1" max="1" width="9.7109375" style="0" customWidth="1"/>
    <col min="2" max="2" width="58.8515625" style="0" customWidth="1"/>
    <col min="3" max="3" width="18.57421875" style="0" customWidth="1"/>
  </cols>
  <sheetData>
    <row r="2" ht="12.75">
      <c r="C2" s="32"/>
    </row>
    <row r="3" ht="12.75">
      <c r="C3" s="33" t="s">
        <v>74</v>
      </c>
    </row>
    <row r="4" ht="12.75">
      <c r="C4" s="32"/>
    </row>
    <row r="5" spans="1:3" ht="12.75">
      <c r="A5" s="134" t="s">
        <v>185</v>
      </c>
      <c r="B5" s="134"/>
      <c r="C5" s="134"/>
    </row>
    <row r="6" ht="12.75">
      <c r="C6" s="32"/>
    </row>
    <row r="7" ht="12.75">
      <c r="C7" s="32"/>
    </row>
    <row r="8" ht="12.75">
      <c r="C8" s="33" t="s">
        <v>8</v>
      </c>
    </row>
    <row r="9" spans="2:3" ht="12.75">
      <c r="B9" s="34" t="s">
        <v>75</v>
      </c>
      <c r="C9" s="35" t="s">
        <v>76</v>
      </c>
    </row>
    <row r="10" spans="2:3" ht="12.75">
      <c r="B10" s="39" t="s">
        <v>163</v>
      </c>
      <c r="C10" s="36">
        <v>450</v>
      </c>
    </row>
    <row r="11" spans="2:3" ht="12.75">
      <c r="B11" s="39" t="s">
        <v>180</v>
      </c>
      <c r="C11" s="36">
        <v>200</v>
      </c>
    </row>
    <row r="12" spans="2:3" ht="12.75">
      <c r="B12" s="39" t="s">
        <v>196</v>
      </c>
      <c r="C12" s="36">
        <v>30</v>
      </c>
    </row>
    <row r="13" spans="2:3" ht="12.75">
      <c r="B13" s="39" t="s">
        <v>197</v>
      </c>
      <c r="C13" s="36">
        <v>700</v>
      </c>
    </row>
    <row r="14" spans="2:3" ht="12.75">
      <c r="B14" s="39" t="s">
        <v>153</v>
      </c>
      <c r="C14" s="36">
        <v>550</v>
      </c>
    </row>
    <row r="15" spans="2:3" ht="12.75">
      <c r="B15" s="37" t="s">
        <v>77</v>
      </c>
      <c r="C15" s="38">
        <f>SUM(C10:C14)</f>
        <v>1930</v>
      </c>
    </row>
    <row r="16" ht="12.75">
      <c r="C16" s="32"/>
    </row>
    <row r="17" ht="12.75">
      <c r="C17" s="32"/>
    </row>
  </sheetData>
  <sheetProtection/>
  <mergeCells count="1">
    <mergeCell ref="A5:C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H8" sqref="H8"/>
    </sheetView>
  </sheetViews>
  <sheetFormatPr defaultColWidth="9.140625" defaultRowHeight="12.75"/>
  <cols>
    <col min="1" max="1" width="21.28125" style="0" customWidth="1"/>
    <col min="2" max="2" width="10.28125" style="0" customWidth="1"/>
    <col min="3" max="3" width="8.57421875" style="0" customWidth="1"/>
    <col min="4" max="6" width="8.140625" style="0" customWidth="1"/>
    <col min="7" max="7" width="7.7109375" style="0" customWidth="1"/>
    <col min="8" max="8" width="8.28125" style="0" customWidth="1"/>
    <col min="9" max="9" width="8.00390625" style="0" customWidth="1"/>
  </cols>
  <sheetData>
    <row r="2" spans="1:15" ht="12.75">
      <c r="A2" s="41"/>
      <c r="N2" s="135" t="s">
        <v>78</v>
      </c>
      <c r="O2" s="136"/>
    </row>
    <row r="3" spans="1:15" ht="12.75">
      <c r="A3" s="137" t="s">
        <v>186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3.5" thickBot="1">
      <c r="A4" s="4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138" t="s">
        <v>79</v>
      </c>
      <c r="O4" s="138"/>
    </row>
    <row r="5" spans="1:15" ht="23.25" thickBot="1">
      <c r="A5" s="45" t="s">
        <v>75</v>
      </c>
      <c r="B5" s="46" t="s">
        <v>80</v>
      </c>
      <c r="C5" s="47" t="s">
        <v>81</v>
      </c>
      <c r="D5" s="47" t="s">
        <v>82</v>
      </c>
      <c r="E5" s="47" t="s">
        <v>83</v>
      </c>
      <c r="F5" s="47" t="s">
        <v>84</v>
      </c>
      <c r="G5" s="47" t="s">
        <v>85</v>
      </c>
      <c r="H5" s="47" t="s">
        <v>86</v>
      </c>
      <c r="I5" s="47" t="s">
        <v>87</v>
      </c>
      <c r="J5" s="47" t="s">
        <v>88</v>
      </c>
      <c r="K5" s="47" t="s">
        <v>89</v>
      </c>
      <c r="L5" s="47" t="s">
        <v>90</v>
      </c>
      <c r="M5" s="47" t="s">
        <v>91</v>
      </c>
      <c r="N5" s="47" t="s">
        <v>92</v>
      </c>
      <c r="O5" s="48" t="s">
        <v>77</v>
      </c>
    </row>
    <row r="6" spans="1:15" ht="12.75">
      <c r="A6" s="49" t="s">
        <v>93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</row>
    <row r="7" spans="1:15" ht="29.25" customHeight="1">
      <c r="A7" s="52" t="s">
        <v>94</v>
      </c>
      <c r="B7" s="53">
        <v>142866</v>
      </c>
      <c r="C7" s="53">
        <v>11899</v>
      </c>
      <c r="D7" s="53">
        <v>11899</v>
      </c>
      <c r="E7" s="53">
        <v>11900</v>
      </c>
      <c r="F7" s="53">
        <v>11899</v>
      </c>
      <c r="G7" s="53">
        <v>11899</v>
      </c>
      <c r="H7" s="53">
        <v>11973</v>
      </c>
      <c r="I7" s="53">
        <v>11899</v>
      </c>
      <c r="J7" s="53">
        <v>11899</v>
      </c>
      <c r="K7" s="53">
        <v>11900</v>
      </c>
      <c r="L7" s="53">
        <v>11899</v>
      </c>
      <c r="M7" s="53">
        <v>11900</v>
      </c>
      <c r="N7" s="53">
        <v>11900</v>
      </c>
      <c r="O7" s="54">
        <f aca="true" t="shared" si="0" ref="O7:O15">SUM(C7:N7)</f>
        <v>142866</v>
      </c>
    </row>
    <row r="8" spans="1:15" ht="32.25" customHeight="1">
      <c r="A8" s="52" t="s">
        <v>95</v>
      </c>
      <c r="B8" s="53">
        <v>36551</v>
      </c>
      <c r="C8" s="53">
        <v>0</v>
      </c>
      <c r="D8" s="53">
        <v>4300</v>
      </c>
      <c r="E8" s="53">
        <v>0</v>
      </c>
      <c r="F8" s="53">
        <v>0</v>
      </c>
      <c r="G8" s="53">
        <v>11834</v>
      </c>
      <c r="H8" s="53">
        <v>0</v>
      </c>
      <c r="I8" s="53">
        <v>20417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4">
        <f t="shared" si="0"/>
        <v>36551</v>
      </c>
    </row>
    <row r="9" spans="1:15" ht="18.75" customHeight="1">
      <c r="A9" s="52" t="s">
        <v>96</v>
      </c>
      <c r="B9" s="53">
        <v>15000</v>
      </c>
      <c r="C9" s="53">
        <v>0</v>
      </c>
      <c r="D9" s="53">
        <v>0</v>
      </c>
      <c r="E9" s="53">
        <v>7000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8000</v>
      </c>
      <c r="L9" s="53">
        <v>0</v>
      </c>
      <c r="M9" s="53">
        <v>0</v>
      </c>
      <c r="N9" s="53">
        <v>0</v>
      </c>
      <c r="O9" s="54">
        <f t="shared" si="0"/>
        <v>15000</v>
      </c>
    </row>
    <row r="10" spans="1:15" ht="19.5" customHeight="1">
      <c r="A10" s="52" t="s">
        <v>97</v>
      </c>
      <c r="B10" s="53">
        <v>3089</v>
      </c>
      <c r="C10" s="53">
        <v>0</v>
      </c>
      <c r="D10" s="53">
        <v>500</v>
      </c>
      <c r="E10" s="53">
        <v>0</v>
      </c>
      <c r="F10" s="53">
        <v>500</v>
      </c>
      <c r="G10" s="53">
        <v>0</v>
      </c>
      <c r="H10" s="53">
        <v>0</v>
      </c>
      <c r="I10" s="53">
        <v>545</v>
      </c>
      <c r="J10" s="53">
        <v>500</v>
      </c>
      <c r="K10" s="53">
        <v>0</v>
      </c>
      <c r="L10" s="53">
        <v>0</v>
      </c>
      <c r="M10" s="53">
        <v>544</v>
      </c>
      <c r="N10" s="53">
        <v>500</v>
      </c>
      <c r="O10" s="54">
        <f t="shared" si="0"/>
        <v>3089</v>
      </c>
    </row>
    <row r="11" spans="1:15" ht="15.75" customHeight="1">
      <c r="A11" s="52" t="s">
        <v>98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4">
        <f t="shared" si="0"/>
        <v>0</v>
      </c>
    </row>
    <row r="12" spans="1:15" ht="26.25" customHeight="1">
      <c r="A12" s="55" t="s">
        <v>99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4">
        <f>SUM(C12:N12)</f>
        <v>0</v>
      </c>
    </row>
    <row r="13" spans="1:15" ht="24" customHeight="1">
      <c r="A13" s="55" t="s">
        <v>100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7">
        <f t="shared" si="0"/>
        <v>0</v>
      </c>
    </row>
    <row r="14" spans="1:15" ht="18.75" customHeight="1" thickBot="1">
      <c r="A14" s="55" t="s">
        <v>101</v>
      </c>
      <c r="B14" s="56">
        <v>46915</v>
      </c>
      <c r="C14" s="56">
        <v>46915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7">
        <f t="shared" si="0"/>
        <v>46915</v>
      </c>
    </row>
    <row r="15" spans="1:15" ht="13.5" thickBot="1">
      <c r="A15" s="58" t="s">
        <v>102</v>
      </c>
      <c r="B15" s="59">
        <f aca="true" t="shared" si="1" ref="B15:N15">SUM(B6:B14)</f>
        <v>244421</v>
      </c>
      <c r="C15" s="59">
        <f t="shared" si="1"/>
        <v>58814</v>
      </c>
      <c r="D15" s="59">
        <f t="shared" si="1"/>
        <v>16699</v>
      </c>
      <c r="E15" s="59">
        <f t="shared" si="1"/>
        <v>18900</v>
      </c>
      <c r="F15" s="59">
        <f t="shared" si="1"/>
        <v>12399</v>
      </c>
      <c r="G15" s="59">
        <f t="shared" si="1"/>
        <v>23733</v>
      </c>
      <c r="H15" s="59">
        <f t="shared" si="1"/>
        <v>11973</v>
      </c>
      <c r="I15" s="59">
        <f t="shared" si="1"/>
        <v>32861</v>
      </c>
      <c r="J15" s="59">
        <f t="shared" si="1"/>
        <v>12399</v>
      </c>
      <c r="K15" s="59">
        <f t="shared" si="1"/>
        <v>19900</v>
      </c>
      <c r="L15" s="59">
        <f t="shared" si="1"/>
        <v>11899</v>
      </c>
      <c r="M15" s="59">
        <f t="shared" si="1"/>
        <v>12444</v>
      </c>
      <c r="N15" s="59">
        <f t="shared" si="1"/>
        <v>12400</v>
      </c>
      <c r="O15" s="60">
        <f t="shared" si="0"/>
        <v>244421</v>
      </c>
    </row>
    <row r="16" spans="1:15" ht="13.5" thickBot="1">
      <c r="A16" s="61" t="s">
        <v>103</v>
      </c>
      <c r="B16" s="62">
        <f>B15</f>
        <v>244421</v>
      </c>
      <c r="C16" s="62">
        <f>C15</f>
        <v>58814</v>
      </c>
      <c r="D16" s="62">
        <f aca="true" t="shared" si="2" ref="D16:N16">D15+C16</f>
        <v>75513</v>
      </c>
      <c r="E16" s="62">
        <f t="shared" si="2"/>
        <v>94413</v>
      </c>
      <c r="F16" s="62">
        <f t="shared" si="2"/>
        <v>106812</v>
      </c>
      <c r="G16" s="62">
        <f t="shared" si="2"/>
        <v>130545</v>
      </c>
      <c r="H16" s="62">
        <f t="shared" si="2"/>
        <v>142518</v>
      </c>
      <c r="I16" s="62">
        <f t="shared" si="2"/>
        <v>175379</v>
      </c>
      <c r="J16" s="62">
        <f t="shared" si="2"/>
        <v>187778</v>
      </c>
      <c r="K16" s="62">
        <f t="shared" si="2"/>
        <v>207678</v>
      </c>
      <c r="L16" s="62">
        <f t="shared" si="2"/>
        <v>219577</v>
      </c>
      <c r="M16" s="62">
        <f t="shared" si="2"/>
        <v>232021</v>
      </c>
      <c r="N16" s="62">
        <f t="shared" si="2"/>
        <v>244421</v>
      </c>
      <c r="O16" s="63">
        <f>O15</f>
        <v>244421</v>
      </c>
    </row>
  </sheetData>
  <sheetProtection/>
  <mergeCells count="3">
    <mergeCell ref="N2:O2"/>
    <mergeCell ref="A3:O3"/>
    <mergeCell ref="N4:O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8"/>
  <sheetViews>
    <sheetView tabSelected="1" zoomScale="90" zoomScaleNormal="90" workbookViewId="0" topLeftCell="A2">
      <selection activeCell="N16" sqref="N16"/>
    </sheetView>
  </sheetViews>
  <sheetFormatPr defaultColWidth="9.140625" defaultRowHeight="12.75"/>
  <cols>
    <col min="1" max="1" width="16.57421875" style="0" customWidth="1"/>
  </cols>
  <sheetData>
    <row r="2" spans="14:15" ht="12.75">
      <c r="N2" s="135" t="s">
        <v>169</v>
      </c>
      <c r="O2" s="136"/>
    </row>
    <row r="3" spans="1:15" ht="12.75">
      <c r="A3" s="137" t="s">
        <v>186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3.5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138" t="s">
        <v>79</v>
      </c>
      <c r="O4" s="138"/>
    </row>
    <row r="5" spans="1:15" ht="34.5" thickBot="1">
      <c r="A5" s="45" t="s">
        <v>75</v>
      </c>
      <c r="B5" s="46" t="s">
        <v>80</v>
      </c>
      <c r="C5" s="47" t="s">
        <v>81</v>
      </c>
      <c r="D5" s="47" t="s">
        <v>82</v>
      </c>
      <c r="E5" s="47" t="s">
        <v>83</v>
      </c>
      <c r="F5" s="47" t="s">
        <v>84</v>
      </c>
      <c r="G5" s="47" t="s">
        <v>85</v>
      </c>
      <c r="H5" s="47" t="s">
        <v>86</v>
      </c>
      <c r="I5" s="47" t="s">
        <v>87</v>
      </c>
      <c r="J5" s="47" t="s">
        <v>88</v>
      </c>
      <c r="K5" s="47" t="s">
        <v>89</v>
      </c>
      <c r="L5" s="47" t="s">
        <v>90</v>
      </c>
      <c r="M5" s="47" t="s">
        <v>91</v>
      </c>
      <c r="N5" s="47" t="s">
        <v>92</v>
      </c>
      <c r="O5" s="48" t="s">
        <v>77</v>
      </c>
    </row>
    <row r="6" spans="1:15" ht="12.75">
      <c r="A6" s="66" t="s">
        <v>104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8"/>
    </row>
    <row r="7" spans="1:15" ht="24" customHeight="1">
      <c r="A7" s="52" t="s">
        <v>58</v>
      </c>
      <c r="B7" s="69">
        <v>92297</v>
      </c>
      <c r="C7" s="69">
        <v>7691</v>
      </c>
      <c r="D7" s="69">
        <v>7692</v>
      </c>
      <c r="E7" s="69">
        <v>7691</v>
      </c>
      <c r="F7" s="69">
        <v>7692</v>
      </c>
      <c r="G7" s="69">
        <v>7691</v>
      </c>
      <c r="H7" s="69">
        <v>7692</v>
      </c>
      <c r="I7" s="69">
        <v>7691</v>
      </c>
      <c r="J7" s="69">
        <v>7692</v>
      </c>
      <c r="K7" s="69">
        <v>7691</v>
      </c>
      <c r="L7" s="69">
        <v>7692</v>
      </c>
      <c r="M7" s="69">
        <v>7691</v>
      </c>
      <c r="N7" s="69">
        <v>7691</v>
      </c>
      <c r="O7" s="70">
        <f aca="true" t="shared" si="0" ref="O7:O15">SUM(C7:N7)</f>
        <v>92297</v>
      </c>
    </row>
    <row r="8" spans="1:15" ht="24" customHeight="1">
      <c r="A8" s="52" t="s">
        <v>105</v>
      </c>
      <c r="B8" s="69">
        <v>16142</v>
      </c>
      <c r="C8" s="69">
        <v>1345</v>
      </c>
      <c r="D8" s="69">
        <v>1345</v>
      </c>
      <c r="E8" s="69">
        <v>1345</v>
      </c>
      <c r="F8" s="69">
        <v>1345</v>
      </c>
      <c r="G8" s="69">
        <v>1345</v>
      </c>
      <c r="H8" s="69">
        <v>1346</v>
      </c>
      <c r="I8" s="69">
        <v>1345</v>
      </c>
      <c r="J8" s="69">
        <v>1345</v>
      </c>
      <c r="K8" s="69">
        <v>1345</v>
      </c>
      <c r="L8" s="69">
        <v>1345</v>
      </c>
      <c r="M8" s="69">
        <v>1345</v>
      </c>
      <c r="N8" s="69">
        <v>1346</v>
      </c>
      <c r="O8" s="70">
        <f t="shared" si="0"/>
        <v>16142</v>
      </c>
    </row>
    <row r="9" spans="1:15" ht="16.5" customHeight="1">
      <c r="A9" s="52" t="s">
        <v>60</v>
      </c>
      <c r="B9" s="69">
        <v>48471</v>
      </c>
      <c r="C9" s="69">
        <v>2600</v>
      </c>
      <c r="D9" s="69">
        <v>2600</v>
      </c>
      <c r="E9" s="69">
        <v>4800</v>
      </c>
      <c r="F9" s="69">
        <v>3600</v>
      </c>
      <c r="G9" s="69">
        <v>3600</v>
      </c>
      <c r="H9" s="69">
        <v>4500</v>
      </c>
      <c r="I9" s="69">
        <v>4000</v>
      </c>
      <c r="J9" s="69">
        <v>5000</v>
      </c>
      <c r="K9" s="69">
        <v>4200</v>
      </c>
      <c r="L9" s="69">
        <v>4200</v>
      </c>
      <c r="M9" s="69">
        <v>4200</v>
      </c>
      <c r="N9" s="69">
        <v>5171</v>
      </c>
      <c r="O9" s="70">
        <f t="shared" si="0"/>
        <v>48471</v>
      </c>
    </row>
    <row r="10" spans="1:15" ht="27.75" customHeight="1">
      <c r="A10" s="52" t="s">
        <v>106</v>
      </c>
      <c r="B10" s="69">
        <v>8900</v>
      </c>
      <c r="C10" s="69">
        <v>250</v>
      </c>
      <c r="D10" s="69">
        <v>250</v>
      </c>
      <c r="E10" s="69">
        <v>250</v>
      </c>
      <c r="F10" s="69">
        <v>800</v>
      </c>
      <c r="G10" s="69">
        <v>900</v>
      </c>
      <c r="H10" s="69">
        <v>800</v>
      </c>
      <c r="I10" s="69">
        <v>400</v>
      </c>
      <c r="J10" s="69">
        <v>548</v>
      </c>
      <c r="K10" s="69">
        <v>850</v>
      </c>
      <c r="L10" s="69">
        <v>552</v>
      </c>
      <c r="M10" s="69">
        <v>800</v>
      </c>
      <c r="N10" s="69">
        <v>2500</v>
      </c>
      <c r="O10" s="70">
        <f t="shared" si="0"/>
        <v>8900</v>
      </c>
    </row>
    <row r="11" spans="1:15" ht="38.25" customHeight="1">
      <c r="A11" s="52" t="s">
        <v>170</v>
      </c>
      <c r="B11" s="69">
        <v>2130</v>
      </c>
      <c r="C11" s="69">
        <v>100</v>
      </c>
      <c r="D11" s="69">
        <v>0</v>
      </c>
      <c r="E11" s="69">
        <v>0</v>
      </c>
      <c r="F11" s="69">
        <v>500</v>
      </c>
      <c r="G11" s="69">
        <v>100</v>
      </c>
      <c r="H11" s="69">
        <v>0</v>
      </c>
      <c r="I11" s="69">
        <v>500</v>
      </c>
      <c r="J11" s="69">
        <v>500</v>
      </c>
      <c r="K11" s="69">
        <v>100</v>
      </c>
      <c r="L11" s="69">
        <v>200</v>
      </c>
      <c r="M11" s="69">
        <v>0</v>
      </c>
      <c r="N11" s="69">
        <v>130</v>
      </c>
      <c r="O11" s="70">
        <f t="shared" si="0"/>
        <v>2130</v>
      </c>
    </row>
    <row r="12" spans="1:15" ht="38.25" customHeight="1">
      <c r="A12" s="52" t="s">
        <v>171</v>
      </c>
      <c r="B12" s="69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70">
        <f t="shared" si="0"/>
        <v>0</v>
      </c>
    </row>
    <row r="13" spans="1:15" ht="12.75">
      <c r="A13" s="52" t="s">
        <v>107</v>
      </c>
      <c r="B13" s="69">
        <v>15750</v>
      </c>
      <c r="C13" s="69">
        <v>0</v>
      </c>
      <c r="D13" s="69">
        <v>11834</v>
      </c>
      <c r="E13" s="69">
        <v>775</v>
      </c>
      <c r="F13" s="69">
        <v>2887</v>
      </c>
      <c r="G13" s="69">
        <v>254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f t="shared" si="0"/>
        <v>15750</v>
      </c>
    </row>
    <row r="14" spans="1:15" ht="12.75">
      <c r="A14" s="55" t="s">
        <v>159</v>
      </c>
      <c r="B14" s="71">
        <v>39812</v>
      </c>
      <c r="C14" s="71">
        <v>0</v>
      </c>
      <c r="D14" s="71">
        <v>0</v>
      </c>
      <c r="E14" s="71">
        <v>22960</v>
      </c>
      <c r="F14" s="71">
        <v>0</v>
      </c>
      <c r="G14" s="71">
        <v>0</v>
      </c>
      <c r="H14" s="71">
        <v>13956</v>
      </c>
      <c r="I14" s="71">
        <v>500</v>
      </c>
      <c r="J14" s="71">
        <v>1000</v>
      </c>
      <c r="K14" s="71">
        <v>630</v>
      </c>
      <c r="L14" s="71">
        <v>250</v>
      </c>
      <c r="M14" s="71">
        <v>0</v>
      </c>
      <c r="N14" s="71">
        <v>516</v>
      </c>
      <c r="O14" s="70">
        <f t="shared" si="0"/>
        <v>39812</v>
      </c>
    </row>
    <row r="15" spans="1:15" ht="22.5" customHeight="1">
      <c r="A15" s="55" t="s">
        <v>138</v>
      </c>
      <c r="B15" s="71">
        <v>15429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15429</v>
      </c>
      <c r="O15" s="72">
        <f t="shared" si="0"/>
        <v>15429</v>
      </c>
    </row>
    <row r="16" spans="1:15" ht="30" customHeight="1">
      <c r="A16" s="73" t="s">
        <v>108</v>
      </c>
      <c r="B16" s="69">
        <v>5490</v>
      </c>
      <c r="C16" s="69">
        <v>3916</v>
      </c>
      <c r="D16" s="69">
        <v>125</v>
      </c>
      <c r="E16" s="69">
        <v>125</v>
      </c>
      <c r="F16" s="69">
        <v>125</v>
      </c>
      <c r="G16" s="69">
        <v>125</v>
      </c>
      <c r="H16" s="69">
        <v>198</v>
      </c>
      <c r="I16" s="69">
        <v>125</v>
      </c>
      <c r="J16" s="69">
        <v>125</v>
      </c>
      <c r="K16" s="69">
        <v>125</v>
      </c>
      <c r="L16" s="69">
        <v>125</v>
      </c>
      <c r="M16" s="69">
        <v>125</v>
      </c>
      <c r="N16" s="69">
        <v>251</v>
      </c>
      <c r="O16" s="70">
        <f>SUM(C16:N16)</f>
        <v>5490</v>
      </c>
    </row>
    <row r="17" spans="1:15" ht="13.5" thickBot="1">
      <c r="A17" s="74" t="s">
        <v>109</v>
      </c>
      <c r="B17" s="75">
        <f>SUM(B7:B16)</f>
        <v>244421</v>
      </c>
      <c r="C17" s="75">
        <f aca="true" t="shared" si="1" ref="C17:N17">SUM(C6:C16)</f>
        <v>15902</v>
      </c>
      <c r="D17" s="75">
        <f t="shared" si="1"/>
        <v>23846</v>
      </c>
      <c r="E17" s="75">
        <f t="shared" si="1"/>
        <v>37946</v>
      </c>
      <c r="F17" s="75">
        <f t="shared" si="1"/>
        <v>16949</v>
      </c>
      <c r="G17" s="75">
        <f t="shared" si="1"/>
        <v>14015</v>
      </c>
      <c r="H17" s="75">
        <f t="shared" si="1"/>
        <v>28492</v>
      </c>
      <c r="I17" s="75">
        <f t="shared" si="1"/>
        <v>14561</v>
      </c>
      <c r="J17" s="75">
        <f t="shared" si="1"/>
        <v>16210</v>
      </c>
      <c r="K17" s="75">
        <f t="shared" si="1"/>
        <v>14941</v>
      </c>
      <c r="L17" s="75">
        <f t="shared" si="1"/>
        <v>14364</v>
      </c>
      <c r="M17" s="75">
        <f t="shared" si="1"/>
        <v>14161</v>
      </c>
      <c r="N17" s="75">
        <f t="shared" si="1"/>
        <v>33034</v>
      </c>
      <c r="O17" s="76">
        <f>SUM(O7:O16)</f>
        <v>244421</v>
      </c>
    </row>
    <row r="18" spans="1:15" ht="13.5" thickBot="1">
      <c r="A18" s="61" t="s">
        <v>103</v>
      </c>
      <c r="B18" s="75">
        <f>B17</f>
        <v>244421</v>
      </c>
      <c r="C18" s="75">
        <f>C17</f>
        <v>15902</v>
      </c>
      <c r="D18" s="75">
        <f aca="true" t="shared" si="2" ref="D18:N18">D17+C18</f>
        <v>39748</v>
      </c>
      <c r="E18" s="75">
        <f t="shared" si="2"/>
        <v>77694</v>
      </c>
      <c r="F18" s="75">
        <f t="shared" si="2"/>
        <v>94643</v>
      </c>
      <c r="G18" s="75">
        <f t="shared" si="2"/>
        <v>108658</v>
      </c>
      <c r="H18" s="75">
        <f t="shared" si="2"/>
        <v>137150</v>
      </c>
      <c r="I18" s="75">
        <f t="shared" si="2"/>
        <v>151711</v>
      </c>
      <c r="J18" s="75">
        <f t="shared" si="2"/>
        <v>167921</v>
      </c>
      <c r="K18" s="75">
        <f t="shared" si="2"/>
        <v>182862</v>
      </c>
      <c r="L18" s="75">
        <f t="shared" si="2"/>
        <v>197226</v>
      </c>
      <c r="M18" s="75">
        <f t="shared" si="2"/>
        <v>211387</v>
      </c>
      <c r="N18" s="75">
        <f t="shared" si="2"/>
        <v>244421</v>
      </c>
      <c r="O18" s="76">
        <f>O17</f>
        <v>244421</v>
      </c>
    </row>
  </sheetData>
  <sheetProtection/>
  <mergeCells count="3">
    <mergeCell ref="N2:O2"/>
    <mergeCell ref="A3:O3"/>
    <mergeCell ref="N4:O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3.140625" style="0" customWidth="1"/>
    <col min="2" max="2" width="29.7109375" style="0" customWidth="1"/>
    <col min="3" max="3" width="27.28125" style="0" customWidth="1"/>
    <col min="4" max="4" width="12.00390625" style="0" customWidth="1"/>
    <col min="5" max="5" width="11.7109375" style="0" customWidth="1"/>
    <col min="6" max="6" width="12.7109375" style="0" customWidth="1"/>
  </cols>
  <sheetData>
    <row r="3" spans="4:5" ht="12.75">
      <c r="D3" s="40"/>
      <c r="E3" s="40" t="s">
        <v>110</v>
      </c>
    </row>
    <row r="4" spans="4:5" ht="12.75">
      <c r="D4" s="40"/>
      <c r="E4" s="40"/>
    </row>
    <row r="5" spans="1:6" ht="12.75">
      <c r="A5" s="134" t="s">
        <v>187</v>
      </c>
      <c r="B5" s="134"/>
      <c r="C5" s="134"/>
      <c r="D5" s="134"/>
      <c r="E5" s="134"/>
      <c r="F5" s="134"/>
    </row>
    <row r="6" spans="1:5" ht="12.75">
      <c r="A6" s="42"/>
      <c r="B6" s="42"/>
      <c r="C6" s="42"/>
      <c r="D6" s="42"/>
      <c r="E6" s="42"/>
    </row>
    <row r="7" spans="1:5" ht="12.75">
      <c r="A7" s="42"/>
      <c r="B7" s="42"/>
      <c r="C7" s="42"/>
      <c r="D7" s="42"/>
      <c r="E7" s="42"/>
    </row>
    <row r="8" spans="1:5" ht="12.75">
      <c r="A8" s="42"/>
      <c r="B8" s="42"/>
      <c r="C8" s="42"/>
      <c r="D8" s="42"/>
      <c r="E8" s="42"/>
    </row>
    <row r="9" spans="1:5" ht="12.75">
      <c r="A9" s="42"/>
      <c r="B9" s="42"/>
      <c r="C9" s="42"/>
      <c r="D9" s="42"/>
      <c r="E9" s="42"/>
    </row>
    <row r="10" spans="1:5" ht="12.75">
      <c r="A10" s="42"/>
      <c r="B10" s="42"/>
      <c r="C10" s="42"/>
      <c r="D10" s="42"/>
      <c r="E10" s="42"/>
    </row>
    <row r="11" ht="13.5" thickBot="1"/>
    <row r="12" spans="1:6" ht="12.75">
      <c r="A12" s="78" t="s">
        <v>111</v>
      </c>
      <c r="B12" s="79" t="s">
        <v>122</v>
      </c>
      <c r="C12" s="139" t="s">
        <v>112</v>
      </c>
      <c r="D12" s="80" t="s">
        <v>113</v>
      </c>
      <c r="E12" s="80" t="s">
        <v>114</v>
      </c>
      <c r="F12" s="81" t="s">
        <v>115</v>
      </c>
    </row>
    <row r="13" spans="1:6" ht="13.5" thickBot="1">
      <c r="A13" s="82" t="s">
        <v>116</v>
      </c>
      <c r="B13" s="83" t="s">
        <v>117</v>
      </c>
      <c r="C13" s="140"/>
      <c r="D13" s="84" t="s">
        <v>118</v>
      </c>
      <c r="E13" s="84" t="s">
        <v>119</v>
      </c>
      <c r="F13" s="85" t="s">
        <v>120</v>
      </c>
    </row>
    <row r="14" spans="1:6" ht="33.75" customHeight="1">
      <c r="A14" s="106" t="s">
        <v>155</v>
      </c>
      <c r="B14" s="107" t="s">
        <v>154</v>
      </c>
      <c r="C14" s="105" t="s">
        <v>154</v>
      </c>
      <c r="D14" s="106" t="s">
        <v>155</v>
      </c>
      <c r="E14" s="106" t="s">
        <v>155</v>
      </c>
      <c r="F14" s="106" t="s">
        <v>155</v>
      </c>
    </row>
    <row r="15" spans="1:6" ht="13.5" thickBot="1">
      <c r="A15" s="141" t="s">
        <v>121</v>
      </c>
      <c r="B15" s="142"/>
      <c r="C15" s="86"/>
      <c r="D15" s="87"/>
      <c r="E15" s="87"/>
      <c r="F15" s="88">
        <f>SUM(F14:F14)</f>
        <v>0</v>
      </c>
    </row>
    <row r="16" ht="12.75">
      <c r="C16" s="42"/>
    </row>
  </sheetData>
  <sheetProtection/>
  <mergeCells count="3">
    <mergeCell ref="A5:F5"/>
    <mergeCell ref="C12:C13"/>
    <mergeCell ref="A15:B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11"/>
  <sheetViews>
    <sheetView zoomScalePageLayoutView="0" workbookViewId="0" topLeftCell="A1">
      <selection activeCell="G27" sqref="G26:G27"/>
    </sheetView>
  </sheetViews>
  <sheetFormatPr defaultColWidth="9.140625" defaultRowHeight="12.75"/>
  <cols>
    <col min="1" max="1" width="28.00390625" style="0" customWidth="1"/>
    <col min="2" max="3" width="15.140625" style="0" customWidth="1"/>
    <col min="4" max="4" width="14.00390625" style="0" customWidth="1"/>
    <col min="5" max="5" width="11.140625" style="0" customWidth="1"/>
    <col min="6" max="6" width="14.00390625" style="0" customWidth="1"/>
    <col min="7" max="7" width="15.7109375" style="0" customWidth="1"/>
    <col min="8" max="8" width="14.8515625" style="0" customWidth="1"/>
  </cols>
  <sheetData>
    <row r="3" spans="7:8" ht="12.75">
      <c r="G3" t="s">
        <v>123</v>
      </c>
      <c r="H3" s="42"/>
    </row>
    <row r="5" spans="1:8" ht="12.75">
      <c r="A5" s="134" t="s">
        <v>144</v>
      </c>
      <c r="B5" s="134"/>
      <c r="C5" s="134"/>
      <c r="D5" s="134"/>
      <c r="E5" s="134"/>
      <c r="F5" s="134"/>
      <c r="G5" s="134"/>
      <c r="H5" s="134"/>
    </row>
    <row r="6" spans="1:8" ht="12.75">
      <c r="A6" s="77"/>
      <c r="B6" s="77"/>
      <c r="C6" s="77"/>
      <c r="D6" s="77"/>
      <c r="E6" s="77"/>
      <c r="F6" s="77"/>
      <c r="G6" s="77"/>
      <c r="H6" s="77"/>
    </row>
    <row r="7" spans="1:8" ht="12.75">
      <c r="A7" s="77"/>
      <c r="B7" s="77"/>
      <c r="C7" s="77"/>
      <c r="D7" s="77"/>
      <c r="E7" s="77"/>
      <c r="F7" s="77"/>
      <c r="G7" s="77"/>
      <c r="H7" s="77"/>
    </row>
    <row r="8" spans="1:8" ht="13.5" thickBot="1">
      <c r="A8" s="77"/>
      <c r="B8" s="77"/>
      <c r="C8" s="77"/>
      <c r="D8" s="77"/>
      <c r="E8" s="77"/>
      <c r="F8" s="77"/>
      <c r="G8" s="77"/>
      <c r="H8" s="89"/>
    </row>
    <row r="9" spans="1:8" ht="25.5" customHeight="1">
      <c r="A9" s="143" t="s">
        <v>124</v>
      </c>
      <c r="B9" s="145" t="s">
        <v>125</v>
      </c>
      <c r="C9" s="150" t="s">
        <v>143</v>
      </c>
      <c r="D9" s="147" t="s">
        <v>126</v>
      </c>
      <c r="E9" s="147"/>
      <c r="F9" s="147"/>
      <c r="G9" s="147"/>
      <c r="H9" s="148" t="s">
        <v>77</v>
      </c>
    </row>
    <row r="10" spans="1:8" ht="24.75" customHeight="1">
      <c r="A10" s="144"/>
      <c r="B10" s="146"/>
      <c r="C10" s="151"/>
      <c r="D10" s="90">
        <v>2020</v>
      </c>
      <c r="E10" s="90">
        <v>2021</v>
      </c>
      <c r="F10" s="90">
        <v>2022</v>
      </c>
      <c r="G10" s="108" t="s">
        <v>188</v>
      </c>
      <c r="H10" s="149"/>
    </row>
    <row r="11" spans="1:8" ht="12.75">
      <c r="A11" s="91" t="s">
        <v>154</v>
      </c>
      <c r="B11" s="91" t="s">
        <v>154</v>
      </c>
      <c r="C11" s="91" t="s">
        <v>154</v>
      </c>
      <c r="D11" s="91" t="s">
        <v>154</v>
      </c>
      <c r="E11" s="91" t="s">
        <v>154</v>
      </c>
      <c r="F11" s="91" t="s">
        <v>154</v>
      </c>
      <c r="G11" s="91" t="s">
        <v>154</v>
      </c>
      <c r="H11" s="91" t="s">
        <v>154</v>
      </c>
    </row>
  </sheetData>
  <sheetProtection/>
  <mergeCells count="6">
    <mergeCell ref="A5:H5"/>
    <mergeCell ref="A9:A10"/>
    <mergeCell ref="B9:B10"/>
    <mergeCell ref="D9:G9"/>
    <mergeCell ref="H9:H10"/>
    <mergeCell ref="C9:C1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simon.ferenc</cp:lastModifiedBy>
  <cp:lastPrinted>2019-03-18T13:12:20Z</cp:lastPrinted>
  <dcterms:created xsi:type="dcterms:W3CDTF">2007-03-26T12:02:37Z</dcterms:created>
  <dcterms:modified xsi:type="dcterms:W3CDTF">2020-03-06T11:39:25Z</dcterms:modified>
  <cp:category/>
  <cp:version/>
  <cp:contentType/>
  <cp:contentStatus/>
</cp:coreProperties>
</file>