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36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</sheets>
  <definedNames>
    <definedName name="_xlnm.Print_Area" localSheetId="3">'Bevétel feladat'!$A$1:$L$27</definedName>
  </definedNames>
  <calcPr fullCalcOnLoad="1"/>
</workbook>
</file>

<file path=xl/sharedStrings.xml><?xml version="1.0" encoding="utf-8"?>
<sst xmlns="http://schemas.openxmlformats.org/spreadsheetml/2006/main" count="964" uniqueCount="444">
  <si>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</si>
  <si>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</si>
  <si>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</si>
  <si>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</si>
  <si>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</si>
  <si>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</si>
  <si>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</si>
  <si>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</si>
  <si>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</si>
  <si>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</si>
  <si>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</si>
  <si>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</si>
  <si>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</si>
  <si>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</si>
  <si>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</si>
  <si>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</si>
  <si>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</si>
  <si>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</si>
  <si>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</si>
  <si>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</si>
  <si>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</si>
  <si>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</si>
  <si>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</si>
  <si>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</si>
  <si>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</si>
  <si>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</si>
  <si>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</si>
  <si>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</si>
  <si>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</si>
  <si>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</si>
  <si>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</si>
  <si>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</si>
  <si>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</si>
  <si>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</si>
  <si>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</si>
  <si>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</si>
  <si>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</si>
  <si>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</si>
  <si>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</si>
  <si>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</si>
  <si>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</si>
  <si>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</si>
  <si>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</si>
  <si>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</si>
  <si>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</si>
  <si>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</si>
  <si>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</si>
  <si>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</si>
  <si>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</si>
  <si>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</si>
  <si>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</si>
  <si>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</si>
  <si>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</si>
  <si>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</si>
  <si>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</si>
  <si>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</si>
  <si>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</si>
  <si>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</si>
  <si>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</si>
  <si>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</si>
  <si>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</si>
  <si>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</si>
  <si>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</si>
  <si>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</si>
  <si>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</si>
  <si>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</si>
  <si>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</si>
  <si>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</si>
  <si>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</si>
  <si>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</si>
  <si>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</si>
  <si>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</si>
  <si>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</si>
  <si>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</si>
  <si>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</si>
  <si>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</si>
  <si>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</si>
  <si>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</si>
  <si>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</si>
  <si>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</si>
  <si>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</si>
  <si>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</si>
  <si>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</si>
  <si>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</si>
  <si>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</si>
  <si>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</si>
  <si>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</si>
  <si>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</si>
  <si>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</si>
  <si>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</si>
  <si>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</si>
  <si>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</si>
  <si>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</si>
  <si>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</si>
  <si>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</si>
  <si>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</si>
  <si>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</si>
  <si>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</si>
  <si>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</si>
  <si>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</si>
  <si>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</si>
  <si>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</si>
  <si>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</si>
  <si>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</si>
  <si>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</si>
  <si>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</si>
  <si>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</si>
  <si>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</si>
  <si>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</si>
  <si>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</si>
  <si>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</si>
  <si>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</si>
  <si>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</si>
  <si>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</si>
  <si>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</si>
  <si>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</si>
  <si>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</si>
  <si>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</si>
  <si>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</si>
  <si>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</si>
  <si>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</si>
  <si>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</si>
  <si>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</si>
  <si>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</si>
  <si>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</si>
  <si>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</si>
  <si>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</si>
  <si>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</si>
  <si>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</si>
  <si>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</si>
  <si>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</si>
  <si>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</si>
  <si>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</si>
  <si>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</si>
  <si>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</si>
  <si>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</si>
  <si>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</si>
  <si>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</si>
  <si>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</si>
  <si>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</si>
  <si>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</si>
  <si>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</si>
  <si>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</si>
  <si>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</si>
  <si>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</si>
  <si>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</si>
  <si>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</si>
  <si>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</si>
  <si>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</si>
  <si>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</si>
  <si>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</si>
  <si>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</si>
  <si>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</si>
  <si>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</si>
  <si>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</si>
  <si>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</si>
  <si>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</si>
  <si>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</si>
  <si>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</si>
  <si>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</si>
  <si>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</si>
  <si>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</si>
  <si>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</si>
  <si>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</si>
  <si>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</si>
  <si>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</si>
  <si>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</si>
  <si>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</si>
  <si>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</si>
  <si>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</si>
  <si>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</si>
  <si>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</si>
  <si>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</si>
  <si>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</si>
  <si>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</si>
  <si>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</si>
  <si>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</si>
  <si>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</si>
  <si>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</si>
  <si>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</si>
  <si>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</si>
  <si>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</si>
  <si>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</si>
  <si>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</si>
  <si>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</si>
  <si>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</si>
  <si>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</si>
  <si>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</si>
  <si>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</si>
  <si>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</si>
  <si>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</si>
  <si>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</si>
  <si>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</si>
  <si>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</si>
  <si>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</si>
  <si>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</si>
  <si>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</si>
  <si>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</si>
  <si>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</si>
  <si>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</si>
  <si>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</si>
  <si>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</si>
  <si>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</si>
  <si>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</si>
  <si>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</si>
  <si>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</si>
  <si>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</si>
  <si>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</si>
  <si>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</si>
  <si>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</si>
  <si>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</si>
  <si>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</si>
  <si>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</si>
  <si>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</si>
  <si>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</si>
  <si>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</si>
  <si>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</si>
  <si>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</si>
  <si>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</si>
  <si>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</si>
  <si>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</si>
  <si>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</si>
  <si>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</si>
  <si>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</si>
  <si>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</si>
  <si>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</si>
  <si>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</si>
  <si>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</si>
  <si>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</si>
  <si>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</si>
  <si>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</si>
  <si>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</si>
  <si>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</si>
  <si>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</si>
  <si>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</si>
  <si>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</si>
  <si>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</si>
  <si>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</si>
  <si>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</si>
  <si>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</si>
  <si>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</si>
  <si>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</si>
  <si>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</si>
  <si>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</si>
  <si>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</si>
  <si>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</si>
  <si>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</si>
  <si>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</si>
  <si>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</si>
  <si>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</si>
  <si>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</si>
  <si>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Helyi önkormányzatok és szervei</t>
  </si>
  <si>
    <t>Társulások</t>
  </si>
  <si>
    <t>072112   Háziorvosi ügyeleti ellátás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</si>
  <si>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</si>
  <si>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</si>
  <si>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</si>
  <si>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</si>
  <si>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</si>
  <si>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</si>
  <si>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</si>
  <si>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</si>
  <si>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107060   Egyéb szociális pénzbeli és természetbeni ellátások, támogatások</t>
  </si>
  <si>
    <t>Ellátottak juttatásai</t>
  </si>
  <si>
    <t>K48</t>
  </si>
  <si>
    <t>Önkormányzat által saját hatáskörben nyújtott pénzügyi ellátás</t>
  </si>
  <si>
    <t>Helyi megállapítású tám.gyógyszerköltségre</t>
  </si>
  <si>
    <t>Diákbérlet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</si>
  <si>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</si>
  <si>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</si>
  <si>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</si>
  <si>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</si>
  <si>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</si>
  <si>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</si>
  <si>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</si>
  <si>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</si>
  <si>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</si>
  <si>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</si>
  <si>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</si>
  <si>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</si>
  <si>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</si>
  <si>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</si>
  <si>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</si>
  <si>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</si>
  <si>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</si>
  <si>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</si>
  <si>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</si>
  <si>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</si>
  <si>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</si>
  <si>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</si>
  <si>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</si>
  <si>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</si>
  <si>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</si>
  <si>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</si>
  <si>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</si>
  <si>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</si>
  <si>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</si>
  <si>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</si>
  <si>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</si>
  <si>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</si>
  <si>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</si>
  <si>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</si>
  <si>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</si>
  <si>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</si>
  <si>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</si>
  <si>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</si>
  <si>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</si>
  <si>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</si>
  <si>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</si>
  <si>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</si>
  <si>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</si>
  <si>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</si>
  <si>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</si>
  <si>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</si>
  <si>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</si>
  <si>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</si>
  <si>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</si>
  <si>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</si>
  <si>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</si>
  <si>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</si>
  <si>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</si>
  <si>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</si>
  <si>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</si>
  <si>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</si>
  <si>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</si>
  <si>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</si>
  <si>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</si>
  <si>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</si>
  <si>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</si>
  <si>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</si>
  <si>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</si>
  <si>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</si>
  <si>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</si>
  <si>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</si>
  <si>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</si>
  <si>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</si>
  <si>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</si>
  <si>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</si>
  <si>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</si>
  <si>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</si>
  <si>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</si>
  <si>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</si>
  <si>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</si>
  <si>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</si>
  <si>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</si>
  <si>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</si>
  <si>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</si>
  <si>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</si>
  <si>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</si>
  <si>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</si>
  <si>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</si>
  <si>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</si>
  <si>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</si>
  <si>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</si>
  <si>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</si>
  <si>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Központi költségvetési szervek (Bursa)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</si>
  <si>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</si>
  <si>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</si>
  <si>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</si>
  <si>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</si>
  <si>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</si>
  <si>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</si>
  <si>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</si>
  <si>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</si>
  <si>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</si>
  <si>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</si>
  <si>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</si>
  <si>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</si>
  <si>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</si>
  <si>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</si>
  <si>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</si>
  <si>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</si>
  <si>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</si>
  <si>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</si>
  <si>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</si>
  <si>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</si>
  <si>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</si>
  <si>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</si>
  <si>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</si>
  <si>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</si>
  <si>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</si>
  <si>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</si>
  <si>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Üzemeltetési anyagok besz.(szociális tüzifa, rezsics. tüzelőa.)</t>
  </si>
  <si>
    <t>Módosított előirányzat</t>
  </si>
  <si>
    <t>Államháztartáson belüli megelőlegezések</t>
  </si>
  <si>
    <t xml:space="preserve">                Pénzbeli támogatás (gyermekvédelmi)</t>
  </si>
  <si>
    <t>Központi kezelésű előirányzatok (gyermekv.t.)</t>
  </si>
  <si>
    <t>104051 Gyermekvédelmi pénzbeli és természetbeni támogatások</t>
  </si>
  <si>
    <t>104051 Gyermekvédelmi pénzbeli és természetbeni jutattás</t>
  </si>
  <si>
    <t>104051 Gyermekvédelmi pénbeli és természetbeni támogatás</t>
  </si>
  <si>
    <t xml:space="preserve">kiemelt előirányzatonként </t>
  </si>
  <si>
    <t>Módosítás 01-09.hó</t>
  </si>
  <si>
    <t>Egyéb felhalmozási célú átvett pénzeszközök</t>
  </si>
  <si>
    <t xml:space="preserve">jogcímenként </t>
  </si>
  <si>
    <t>B411</t>
  </si>
  <si>
    <t>Egyéb működési bevételek</t>
  </si>
  <si>
    <t xml:space="preserve">feladatonként </t>
  </si>
  <si>
    <t>Otthonteremtési támogatás</t>
  </si>
  <si>
    <t>Temetési támogatás</t>
  </si>
  <si>
    <t>Iskolakezdési támogatás</t>
  </si>
  <si>
    <t>Születési támogatás</t>
  </si>
  <si>
    <t>Rendkívüli települési támogatás</t>
  </si>
  <si>
    <t>Egyéb tárgyi eszközök beszerzése</t>
  </si>
  <si>
    <t>Beruházási célú előzetesen felszámított áfa</t>
  </si>
  <si>
    <t>feladatonként</t>
  </si>
  <si>
    <t>2020. 01-05.hó költségvetés módosított előirányzat  összevont mérlege</t>
  </si>
  <si>
    <t>Módosítás      01-05.hó</t>
  </si>
  <si>
    <t>Módosítás 01-05.hó</t>
  </si>
  <si>
    <t>2020.01-05.hó költségvetés bevételi módosított előirányzata</t>
  </si>
  <si>
    <t>2020.01-05.hó költségvetés módosított előirányzata bevételei</t>
  </si>
  <si>
    <t>2020.01-05.hó költségvetés kiadási módosított előirányzata</t>
  </si>
  <si>
    <t>2020.01-05.hó költségvetés módosított előirányzata kiadásai</t>
  </si>
  <si>
    <t>kiemelt előirányzatonként</t>
  </si>
  <si>
    <t>2020.01-05.hó költségvetés módosított előirányzatának felhalmozási kiadásai</t>
  </si>
  <si>
    <t>2023.évi előirányzat</t>
  </si>
  <si>
    <t>2020.-2023. évi költségvetési bevételek és kiadások alakulásáról</t>
  </si>
  <si>
    <t>Előirányzat-felhasználási terv
2020. évre</t>
  </si>
  <si>
    <t>Kultúrház hangosítás (hangtechnika), szőnyeg (Faluház)</t>
  </si>
  <si>
    <t>K352</t>
  </si>
  <si>
    <t>Fizetendő általános forgalmi adó</t>
  </si>
  <si>
    <t>Traktor vásárlás, mobilgarázs, sebességmérő</t>
  </si>
  <si>
    <t>Működési célú támogatások</t>
  </si>
  <si>
    <t>Működési támogatások ÁH belülre</t>
  </si>
  <si>
    <t>Szüreti felvonulás támogatása</t>
  </si>
  <si>
    <t>018030 Támogatási célú műveletek</t>
  </si>
  <si>
    <t>Hangtechnika</t>
  </si>
  <si>
    <t>szőnyeg</t>
  </si>
  <si>
    <t>Mobilgarázs</t>
  </si>
  <si>
    <t>Traktor</t>
  </si>
  <si>
    <t>Sebességjelző tábla</t>
  </si>
  <si>
    <t>Öltöző kialakítása (wc+mosdó)</t>
  </si>
  <si>
    <t>Fenyősi út járda kiépítése</t>
  </si>
  <si>
    <t>Kisapáti út,Szigligeti út vízelv., Fenyősi út járda, VIS MAIOR</t>
  </si>
  <si>
    <t>K62</t>
  </si>
  <si>
    <t>Ingatlanok beszerzése, létesítése</t>
  </si>
  <si>
    <t xml:space="preserve">                                                        1.melléklet a 6/2020.(VI.17.) önkormányzati rendelethez</t>
  </si>
  <si>
    <t xml:space="preserve">                                                      2.melléklet a 6/2020.(VI.17.) önkormányzati rendelethez</t>
  </si>
  <si>
    <t xml:space="preserve">                                         3.melléklet a 6/2020.(VI.17.) önkormányzati rendelethez</t>
  </si>
  <si>
    <t xml:space="preserve">                                                  4.melléklet a 6/2020.(VI.17.) önkormányzati rendelethez</t>
  </si>
  <si>
    <t>5. melléklet a 6/2020.(VI.17.) önkormányzati rendelethez</t>
  </si>
  <si>
    <t xml:space="preserve">                                                        6.melléklet a 6/2020.(VI.17.) önkormányzati rendelethez</t>
  </si>
  <si>
    <t xml:space="preserve">                                                        7.melléklet a 6/2020.(VI.17.) önkormányzati rendelethez</t>
  </si>
  <si>
    <t xml:space="preserve">                                                 8.melléklet a 6/2020.(VI.17.) önkormányzati rendelethez</t>
  </si>
  <si>
    <t>9.melléklet a 6/2020.(VI.17.)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</si>
</sst>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8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36" borderId="8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6" borderId="1" applyNumberFormat="0" applyAlignment="0" applyProtection="0"/>
    <xf numFmtId="9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0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37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6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1" applyFill="1" applyProtection="1">
      <alignment/>
      <protection/>
    </xf>
    <xf numFmtId="0" fontId="5" fillId="0" borderId="0" xfId="61" applyFill="1" applyProtection="1">
      <alignment/>
      <protection locked="0"/>
    </xf>
    <xf numFmtId="0" fontId="15" fillId="0" borderId="0" xfId="62" applyFont="1" applyFill="1" applyAlignment="1">
      <alignment horizontal="right"/>
      <protection/>
    </xf>
    <xf numFmtId="0" fontId="16" fillId="0" borderId="21" xfId="61" applyFont="1" applyFill="1" applyBorder="1" applyAlignment="1" applyProtection="1">
      <alignment horizontal="center" vertical="center" wrapText="1"/>
      <protection/>
    </xf>
    <xf numFmtId="0" fontId="16" fillId="0" borderId="22" xfId="61" applyFont="1" applyFill="1" applyBorder="1" applyAlignment="1" applyProtection="1">
      <alignment horizontal="center" vertical="center"/>
      <protection/>
    </xf>
    <xf numFmtId="0" fontId="16" fillId="0" borderId="23" xfId="61" applyFont="1" applyFill="1" applyBorder="1" applyAlignment="1" applyProtection="1">
      <alignment horizontal="center" vertical="center"/>
      <protection/>
    </xf>
    <xf numFmtId="0" fontId="17" fillId="0" borderId="24" xfId="61" applyFont="1" applyFill="1" applyBorder="1" applyAlignment="1" applyProtection="1">
      <alignment horizontal="left" vertical="center" indent="1"/>
      <protection/>
    </xf>
    <xf numFmtId="0" fontId="17" fillId="0" borderId="25" xfId="61" applyFont="1" applyFill="1" applyBorder="1" applyAlignment="1" applyProtection="1">
      <alignment horizontal="left" vertical="center" indent="1"/>
      <protection/>
    </xf>
    <xf numFmtId="0" fontId="17" fillId="0" borderId="26" xfId="61" applyFont="1" applyFill="1" applyBorder="1" applyAlignment="1" applyProtection="1">
      <alignment horizontal="left" vertical="center" wrapText="1" indent="1"/>
      <protection/>
    </xf>
    <xf numFmtId="167" fontId="17" fillId="0" borderId="26" xfId="61" applyNumberFormat="1" applyFont="1" applyFill="1" applyBorder="1" applyAlignment="1" applyProtection="1">
      <alignment vertical="center"/>
      <protection locked="0"/>
    </xf>
    <xf numFmtId="167" fontId="17" fillId="0" borderId="27" xfId="61" applyNumberFormat="1" applyFont="1" applyFill="1" applyBorder="1" applyAlignment="1" applyProtection="1">
      <alignment vertical="center"/>
      <protection locked="0"/>
    </xf>
    <xf numFmtId="0" fontId="17" fillId="0" borderId="28" xfId="61" applyFont="1" applyFill="1" applyBorder="1" applyAlignment="1" applyProtection="1">
      <alignment horizontal="left" vertical="center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7" fontId="17" fillId="0" borderId="11" xfId="61" applyNumberFormat="1" applyFont="1" applyFill="1" applyBorder="1" applyAlignment="1" applyProtection="1">
      <alignment vertical="center"/>
      <protection locked="0"/>
    </xf>
    <xf numFmtId="0" fontId="17" fillId="0" borderId="29" xfId="61" applyFont="1" applyFill="1" applyBorder="1" applyAlignment="1" applyProtection="1">
      <alignment horizontal="left" vertical="center" wrapText="1" indent="1"/>
      <protection/>
    </xf>
    <xf numFmtId="167" fontId="17" fillId="0" borderId="29" xfId="61" applyNumberFormat="1" applyFont="1" applyFill="1" applyBorder="1" applyAlignment="1" applyProtection="1">
      <alignment vertical="center"/>
      <protection locked="0"/>
    </xf>
    <xf numFmtId="167" fontId="17" fillId="0" borderId="30" xfId="61" applyNumberFormat="1" applyFont="1" applyFill="1" applyBorder="1" applyAlignment="1" applyProtection="1">
      <alignment vertical="center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6" fillId="0" borderId="31" xfId="61" applyFont="1" applyFill="1" applyBorder="1" applyAlignment="1" applyProtection="1">
      <alignment horizontal="left" vertical="center" indent="1"/>
      <protection/>
    </xf>
    <xf numFmtId="167" fontId="19" fillId="0" borderId="31" xfId="61" applyNumberFormat="1" applyFont="1" applyFill="1" applyBorder="1" applyAlignment="1" applyProtection="1">
      <alignment vertical="center"/>
      <protection/>
    </xf>
    <xf numFmtId="167" fontId="19" fillId="0" borderId="32" xfId="61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0" fontId="17" fillId="0" borderId="33" xfId="61" applyFont="1" applyFill="1" applyBorder="1" applyAlignment="1" applyProtection="1">
      <alignment horizontal="left" vertical="center" indent="1"/>
      <protection/>
    </xf>
    <xf numFmtId="0" fontId="17" fillId="0" borderId="29" xfId="61" applyFont="1" applyFill="1" applyBorder="1" applyAlignment="1" applyProtection="1">
      <alignment horizontal="left" vertical="center" indent="1"/>
      <protection/>
    </xf>
    <xf numFmtId="0" fontId="19" fillId="0" borderId="24" xfId="61" applyFont="1" applyFill="1" applyBorder="1" applyAlignment="1" applyProtection="1">
      <alignment horizontal="left" vertical="center" indent="1"/>
      <protection/>
    </xf>
    <xf numFmtId="0" fontId="16" fillId="0" borderId="31" xfId="61" applyFont="1" applyFill="1" applyBorder="1" applyAlignment="1" applyProtection="1">
      <alignment horizontal="left" indent="1"/>
      <protection/>
    </xf>
    <xf numFmtId="167" fontId="19" fillId="0" borderId="31" xfId="61" applyNumberFormat="1" applyFont="1" applyFill="1" applyBorder="1" applyProtection="1">
      <alignment/>
      <protection/>
    </xf>
    <xf numFmtId="167" fontId="19" fillId="0" borderId="32" xfId="61" applyNumberFormat="1" applyFont="1" applyFill="1" applyBorder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6" fillId="26" borderId="34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9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2" fillId="39" borderId="1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 horizontal="right" wrapText="1"/>
    </xf>
    <xf numFmtId="3" fontId="9" fillId="26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12" fillId="39" borderId="3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9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6" fillId="26" borderId="3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9" fillId="26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39" borderId="36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6" fillId="39" borderId="38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/>
    </xf>
    <xf numFmtId="3" fontId="3" fillId="39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26" borderId="19" xfId="0" applyNumberFormat="1" applyFont="1" applyFill="1" applyBorder="1" applyAlignment="1">
      <alignment/>
    </xf>
    <xf numFmtId="167" fontId="17" fillId="0" borderId="0" xfId="61" applyNumberFormat="1" applyFont="1" applyFill="1" applyBorder="1" applyAlignment="1" applyProtection="1">
      <alignment vertical="center"/>
      <protection locked="0"/>
    </xf>
    <xf numFmtId="167" fontId="19" fillId="0" borderId="40" xfId="61" applyNumberFormat="1" applyFont="1" applyFill="1" applyBorder="1" applyAlignment="1" applyProtection="1">
      <alignment vertical="center"/>
      <protection/>
    </xf>
    <xf numFmtId="167" fontId="17" fillId="0" borderId="11" xfId="61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right" wrapText="1"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10" fillId="41" borderId="10" xfId="0" applyFont="1" applyFill="1" applyBorder="1" applyAlignment="1">
      <alignment horizontal="left"/>
    </xf>
    <xf numFmtId="3" fontId="3" fillId="41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3" fontId="3" fillId="0" borderId="41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60" applyNumberFormat="1" applyFont="1" applyFill="1" applyBorder="1" applyAlignment="1" applyProtection="1">
      <alignment horizontal="center" wrapText="1"/>
      <protection/>
    </xf>
    <xf numFmtId="0" fontId="6" fillId="0" borderId="53" xfId="60" applyNumberFormat="1" applyFont="1" applyFill="1" applyBorder="1" applyAlignment="1" applyProtection="1">
      <alignment horizontal="center" wrapText="1"/>
      <protection/>
    </xf>
    <xf numFmtId="0" fontId="6" fillId="0" borderId="15" xfId="6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6" fillId="0" borderId="35" xfId="6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61" applyFont="1" applyFill="1" applyBorder="1" applyAlignment="1" applyProtection="1">
      <alignment horizontal="center" wrapText="1"/>
      <protection/>
    </xf>
    <xf numFmtId="0" fontId="18" fillId="0" borderId="32" xfId="61" applyFont="1" applyFill="1" applyBorder="1" applyAlignment="1" applyProtection="1">
      <alignment horizontal="left" vertical="center" indent="1"/>
      <protection/>
    </xf>
    <xf numFmtId="0" fontId="18" fillId="0" borderId="23" xfId="61" applyFont="1" applyFill="1" applyBorder="1" applyAlignment="1" applyProtection="1">
      <alignment horizontal="left" vertical="center" inden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SEGEDLETEK" xfId="61"/>
    <cellStyle name="Normál_Tájékoztató felhal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2" sqref="D12"/>
    </sheetView>
  </sheetViews>
  <sheetFormatPr defaultColWidth="9.140625" defaultRowHeight="15" customHeight="1"/>
  <cols>
    <col min="1" max="1" width="9.421875" style="0" customWidth="1"/>
    <col min="2" max="2" width="29.00390625" style="0" customWidth="1"/>
    <col min="3" max="3" width="34.00390625" style="0" customWidth="1"/>
    <col min="4" max="6" width="18.7109375" style="0" customWidth="1"/>
  </cols>
  <sheetData>
    <row r="1" spans="1:6" ht="15.75" customHeight="1">
      <c r="A1" s="221" t="s">
        <v>435</v>
      </c>
      <c r="B1" s="221"/>
      <c r="C1" s="221"/>
      <c r="D1" s="221"/>
      <c r="E1" s="221"/>
      <c r="F1" s="221"/>
    </row>
    <row r="2" spans="1:6" ht="15.75" customHeight="1">
      <c r="A2" s="139"/>
      <c r="B2" s="139"/>
      <c r="C2" s="139"/>
      <c r="D2" s="139"/>
      <c r="E2" s="139"/>
      <c r="F2" s="139"/>
    </row>
    <row r="3" spans="1:6" ht="15.75" customHeight="1">
      <c r="A3" s="224" t="s">
        <v>0</v>
      </c>
      <c r="B3" s="224"/>
      <c r="C3" s="224"/>
      <c r="D3" s="224"/>
      <c r="E3" s="225"/>
      <c r="F3" s="225"/>
    </row>
    <row r="4" spans="1:6" ht="15.75" customHeight="1">
      <c r="A4" s="226" t="s">
        <v>405</v>
      </c>
      <c r="B4" s="226"/>
      <c r="C4" s="226"/>
      <c r="D4" s="226"/>
      <c r="E4" s="225"/>
      <c r="F4" s="225"/>
    </row>
    <row r="5" spans="1:6" ht="15.75" customHeight="1">
      <c r="A5" s="1"/>
      <c r="B5" s="1"/>
      <c r="C5" s="1"/>
      <c r="D5" s="1"/>
      <c r="E5" s="1"/>
      <c r="F5" s="1"/>
    </row>
    <row r="6" spans="1:6" ht="15.75" customHeight="1">
      <c r="A6" s="2"/>
      <c r="B6" s="2"/>
      <c r="C6" s="2"/>
      <c r="E6" s="3"/>
      <c r="F6" s="220" t="s">
        <v>1</v>
      </c>
    </row>
    <row r="7" spans="1:6" ht="15" customHeight="1">
      <c r="A7" s="229" t="s">
        <v>2</v>
      </c>
      <c r="B7" s="229"/>
      <c r="C7" s="230"/>
      <c r="D7" s="231" t="s">
        <v>3</v>
      </c>
      <c r="E7" s="222" t="s">
        <v>406</v>
      </c>
      <c r="F7" s="222" t="s">
        <v>383</v>
      </c>
    </row>
    <row r="8" spans="1:6" ht="15" customHeight="1">
      <c r="A8" s="229"/>
      <c r="B8" s="229"/>
      <c r="C8" s="230"/>
      <c r="D8" s="231"/>
      <c r="E8" s="223"/>
      <c r="F8" s="223"/>
    </row>
    <row r="9" spans="1:6" ht="15.75" customHeight="1">
      <c r="A9" s="227" t="s">
        <v>4</v>
      </c>
      <c r="B9" s="227"/>
      <c r="C9" s="5"/>
      <c r="D9" s="140">
        <f>SUM(D10:D13)</f>
        <v>46247752</v>
      </c>
      <c r="E9" s="140">
        <f>SUM(E10:E13)</f>
        <v>1228460</v>
      </c>
      <c r="F9" s="140">
        <f>SUM(F10:F13)</f>
        <v>47476212</v>
      </c>
    </row>
    <row r="10" spans="1:6" ht="15.75" customHeight="1">
      <c r="A10" s="6" t="s">
        <v>5</v>
      </c>
      <c r="B10" s="7" t="s">
        <v>6</v>
      </c>
      <c r="C10" s="8"/>
      <c r="D10" s="141">
        <v>22494752</v>
      </c>
      <c r="E10" s="144">
        <v>463106</v>
      </c>
      <c r="F10" s="144">
        <f>SUM(D10:E10)</f>
        <v>22957858</v>
      </c>
    </row>
    <row r="11" spans="1:6" ht="15.75" customHeight="1">
      <c r="A11" s="6" t="s">
        <v>7</v>
      </c>
      <c r="B11" s="7" t="s">
        <v>8</v>
      </c>
      <c r="C11" s="8"/>
      <c r="D11" s="141">
        <v>21350000</v>
      </c>
      <c r="E11" s="144"/>
      <c r="F11" s="144">
        <f>SUM(D11:E11)</f>
        <v>21350000</v>
      </c>
    </row>
    <row r="12" spans="1:6" ht="15.75" customHeight="1">
      <c r="A12" s="6" t="s">
        <v>9</v>
      </c>
      <c r="B12" s="7" t="s">
        <v>10</v>
      </c>
      <c r="C12" s="8"/>
      <c r="D12" s="141">
        <v>2403000</v>
      </c>
      <c r="E12" s="144">
        <v>765354</v>
      </c>
      <c r="F12" s="144">
        <f>SUM(D12:E12)</f>
        <v>3168354</v>
      </c>
    </row>
    <row r="13" spans="1:6" ht="15.75" customHeight="1">
      <c r="A13" s="6" t="s">
        <v>11</v>
      </c>
      <c r="B13" s="7" t="s">
        <v>12</v>
      </c>
      <c r="C13" s="8"/>
      <c r="D13" s="141"/>
      <c r="E13" s="144"/>
      <c r="F13" s="144">
        <f>SUM(D13:E13)</f>
        <v>0</v>
      </c>
    </row>
    <row r="14" spans="1:6" ht="15.75" customHeight="1">
      <c r="A14" s="9" t="s">
        <v>13</v>
      </c>
      <c r="B14" s="9"/>
      <c r="C14" s="10"/>
      <c r="D14" s="142">
        <f>SUM(D15:D17)</f>
        <v>1417000</v>
      </c>
      <c r="E14" s="142">
        <f>SUM(E15:E17)</f>
        <v>8420646</v>
      </c>
      <c r="F14" s="142">
        <f>SUM(F15:F17)</f>
        <v>9837646</v>
      </c>
    </row>
    <row r="15" spans="1:6" ht="15.75" customHeight="1">
      <c r="A15" s="6" t="s">
        <v>14</v>
      </c>
      <c r="B15" s="6" t="s">
        <v>15</v>
      </c>
      <c r="C15" s="8"/>
      <c r="D15" s="141"/>
      <c r="E15" s="144">
        <v>5586000</v>
      </c>
      <c r="F15" s="144">
        <f>SUM(D15:E15)</f>
        <v>5586000</v>
      </c>
    </row>
    <row r="16" spans="1:6" ht="15.75" customHeight="1">
      <c r="A16" s="6" t="s">
        <v>16</v>
      </c>
      <c r="B16" s="7" t="s">
        <v>17</v>
      </c>
      <c r="C16" s="11"/>
      <c r="D16" s="143">
        <v>1417000</v>
      </c>
      <c r="E16" s="146">
        <v>2834646</v>
      </c>
      <c r="F16" s="144">
        <f>SUM(D16:E16)</f>
        <v>4251646</v>
      </c>
    </row>
    <row r="17" spans="1:6" ht="15.75" customHeight="1">
      <c r="A17" s="6" t="s">
        <v>18</v>
      </c>
      <c r="B17" s="7" t="s">
        <v>19</v>
      </c>
      <c r="C17" s="11"/>
      <c r="D17" s="143"/>
      <c r="E17" s="146"/>
      <c r="F17" s="144">
        <f>SUM(D17:E17)</f>
        <v>0</v>
      </c>
    </row>
    <row r="18" spans="1:6" ht="15.75" customHeight="1">
      <c r="A18" s="9" t="s">
        <v>20</v>
      </c>
      <c r="B18" s="13"/>
      <c r="C18" s="10"/>
      <c r="D18" s="142">
        <f>SUM(D19)</f>
        <v>15000000</v>
      </c>
      <c r="E18" s="142">
        <f>SUM(E19)</f>
        <v>13867430</v>
      </c>
      <c r="F18" s="142">
        <f>SUM(F19)</f>
        <v>28867430</v>
      </c>
    </row>
    <row r="19" spans="1:6" ht="15.75" customHeight="1">
      <c r="A19" s="6" t="s">
        <v>21</v>
      </c>
      <c r="B19" s="7" t="s">
        <v>20</v>
      </c>
      <c r="C19" s="11"/>
      <c r="D19" s="143">
        <v>15000000</v>
      </c>
      <c r="E19" s="146">
        <v>13867430</v>
      </c>
      <c r="F19" s="146">
        <f>SUM(D19:E19)</f>
        <v>28867430</v>
      </c>
    </row>
    <row r="20" spans="1:6" ht="15.75" customHeight="1">
      <c r="A20" s="9" t="s">
        <v>22</v>
      </c>
      <c r="B20" s="9"/>
      <c r="C20" s="10"/>
      <c r="D20" s="145">
        <f>SUM(D9+D14+D18)</f>
        <v>62664752</v>
      </c>
      <c r="E20" s="145">
        <f>SUM(E9+E14+E18)</f>
        <v>23516536</v>
      </c>
      <c r="F20" s="145">
        <f>SUM(F9+F14+F18)</f>
        <v>86181288</v>
      </c>
    </row>
    <row r="21" spans="1:6" ht="15.75" customHeight="1">
      <c r="A21" s="14"/>
      <c r="B21" s="14"/>
      <c r="C21" s="15"/>
      <c r="D21" s="15"/>
      <c r="E21" s="147"/>
      <c r="F21" s="147"/>
    </row>
    <row r="22" spans="1:6" ht="15.75" customHeight="1">
      <c r="A22" s="228" t="s">
        <v>23</v>
      </c>
      <c r="B22" s="228"/>
      <c r="C22" s="10"/>
      <c r="D22" s="142">
        <f>SUM(D23:D27)</f>
        <v>52340122</v>
      </c>
      <c r="E22" s="142">
        <f>SUM(E23:E27)</f>
        <v>17070212</v>
      </c>
      <c r="F22" s="142">
        <f>SUM(F23:F27)</f>
        <v>69410334</v>
      </c>
    </row>
    <row r="23" spans="1:6" ht="15.75" customHeight="1">
      <c r="A23" s="6" t="s">
        <v>24</v>
      </c>
      <c r="B23" s="17" t="s">
        <v>25</v>
      </c>
      <c r="C23" s="8"/>
      <c r="D23" s="141">
        <v>18134000</v>
      </c>
      <c r="E23" s="144"/>
      <c r="F23" s="144">
        <f>SUM(D23:E23)</f>
        <v>18134000</v>
      </c>
    </row>
    <row r="24" spans="1:6" ht="15.75" customHeight="1">
      <c r="A24" s="6" t="s">
        <v>26</v>
      </c>
      <c r="B24" s="6" t="s">
        <v>27</v>
      </c>
      <c r="C24" s="8"/>
      <c r="D24" s="141">
        <v>3392000</v>
      </c>
      <c r="E24" s="144"/>
      <c r="F24" s="144">
        <f>SUM(D24:E24)</f>
        <v>3392000</v>
      </c>
    </row>
    <row r="25" spans="1:6" ht="15.75" customHeight="1">
      <c r="A25" s="6" t="s">
        <v>28</v>
      </c>
      <c r="B25" s="7" t="s">
        <v>29</v>
      </c>
      <c r="C25" s="8"/>
      <c r="D25" s="141">
        <v>18343000</v>
      </c>
      <c r="E25" s="144">
        <v>766354</v>
      </c>
      <c r="F25" s="144">
        <f>SUM(D25:E25)</f>
        <v>19109354</v>
      </c>
    </row>
    <row r="26" spans="1:6" ht="15.75" customHeight="1">
      <c r="A26" s="6" t="s">
        <v>30</v>
      </c>
      <c r="B26" s="17" t="s">
        <v>31</v>
      </c>
      <c r="C26" s="8"/>
      <c r="D26" s="141">
        <v>1790000</v>
      </c>
      <c r="E26" s="144"/>
      <c r="F26" s="144">
        <f>SUM(D26:E26)</f>
        <v>1790000</v>
      </c>
    </row>
    <row r="27" spans="1:6" ht="15.75" customHeight="1">
      <c r="A27" s="6" t="s">
        <v>32</v>
      </c>
      <c r="B27" s="17" t="s">
        <v>33</v>
      </c>
      <c r="C27" s="8"/>
      <c r="D27" s="141">
        <v>10681122</v>
      </c>
      <c r="E27" s="144">
        <v>16303858</v>
      </c>
      <c r="F27" s="144">
        <f>SUM(D27:E27)</f>
        <v>26984980</v>
      </c>
    </row>
    <row r="28" spans="1:6" ht="15.75" customHeight="1">
      <c r="A28" s="16" t="s">
        <v>34</v>
      </c>
      <c r="B28" s="18"/>
      <c r="C28" s="10"/>
      <c r="D28" s="142">
        <f>SUM(D29:D30)</f>
        <v>9509000</v>
      </c>
      <c r="E28" s="142">
        <f>SUM(E29:E30)</f>
        <v>6204135</v>
      </c>
      <c r="F28" s="142">
        <f>SUM(F29:F31)</f>
        <v>15713135</v>
      </c>
    </row>
    <row r="29" spans="1:6" ht="15.75" customHeight="1">
      <c r="A29" s="7" t="s">
        <v>35</v>
      </c>
      <c r="B29" s="17" t="s">
        <v>36</v>
      </c>
      <c r="C29" s="11"/>
      <c r="D29" s="143">
        <v>3355000</v>
      </c>
      <c r="E29" s="146"/>
      <c r="F29" s="146">
        <f>SUM(D29:E29)</f>
        <v>3355000</v>
      </c>
    </row>
    <row r="30" spans="1:6" ht="15.75" customHeight="1">
      <c r="A30" s="7" t="s">
        <v>37</v>
      </c>
      <c r="B30" s="17" t="s">
        <v>38</v>
      </c>
      <c r="C30" s="11"/>
      <c r="D30" s="143">
        <v>6154000</v>
      </c>
      <c r="E30" s="146">
        <v>6204135</v>
      </c>
      <c r="F30" s="146">
        <f>SUM(D30:E30)</f>
        <v>12358135</v>
      </c>
    </row>
    <row r="31" spans="1:6" ht="15.75" customHeight="1">
      <c r="A31" s="6" t="s">
        <v>39</v>
      </c>
      <c r="B31" s="6" t="s">
        <v>40</v>
      </c>
      <c r="C31" s="11"/>
      <c r="D31" s="143"/>
      <c r="E31" s="146"/>
      <c r="F31" s="146">
        <f>SUM(D31:E31)</f>
        <v>0</v>
      </c>
    </row>
    <row r="32" spans="1:6" ht="15.75" customHeight="1">
      <c r="A32" s="9" t="s">
        <v>41</v>
      </c>
      <c r="B32" s="19"/>
      <c r="C32" s="10"/>
      <c r="D32" s="142">
        <f>SUM(D33)</f>
        <v>815630</v>
      </c>
      <c r="E32" s="142">
        <f>SUM(E33)</f>
        <v>242189</v>
      </c>
      <c r="F32" s="142">
        <f>SUM(F33)</f>
        <v>1057819</v>
      </c>
    </row>
    <row r="33" spans="1:6" ht="15.75" customHeight="1">
      <c r="A33" s="6" t="s">
        <v>42</v>
      </c>
      <c r="B33" s="6" t="s">
        <v>41</v>
      </c>
      <c r="C33" s="11"/>
      <c r="D33" s="143">
        <v>815630</v>
      </c>
      <c r="E33" s="146">
        <v>242189</v>
      </c>
      <c r="F33" s="146">
        <f>SUM(D33:E33)</f>
        <v>1057819</v>
      </c>
    </row>
    <row r="34" spans="1:6" ht="15.75" customHeight="1">
      <c r="A34" s="9" t="s">
        <v>43</v>
      </c>
      <c r="B34" s="9"/>
      <c r="C34" s="10"/>
      <c r="D34" s="145">
        <f>SUM(D22+D28+D32)</f>
        <v>62664752</v>
      </c>
      <c r="E34" s="145">
        <f>SUM(E22+E28+E32)</f>
        <v>23516536</v>
      </c>
      <c r="F34" s="145">
        <f>SUM(F22+F28+F32)</f>
        <v>86181288</v>
      </c>
    </row>
  </sheetData>
  <sheetProtection selectLockedCells="1" selectUnlockedCells="1"/>
  <mergeCells count="10">
    <mergeCell ref="A22:B22"/>
    <mergeCell ref="A7:B8"/>
    <mergeCell ref="C7:C8"/>
    <mergeCell ref="D7:D8"/>
    <mergeCell ref="A1:F1"/>
    <mergeCell ref="E7:E8"/>
    <mergeCell ref="F7:F8"/>
    <mergeCell ref="A3:F3"/>
    <mergeCell ref="A4:F4"/>
    <mergeCell ref="A9:B9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H6" sqref="H6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1.28125" style="0" customWidth="1"/>
    <col min="7" max="7" width="12.8515625" style="0" customWidth="1"/>
    <col min="8" max="9" width="12.28125" style="0" customWidth="1"/>
    <col min="11" max="12" width="9.8515625" style="0" bestFit="1" customWidth="1"/>
  </cols>
  <sheetData>
    <row r="1" spans="1:9" ht="15.75" customHeight="1">
      <c r="A1" s="221" t="s">
        <v>436</v>
      </c>
      <c r="B1" s="221"/>
      <c r="C1" s="221"/>
      <c r="D1" s="221"/>
      <c r="E1" s="221"/>
      <c r="F1" s="221"/>
      <c r="G1" s="221"/>
      <c r="H1" s="221"/>
      <c r="I1" s="221"/>
    </row>
    <row r="2" spans="1:9" ht="15.75" customHeight="1">
      <c r="A2" s="139"/>
      <c r="B2" s="139"/>
      <c r="C2" s="139"/>
      <c r="D2" s="139"/>
      <c r="E2" s="139"/>
      <c r="F2" s="139"/>
      <c r="G2" s="139"/>
      <c r="H2" s="139"/>
      <c r="I2" s="139"/>
    </row>
    <row r="3" spans="1:9" ht="15.75" customHeight="1">
      <c r="A3" s="232" t="s">
        <v>0</v>
      </c>
      <c r="B3" s="232"/>
      <c r="C3" s="232"/>
      <c r="D3" s="232"/>
      <c r="E3" s="232"/>
      <c r="F3" s="232"/>
      <c r="G3" s="232"/>
      <c r="H3" s="233"/>
      <c r="I3" s="233"/>
    </row>
    <row r="4" spans="1:9" ht="15.75" customHeight="1">
      <c r="A4" s="234" t="s">
        <v>408</v>
      </c>
      <c r="B4" s="234"/>
      <c r="C4" s="234"/>
      <c r="D4" s="234"/>
      <c r="E4" s="234"/>
      <c r="F4" s="234"/>
      <c r="G4" s="234"/>
      <c r="H4" s="233"/>
      <c r="I4" s="233"/>
    </row>
    <row r="5" spans="1:9" ht="15.75" customHeight="1">
      <c r="A5" s="232" t="s">
        <v>390</v>
      </c>
      <c r="B5" s="232"/>
      <c r="C5" s="232"/>
      <c r="D5" s="232"/>
      <c r="E5" s="232"/>
      <c r="F5" s="232"/>
      <c r="G5" s="232"/>
      <c r="H5" s="233"/>
      <c r="I5" s="233"/>
    </row>
    <row r="6" spans="1:9" ht="15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15.75" customHeight="1">
      <c r="A7" s="22"/>
      <c r="B7" s="22"/>
      <c r="C7" s="22"/>
      <c r="D7" s="22"/>
      <c r="E7" s="23"/>
      <c r="F7" s="23"/>
      <c r="H7" s="23"/>
      <c r="I7" s="41" t="s">
        <v>1</v>
      </c>
    </row>
    <row r="8" spans="1:9" ht="15" customHeight="1">
      <c r="A8" s="235" t="s">
        <v>44</v>
      </c>
      <c r="B8" s="236"/>
      <c r="C8" s="236"/>
      <c r="D8" s="236"/>
      <c r="E8" s="236"/>
      <c r="F8" s="237"/>
      <c r="G8" s="243" t="s">
        <v>3</v>
      </c>
      <c r="H8" s="241" t="s">
        <v>407</v>
      </c>
      <c r="I8" s="241" t="s">
        <v>383</v>
      </c>
    </row>
    <row r="9" spans="1:9" ht="15" customHeight="1">
      <c r="A9" s="238"/>
      <c r="B9" s="239"/>
      <c r="C9" s="239"/>
      <c r="D9" s="239"/>
      <c r="E9" s="239"/>
      <c r="F9" s="240"/>
      <c r="G9" s="243"/>
      <c r="H9" s="242"/>
      <c r="I9" s="242"/>
    </row>
    <row r="10" spans="1:9" ht="15.75" customHeight="1">
      <c r="A10" s="9" t="s">
        <v>45</v>
      </c>
      <c r="B10" s="9"/>
      <c r="C10" s="9"/>
      <c r="D10" s="9"/>
      <c r="E10" s="9"/>
      <c r="F10" s="10"/>
      <c r="G10" s="10">
        <f>SUM(G11)</f>
        <v>21350000</v>
      </c>
      <c r="H10" s="10">
        <f>SUM(H11)</f>
        <v>-1000000</v>
      </c>
      <c r="I10" s="10">
        <f aca="true" t="shared" si="0" ref="I10:I24">SUM(G10:H10)</f>
        <v>20350000</v>
      </c>
    </row>
    <row r="11" spans="1:9" ht="15.75" customHeight="1">
      <c r="A11" s="12" t="s">
        <v>7</v>
      </c>
      <c r="B11" s="12"/>
      <c r="C11" s="12" t="s">
        <v>8</v>
      </c>
      <c r="D11" s="12"/>
      <c r="E11" s="12"/>
      <c r="F11" s="24"/>
      <c r="G11" s="24">
        <f>SUM(G12+G15+G22)</f>
        <v>21350000</v>
      </c>
      <c r="H11" s="24">
        <f>SUM(H12+H15+H22)</f>
        <v>-1000000</v>
      </c>
      <c r="I11" s="24">
        <f t="shared" si="0"/>
        <v>20350000</v>
      </c>
    </row>
    <row r="12" spans="1:9" ht="15.75" customHeight="1">
      <c r="A12" s="6"/>
      <c r="B12" s="12" t="s">
        <v>46</v>
      </c>
      <c r="C12" s="12"/>
      <c r="D12" s="12" t="s">
        <v>47</v>
      </c>
      <c r="E12" s="12"/>
      <c r="F12" s="24"/>
      <c r="G12" s="24">
        <f>SUM(G13:G14)</f>
        <v>14700000</v>
      </c>
      <c r="H12" s="24">
        <f>SUM(H13:H14)</f>
        <v>0</v>
      </c>
      <c r="I12" s="24">
        <f t="shared" si="0"/>
        <v>14700000</v>
      </c>
    </row>
    <row r="13" spans="1:9" ht="15.75" customHeight="1">
      <c r="A13" s="6"/>
      <c r="B13" s="6"/>
      <c r="C13" s="6"/>
      <c r="D13" s="6"/>
      <c r="E13" s="6" t="s">
        <v>48</v>
      </c>
      <c r="F13" s="8"/>
      <c r="G13" s="8">
        <v>13500000</v>
      </c>
      <c r="H13" s="8"/>
      <c r="I13" s="11">
        <f t="shared" si="0"/>
        <v>13500000</v>
      </c>
    </row>
    <row r="14" spans="1:9" ht="15.75" customHeight="1">
      <c r="A14" s="12"/>
      <c r="B14" s="12"/>
      <c r="C14" s="12"/>
      <c r="D14" s="12"/>
      <c r="E14" s="6" t="s">
        <v>49</v>
      </c>
      <c r="F14" s="11"/>
      <c r="G14" s="11">
        <v>1200000</v>
      </c>
      <c r="H14" s="11"/>
      <c r="I14" s="11">
        <f t="shared" si="0"/>
        <v>1200000</v>
      </c>
    </row>
    <row r="15" spans="1:9" ht="15.75" customHeight="1">
      <c r="A15" s="12"/>
      <c r="B15" s="12" t="s">
        <v>50</v>
      </c>
      <c r="C15" s="12"/>
      <c r="D15" s="12" t="s">
        <v>51</v>
      </c>
      <c r="E15" s="12"/>
      <c r="F15" s="24"/>
      <c r="G15" s="24">
        <f>SUM(G16+G18+G20)</f>
        <v>6600000</v>
      </c>
      <c r="H15" s="24">
        <f>SUM(H16+H18+H20)</f>
        <v>-1000000</v>
      </c>
      <c r="I15" s="24">
        <f t="shared" si="0"/>
        <v>5600000</v>
      </c>
    </row>
    <row r="16" spans="1:9" ht="15.75" customHeight="1">
      <c r="A16" s="12"/>
      <c r="B16" s="6"/>
      <c r="C16" s="6" t="s">
        <v>52</v>
      </c>
      <c r="D16" s="6" t="s">
        <v>53</v>
      </c>
      <c r="E16" s="6"/>
      <c r="F16" s="11"/>
      <c r="G16" s="11">
        <f>SUM(G17)</f>
        <v>5000000</v>
      </c>
      <c r="H16" s="11"/>
      <c r="I16" s="11">
        <f t="shared" si="0"/>
        <v>5000000</v>
      </c>
    </row>
    <row r="17" spans="1:9" ht="15.75" customHeight="1">
      <c r="A17" s="12"/>
      <c r="B17" s="6"/>
      <c r="C17" s="6"/>
      <c r="D17" s="6"/>
      <c r="E17" s="6" t="s">
        <v>54</v>
      </c>
      <c r="F17" s="8"/>
      <c r="G17" s="8">
        <v>5000000</v>
      </c>
      <c r="H17" s="8"/>
      <c r="I17" s="11">
        <f t="shared" si="0"/>
        <v>5000000</v>
      </c>
    </row>
    <row r="18" spans="1:9" ht="15.75" customHeight="1">
      <c r="A18" s="12"/>
      <c r="B18" s="6"/>
      <c r="C18" s="6" t="s">
        <v>55</v>
      </c>
      <c r="D18" s="6" t="s">
        <v>56</v>
      </c>
      <c r="E18" s="6"/>
      <c r="F18" s="11"/>
      <c r="G18" s="11">
        <f>SUM(G19)</f>
        <v>1000000</v>
      </c>
      <c r="H18" s="11">
        <v>-1000000</v>
      </c>
      <c r="I18" s="11">
        <f t="shared" si="0"/>
        <v>0</v>
      </c>
    </row>
    <row r="19" spans="1:9" ht="15.75" customHeight="1">
      <c r="A19" s="12"/>
      <c r="B19" s="6"/>
      <c r="C19" s="6"/>
      <c r="D19" s="6"/>
      <c r="E19" s="6" t="s">
        <v>57</v>
      </c>
      <c r="F19" s="11"/>
      <c r="G19" s="11">
        <v>1000000</v>
      </c>
      <c r="H19" s="11"/>
      <c r="I19" s="11">
        <f t="shared" si="0"/>
        <v>1000000</v>
      </c>
    </row>
    <row r="20" spans="1:9" ht="15.75" customHeight="1">
      <c r="A20" s="12"/>
      <c r="B20" s="6"/>
      <c r="C20" s="6" t="s">
        <v>58</v>
      </c>
      <c r="D20" s="6" t="s">
        <v>59</v>
      </c>
      <c r="E20" s="6"/>
      <c r="F20" s="11"/>
      <c r="G20" s="11">
        <f>SUM(G21)</f>
        <v>600000</v>
      </c>
      <c r="H20" s="11"/>
      <c r="I20" s="11">
        <f t="shared" si="0"/>
        <v>600000</v>
      </c>
    </row>
    <row r="21" spans="1:9" ht="15.75" customHeight="1">
      <c r="A21" s="12"/>
      <c r="B21" s="6"/>
      <c r="C21" s="6"/>
      <c r="D21" s="6"/>
      <c r="E21" s="6" t="s">
        <v>60</v>
      </c>
      <c r="F21" s="11"/>
      <c r="G21" s="11">
        <v>600000</v>
      </c>
      <c r="H21" s="11"/>
      <c r="I21" s="11">
        <f t="shared" si="0"/>
        <v>600000</v>
      </c>
    </row>
    <row r="22" spans="1:9" ht="15.75" customHeight="1">
      <c r="A22" s="6"/>
      <c r="B22" s="12" t="s">
        <v>62</v>
      </c>
      <c r="C22" s="6"/>
      <c r="D22" s="12" t="s">
        <v>63</v>
      </c>
      <c r="E22" s="12"/>
      <c r="F22" s="25"/>
      <c r="G22" s="25">
        <f>SUM(G23:G24)</f>
        <v>50000</v>
      </c>
      <c r="H22" s="25">
        <f>SUM(H23:H24)</f>
        <v>0</v>
      </c>
      <c r="I22" s="24">
        <f t="shared" si="0"/>
        <v>50000</v>
      </c>
    </row>
    <row r="23" spans="1:9" ht="15.75" customHeight="1">
      <c r="A23" s="6"/>
      <c r="B23" s="6"/>
      <c r="C23" s="6" t="s">
        <v>64</v>
      </c>
      <c r="D23" s="6"/>
      <c r="E23" s="6" t="s">
        <v>65</v>
      </c>
      <c r="F23" s="11"/>
      <c r="G23" s="11">
        <v>50000</v>
      </c>
      <c r="H23" s="11"/>
      <c r="I23" s="11">
        <f t="shared" si="0"/>
        <v>50000</v>
      </c>
    </row>
    <row r="24" spans="1:9" ht="15.75" customHeight="1">
      <c r="A24" s="6"/>
      <c r="B24" s="6"/>
      <c r="C24" s="6" t="s">
        <v>66</v>
      </c>
      <c r="D24" s="6"/>
      <c r="E24" s="6" t="s">
        <v>67</v>
      </c>
      <c r="F24" s="11"/>
      <c r="G24" s="11"/>
      <c r="H24" s="11"/>
      <c r="I24" s="24">
        <f t="shared" si="0"/>
        <v>0</v>
      </c>
    </row>
    <row r="25" spans="1:9" ht="15.75" customHeight="1">
      <c r="A25" s="6"/>
      <c r="B25" s="6"/>
      <c r="C25" s="6"/>
      <c r="D25" s="6"/>
      <c r="E25" s="6"/>
      <c r="F25" s="11"/>
      <c r="G25" s="11"/>
      <c r="H25" s="11"/>
      <c r="I25" s="11"/>
    </row>
    <row r="26" spans="1:9" ht="15.75" customHeight="1">
      <c r="A26" s="9" t="s">
        <v>68</v>
      </c>
      <c r="B26" s="16"/>
      <c r="C26" s="16"/>
      <c r="D26" s="16"/>
      <c r="E26" s="16"/>
      <c r="F26" s="10"/>
      <c r="G26" s="10">
        <f>SUM(G27)</f>
        <v>0</v>
      </c>
      <c r="H26" s="10">
        <f>SUM(H27)</f>
        <v>0</v>
      </c>
      <c r="I26" s="10">
        <f>SUM(G26:H26)</f>
        <v>0</v>
      </c>
    </row>
    <row r="27" spans="1:9" ht="15.75" customHeight="1">
      <c r="A27" s="12" t="s">
        <v>9</v>
      </c>
      <c r="B27" s="12"/>
      <c r="C27" s="12" t="s">
        <v>10</v>
      </c>
      <c r="D27" s="12"/>
      <c r="E27" s="12"/>
      <c r="F27" s="11"/>
      <c r="G27" s="11">
        <f>SUM(G28:G29)</f>
        <v>0</v>
      </c>
      <c r="H27" s="11">
        <f>SUM(H28:H29)</f>
        <v>0</v>
      </c>
      <c r="I27" s="11">
        <f>SUM(G27:H27)</f>
        <v>0</v>
      </c>
    </row>
    <row r="28" spans="1:9" ht="15.75" customHeight="1">
      <c r="A28" s="12"/>
      <c r="B28" s="12"/>
      <c r="C28" s="6" t="s">
        <v>69</v>
      </c>
      <c r="D28" s="6" t="s">
        <v>70</v>
      </c>
      <c r="E28" s="6"/>
      <c r="F28" s="11"/>
      <c r="G28" s="11"/>
      <c r="H28" s="11"/>
      <c r="I28" s="11"/>
    </row>
    <row r="29" spans="1:9" ht="15.75" customHeight="1">
      <c r="A29" s="6"/>
      <c r="B29" s="6"/>
      <c r="C29" s="6" t="s">
        <v>71</v>
      </c>
      <c r="D29" s="6" t="s">
        <v>72</v>
      </c>
      <c r="E29" s="6"/>
      <c r="F29" s="11"/>
      <c r="G29" s="11"/>
      <c r="H29" s="11"/>
      <c r="I29" s="11"/>
    </row>
    <row r="30" spans="1:9" ht="15.75" customHeight="1">
      <c r="A30" s="6"/>
      <c r="B30" s="6"/>
      <c r="C30" s="6"/>
      <c r="D30" s="6"/>
      <c r="E30" s="6"/>
      <c r="F30" s="11"/>
      <c r="G30" s="11"/>
      <c r="H30" s="11"/>
      <c r="I30" s="11"/>
    </row>
    <row r="31" spans="1:9" ht="15.75" customHeight="1">
      <c r="A31" s="9" t="s">
        <v>73</v>
      </c>
      <c r="B31" s="16"/>
      <c r="C31" s="16"/>
      <c r="D31" s="16"/>
      <c r="E31" s="26"/>
      <c r="F31" s="10"/>
      <c r="G31" s="10">
        <f>SUM(G32+G39)</f>
        <v>2320000</v>
      </c>
      <c r="H31" s="10">
        <f>SUM(H32+H39)</f>
        <v>3600000</v>
      </c>
      <c r="I31" s="10">
        <f>SUM(I32+I39)</f>
        <v>5920000</v>
      </c>
    </row>
    <row r="32" spans="1:9" ht="15.75" customHeight="1">
      <c r="A32" s="12" t="s">
        <v>9</v>
      </c>
      <c r="B32" s="12"/>
      <c r="C32" s="12" t="s">
        <v>10</v>
      </c>
      <c r="D32" s="12"/>
      <c r="E32" s="12"/>
      <c r="F32" s="11"/>
      <c r="G32" s="24">
        <f>SUM(G33+G34+G35+G38)</f>
        <v>903000</v>
      </c>
      <c r="H32" s="24">
        <f>SUM(H33+H34+H35+H38)</f>
        <v>765354</v>
      </c>
      <c r="I32" s="24">
        <f aca="true" t="shared" si="1" ref="I32:I41">SUM(G32:H32)</f>
        <v>1668354</v>
      </c>
    </row>
    <row r="33" spans="1:9" ht="15.75" customHeight="1">
      <c r="A33" s="12"/>
      <c r="B33" s="12"/>
      <c r="C33" s="6" t="s">
        <v>69</v>
      </c>
      <c r="D33" s="6" t="s">
        <v>70</v>
      </c>
      <c r="E33" s="6"/>
      <c r="F33" s="11"/>
      <c r="G33" s="11">
        <v>520000</v>
      </c>
      <c r="H33" s="11"/>
      <c r="I33" s="24">
        <f t="shared" si="1"/>
        <v>520000</v>
      </c>
    </row>
    <row r="34" spans="1:9" ht="15.75" customHeight="1">
      <c r="A34" s="6"/>
      <c r="B34" s="6"/>
      <c r="C34" s="6" t="s">
        <v>74</v>
      </c>
      <c r="D34" s="6" t="s">
        <v>75</v>
      </c>
      <c r="E34" s="6"/>
      <c r="F34" s="8"/>
      <c r="G34" s="8"/>
      <c r="H34" s="8"/>
      <c r="I34" s="24">
        <f t="shared" si="1"/>
        <v>0</v>
      </c>
    </row>
    <row r="35" spans="1:9" ht="15.75" customHeight="1">
      <c r="A35" s="6"/>
      <c r="B35" s="6"/>
      <c r="C35" s="6" t="s">
        <v>76</v>
      </c>
      <c r="D35" s="6" t="s">
        <v>77</v>
      </c>
      <c r="E35" s="6"/>
      <c r="F35" s="11"/>
      <c r="G35" s="11"/>
      <c r="H35" s="11"/>
      <c r="I35" s="24">
        <f t="shared" si="1"/>
        <v>0</v>
      </c>
    </row>
    <row r="36" spans="1:9" ht="15.75" customHeight="1">
      <c r="A36" s="6"/>
      <c r="B36" s="6"/>
      <c r="C36" s="6"/>
      <c r="D36" s="6"/>
      <c r="E36" s="6" t="s">
        <v>78</v>
      </c>
      <c r="F36" s="8"/>
      <c r="G36" s="8"/>
      <c r="H36" s="8"/>
      <c r="I36" s="24">
        <f t="shared" si="1"/>
        <v>0</v>
      </c>
    </row>
    <row r="37" spans="1:9" ht="15.75" customHeight="1">
      <c r="A37" s="6"/>
      <c r="B37" s="6"/>
      <c r="C37" s="6"/>
      <c r="D37" s="6"/>
      <c r="E37" s="6" t="s">
        <v>79</v>
      </c>
      <c r="F37" s="11"/>
      <c r="G37" s="11"/>
      <c r="H37" s="11"/>
      <c r="I37" s="24">
        <f t="shared" si="1"/>
        <v>0</v>
      </c>
    </row>
    <row r="38" spans="1:9" ht="15.75" customHeight="1">
      <c r="A38" s="6"/>
      <c r="B38" s="6"/>
      <c r="C38" s="6" t="s">
        <v>71</v>
      </c>
      <c r="D38" s="6" t="s">
        <v>72</v>
      </c>
      <c r="E38" s="6"/>
      <c r="F38" s="8"/>
      <c r="G38" s="8">
        <v>383000</v>
      </c>
      <c r="H38" s="8">
        <v>765354</v>
      </c>
      <c r="I38" s="24">
        <f t="shared" si="1"/>
        <v>1148354</v>
      </c>
    </row>
    <row r="39" spans="1:9" ht="15.75" customHeight="1">
      <c r="A39" s="12" t="s">
        <v>16</v>
      </c>
      <c r="B39" s="12"/>
      <c r="C39" s="12" t="s">
        <v>80</v>
      </c>
      <c r="D39" s="12"/>
      <c r="E39" s="6"/>
      <c r="F39" s="8"/>
      <c r="G39" s="25">
        <f>SUM(G40:G41)</f>
        <v>1417000</v>
      </c>
      <c r="H39" s="25">
        <f>SUM(H40:H41)</f>
        <v>2834646</v>
      </c>
      <c r="I39" s="24">
        <f t="shared" si="1"/>
        <v>4251646</v>
      </c>
    </row>
    <row r="40" spans="1:9" ht="15.75" customHeight="1">
      <c r="A40" s="6"/>
      <c r="B40" s="6" t="s">
        <v>81</v>
      </c>
      <c r="C40" s="6"/>
      <c r="D40" s="6" t="s">
        <v>82</v>
      </c>
      <c r="E40" s="6"/>
      <c r="F40" s="8"/>
      <c r="G40" s="8">
        <v>1417000</v>
      </c>
      <c r="H40" s="8">
        <v>2834646</v>
      </c>
      <c r="I40" s="24">
        <f t="shared" si="1"/>
        <v>4251646</v>
      </c>
    </row>
    <row r="41" spans="1:9" ht="15.75" customHeight="1">
      <c r="A41" s="6"/>
      <c r="B41" s="6"/>
      <c r="C41" s="6"/>
      <c r="D41" s="6" t="s">
        <v>356</v>
      </c>
      <c r="E41" s="6"/>
      <c r="F41" s="8"/>
      <c r="G41" s="8"/>
      <c r="H41" s="8"/>
      <c r="I41" s="24">
        <f t="shared" si="1"/>
        <v>0</v>
      </c>
    </row>
    <row r="42" spans="1:9" ht="15.75" customHeight="1">
      <c r="A42" s="6"/>
      <c r="B42" s="6"/>
      <c r="C42" s="6"/>
      <c r="D42" s="6"/>
      <c r="E42" s="6"/>
      <c r="F42" s="11"/>
      <c r="G42" s="11"/>
      <c r="H42" s="11"/>
      <c r="I42" s="11"/>
    </row>
    <row r="43" spans="1:9" ht="15.75" customHeight="1">
      <c r="A43" s="9" t="s">
        <v>83</v>
      </c>
      <c r="B43" s="9"/>
      <c r="C43" s="9"/>
      <c r="D43" s="9"/>
      <c r="E43" s="9"/>
      <c r="F43" s="10"/>
      <c r="G43" s="10">
        <f>SUM(G44+G54)</f>
        <v>20390752</v>
      </c>
      <c r="H43" s="10">
        <f>SUM(H44+H54)</f>
        <v>5806917</v>
      </c>
      <c r="I43" s="10">
        <f>SUM(I44+I54)</f>
        <v>26197669</v>
      </c>
    </row>
    <row r="44" spans="1:12" ht="15.75" customHeight="1">
      <c r="A44" s="12" t="s">
        <v>5</v>
      </c>
      <c r="B44" s="12" t="s">
        <v>6</v>
      </c>
      <c r="D44" s="12"/>
      <c r="E44" s="6"/>
      <c r="F44" s="11"/>
      <c r="G44" s="24">
        <f>SUM(G45)</f>
        <v>20390752</v>
      </c>
      <c r="H44" s="24">
        <f>SUM(H45)</f>
        <v>220917</v>
      </c>
      <c r="I44" s="24">
        <f>SUM(I45)</f>
        <v>20611669</v>
      </c>
      <c r="L44" s="136"/>
    </row>
    <row r="45" spans="1:9" ht="15.75" customHeight="1">
      <c r="A45" s="12"/>
      <c r="B45" s="12" t="s">
        <v>84</v>
      </c>
      <c r="C45" s="12" t="s">
        <v>361</v>
      </c>
      <c r="D45" s="12"/>
      <c r="E45" s="6"/>
      <c r="F45" s="11"/>
      <c r="G45" s="24">
        <f>SUM(G46+G49+G50+G51+G52+G53)</f>
        <v>20390752</v>
      </c>
      <c r="H45" s="24">
        <f>SUM(H46+H49+H50+H51+H52+H53)</f>
        <v>220917</v>
      </c>
      <c r="I45" s="25">
        <f aca="true" t="shared" si="2" ref="I45:I56">SUM(G45:H45)</f>
        <v>20611669</v>
      </c>
    </row>
    <row r="46" spans="1:9" ht="15.75" customHeight="1">
      <c r="A46" s="6"/>
      <c r="B46" s="6"/>
      <c r="C46" s="6" t="s">
        <v>87</v>
      </c>
      <c r="D46" s="6" t="s">
        <v>360</v>
      </c>
      <c r="E46" s="6"/>
      <c r="F46" s="11"/>
      <c r="G46" s="11">
        <v>11884752</v>
      </c>
      <c r="H46" s="11"/>
      <c r="I46" s="25">
        <f t="shared" si="2"/>
        <v>11884752</v>
      </c>
    </row>
    <row r="47" spans="1:9" ht="15.75" customHeight="1">
      <c r="A47" s="6"/>
      <c r="B47" s="6"/>
      <c r="C47" s="6"/>
      <c r="D47" s="6"/>
      <c r="E47" s="6" t="s">
        <v>86</v>
      </c>
      <c r="F47" s="11"/>
      <c r="G47" s="11">
        <v>954500</v>
      </c>
      <c r="H47" s="11"/>
      <c r="I47" s="25">
        <f t="shared" si="2"/>
        <v>954500</v>
      </c>
    </row>
    <row r="48" spans="1:9" ht="15.75" customHeight="1">
      <c r="A48" s="12"/>
      <c r="B48" s="12"/>
      <c r="C48" s="6" t="s">
        <v>87</v>
      </c>
      <c r="D48" s="6" t="s">
        <v>358</v>
      </c>
      <c r="E48" s="6"/>
      <c r="F48" s="11"/>
      <c r="G48" s="11">
        <v>10930252</v>
      </c>
      <c r="H48" s="11"/>
      <c r="I48" s="25">
        <f t="shared" si="2"/>
        <v>10930252</v>
      </c>
    </row>
    <row r="49" spans="1:9" ht="15.75" customHeight="1">
      <c r="A49" s="6"/>
      <c r="B49" s="6"/>
      <c r="C49" s="6" t="s">
        <v>88</v>
      </c>
      <c r="D49" s="6" t="s">
        <v>89</v>
      </c>
      <c r="E49" s="6"/>
      <c r="F49" s="11"/>
      <c r="G49" s="11"/>
      <c r="H49" s="11"/>
      <c r="I49" s="25">
        <f t="shared" si="2"/>
        <v>0</v>
      </c>
    </row>
    <row r="50" spans="1:9" ht="15.75" customHeight="1">
      <c r="A50" s="6"/>
      <c r="B50" s="6"/>
      <c r="C50" s="6" t="s">
        <v>90</v>
      </c>
      <c r="D50" s="6" t="s">
        <v>91</v>
      </c>
      <c r="E50" s="6"/>
      <c r="F50" s="11"/>
      <c r="G50" s="11">
        <v>6706000</v>
      </c>
      <c r="H50" s="11">
        <v>220917</v>
      </c>
      <c r="I50" s="25">
        <f t="shared" si="2"/>
        <v>6926917</v>
      </c>
    </row>
    <row r="51" spans="1:9" ht="15.75" customHeight="1">
      <c r="A51" s="6"/>
      <c r="B51" s="6"/>
      <c r="C51" s="6" t="s">
        <v>92</v>
      </c>
      <c r="D51" s="6" t="s">
        <v>93</v>
      </c>
      <c r="E51" s="6"/>
      <c r="F51" s="8"/>
      <c r="G51" s="8">
        <v>1800000</v>
      </c>
      <c r="H51" s="8"/>
      <c r="I51" s="25">
        <f t="shared" si="2"/>
        <v>1800000</v>
      </c>
    </row>
    <row r="52" spans="1:9" ht="15.75" customHeight="1">
      <c r="A52" s="6"/>
      <c r="B52" s="6"/>
      <c r="C52" s="6" t="s">
        <v>94</v>
      </c>
      <c r="D52" s="6" t="s">
        <v>95</v>
      </c>
      <c r="E52" s="6"/>
      <c r="F52" s="11"/>
      <c r="G52" s="11"/>
      <c r="H52" s="11"/>
      <c r="I52" s="25">
        <f t="shared" si="2"/>
        <v>0</v>
      </c>
    </row>
    <row r="53" spans="1:9" ht="15.75" customHeight="1">
      <c r="A53" s="6"/>
      <c r="B53" s="6"/>
      <c r="C53" s="6" t="s">
        <v>96</v>
      </c>
      <c r="D53" s="6" t="s">
        <v>97</v>
      </c>
      <c r="E53" s="6"/>
      <c r="F53" s="8"/>
      <c r="G53" s="8"/>
      <c r="H53" s="8"/>
      <c r="I53" s="25">
        <f t="shared" si="2"/>
        <v>0</v>
      </c>
    </row>
    <row r="54" spans="1:9" ht="15.75" customHeight="1">
      <c r="A54" s="12" t="s">
        <v>14</v>
      </c>
      <c r="B54" s="12"/>
      <c r="C54" s="12" t="s">
        <v>15</v>
      </c>
      <c r="D54" s="12"/>
      <c r="E54" s="12"/>
      <c r="F54" s="24"/>
      <c r="G54" s="24">
        <f>SUM(G55)</f>
        <v>0</v>
      </c>
      <c r="H54" s="24">
        <f>SUM(H55)</f>
        <v>5586000</v>
      </c>
      <c r="I54" s="25">
        <f t="shared" si="2"/>
        <v>5586000</v>
      </c>
    </row>
    <row r="55" spans="1:9" ht="15.75" customHeight="1">
      <c r="A55" s="6"/>
      <c r="B55" s="6" t="s">
        <v>98</v>
      </c>
      <c r="C55" s="6"/>
      <c r="D55" s="6" t="s">
        <v>99</v>
      </c>
      <c r="E55" s="6"/>
      <c r="F55" s="11"/>
      <c r="G55" s="11"/>
      <c r="H55" s="11">
        <v>5586000</v>
      </c>
      <c r="I55" s="25">
        <f t="shared" si="2"/>
        <v>5586000</v>
      </c>
    </row>
    <row r="56" spans="1:9" ht="15.75" customHeight="1">
      <c r="A56" s="6"/>
      <c r="B56" s="6"/>
      <c r="C56" s="6"/>
      <c r="D56" s="6"/>
      <c r="E56" s="6"/>
      <c r="F56" s="11"/>
      <c r="G56" s="11"/>
      <c r="H56" s="11"/>
      <c r="I56" s="25">
        <f t="shared" si="2"/>
        <v>0</v>
      </c>
    </row>
    <row r="57" spans="1:9" ht="15.75" customHeight="1">
      <c r="A57" s="9" t="s">
        <v>100</v>
      </c>
      <c r="B57" s="9"/>
      <c r="C57" s="9"/>
      <c r="D57" s="9"/>
      <c r="E57" s="9"/>
      <c r="F57" s="10"/>
      <c r="G57" s="184">
        <f>SUM(G58)</f>
        <v>15000000</v>
      </c>
      <c r="H57" s="184">
        <f>SUM(H58)</f>
        <v>13867430</v>
      </c>
      <c r="I57" s="184">
        <f>SUM(I58)</f>
        <v>28867430</v>
      </c>
    </row>
    <row r="58" spans="1:9" ht="15.75" customHeight="1">
      <c r="A58" s="12" t="s">
        <v>21</v>
      </c>
      <c r="B58" s="12"/>
      <c r="C58" s="12" t="s">
        <v>20</v>
      </c>
      <c r="D58" s="12"/>
      <c r="E58" s="12"/>
      <c r="F58" s="11"/>
      <c r="G58" s="8">
        <f>SUM(G59)</f>
        <v>15000000</v>
      </c>
      <c r="H58" s="8">
        <f>SUM(H59)</f>
        <v>13867430</v>
      </c>
      <c r="I58" s="8">
        <f>SUM(G58:H58)</f>
        <v>28867430</v>
      </c>
    </row>
    <row r="59" spans="1:9" ht="15.75" customHeight="1">
      <c r="A59" s="6"/>
      <c r="B59" s="6" t="s">
        <v>101</v>
      </c>
      <c r="C59" s="6"/>
      <c r="D59" s="6" t="s">
        <v>102</v>
      </c>
      <c r="E59" s="6"/>
      <c r="F59" s="11"/>
      <c r="G59" s="8">
        <f>SUM(G60:G62)</f>
        <v>15000000</v>
      </c>
      <c r="H59" s="8">
        <f>SUM(H60:H62)</f>
        <v>13867430</v>
      </c>
      <c r="I59" s="8">
        <f>SUM(G59:H59)</f>
        <v>28867430</v>
      </c>
    </row>
    <row r="60" spans="1:11" ht="15.75" customHeight="1">
      <c r="A60" s="6"/>
      <c r="B60" s="6"/>
      <c r="C60" s="6" t="s">
        <v>103</v>
      </c>
      <c r="D60" s="6"/>
      <c r="E60" s="6" t="s">
        <v>104</v>
      </c>
      <c r="F60" s="11"/>
      <c r="G60" s="11">
        <v>15000000</v>
      </c>
      <c r="H60" s="11">
        <v>13867430</v>
      </c>
      <c r="I60" s="8">
        <f>SUM(G60:H60)</f>
        <v>28867430</v>
      </c>
      <c r="K60" s="136"/>
    </row>
    <row r="61" spans="1:9" ht="15.75" customHeight="1">
      <c r="A61" s="6"/>
      <c r="B61" s="6"/>
      <c r="C61" s="6" t="s">
        <v>105</v>
      </c>
      <c r="D61" s="6"/>
      <c r="E61" s="27" t="s">
        <v>106</v>
      </c>
      <c r="F61" s="11"/>
      <c r="G61" s="11"/>
      <c r="H61" s="11"/>
      <c r="I61" s="8">
        <f>SUM(G61:H61)</f>
        <v>0</v>
      </c>
    </row>
    <row r="62" spans="1:9" ht="15.75" customHeight="1">
      <c r="A62" s="6"/>
      <c r="B62" s="6"/>
      <c r="C62" s="6" t="s">
        <v>107</v>
      </c>
      <c r="D62" s="6"/>
      <c r="E62" s="6" t="s">
        <v>384</v>
      </c>
      <c r="F62" s="11"/>
      <c r="G62" s="11"/>
      <c r="H62" s="8"/>
      <c r="I62" s="8">
        <f>SUM(G62:H62)</f>
        <v>0</v>
      </c>
    </row>
    <row r="63" spans="1:9" ht="15.75" customHeight="1">
      <c r="A63" s="6"/>
      <c r="B63" s="6"/>
      <c r="C63" s="6"/>
      <c r="D63" s="6"/>
      <c r="E63" s="6"/>
      <c r="F63" s="11"/>
      <c r="G63" s="11"/>
      <c r="H63" s="11"/>
      <c r="I63" s="11"/>
    </row>
    <row r="64" spans="1:9" ht="15.75" customHeight="1">
      <c r="A64" s="9" t="s">
        <v>108</v>
      </c>
      <c r="B64" s="16"/>
      <c r="C64" s="16"/>
      <c r="D64" s="28"/>
      <c r="E64" s="29"/>
      <c r="F64" s="10"/>
      <c r="G64" s="10">
        <f aca="true" t="shared" si="3" ref="G64:H66">SUM(G65)</f>
        <v>2104000</v>
      </c>
      <c r="H64" s="10">
        <f t="shared" si="3"/>
        <v>242189</v>
      </c>
      <c r="I64" s="10">
        <f>SUM(I65)</f>
        <v>2346189</v>
      </c>
    </row>
    <row r="65" spans="1:9" ht="15.75" customHeight="1">
      <c r="A65" s="12" t="s">
        <v>5</v>
      </c>
      <c r="B65" s="12"/>
      <c r="C65" s="12" t="s">
        <v>6</v>
      </c>
      <c r="D65" s="12"/>
      <c r="E65" s="6"/>
      <c r="F65" s="11"/>
      <c r="G65" s="11">
        <f t="shared" si="3"/>
        <v>2104000</v>
      </c>
      <c r="H65" s="11">
        <f t="shared" si="3"/>
        <v>242189</v>
      </c>
      <c r="I65" s="11">
        <f>SUM(G65:H65)</f>
        <v>2346189</v>
      </c>
    </row>
    <row r="66" spans="1:9" ht="15.75" customHeight="1">
      <c r="A66" s="6"/>
      <c r="B66" s="6" t="s">
        <v>109</v>
      </c>
      <c r="C66" s="6"/>
      <c r="D66" s="6" t="s">
        <v>110</v>
      </c>
      <c r="E66" s="6"/>
      <c r="F66" s="11"/>
      <c r="G66" s="11">
        <f t="shared" si="3"/>
        <v>2104000</v>
      </c>
      <c r="H66" s="11">
        <f t="shared" si="3"/>
        <v>242189</v>
      </c>
      <c r="I66" s="11">
        <f>SUM(G66:H66)</f>
        <v>2346189</v>
      </c>
    </row>
    <row r="67" spans="1:9" ht="15.75" customHeight="1">
      <c r="A67" s="6"/>
      <c r="B67" s="6"/>
      <c r="C67" s="6"/>
      <c r="D67" s="6"/>
      <c r="E67" s="6" t="s">
        <v>111</v>
      </c>
      <c r="F67" s="11"/>
      <c r="G67" s="11">
        <v>2104000</v>
      </c>
      <c r="H67" s="11">
        <v>242189</v>
      </c>
      <c r="I67" s="11">
        <f>SUM(G67:H67)</f>
        <v>2346189</v>
      </c>
    </row>
    <row r="68" spans="1:9" ht="15.75" customHeight="1">
      <c r="A68" s="6"/>
      <c r="B68" s="6"/>
      <c r="C68" s="6"/>
      <c r="D68" s="6"/>
      <c r="E68" s="6"/>
      <c r="F68" s="11"/>
      <c r="G68" s="11"/>
      <c r="H68" s="11"/>
      <c r="I68" s="11"/>
    </row>
    <row r="69" spans="1:9" ht="15.75" customHeight="1">
      <c r="A69" s="9" t="s">
        <v>112</v>
      </c>
      <c r="B69" s="16"/>
      <c r="C69" s="16"/>
      <c r="D69" s="16"/>
      <c r="E69" s="16"/>
      <c r="F69" s="10"/>
      <c r="G69" s="10">
        <f>SUM(G70+G75+G78+G80)</f>
        <v>1500000</v>
      </c>
      <c r="H69" s="10">
        <f>SUM(H70+H75+H78+H80)</f>
        <v>0</v>
      </c>
      <c r="I69" s="10">
        <f>SUM(I70+I75+I78+I80)</f>
        <v>1500000</v>
      </c>
    </row>
    <row r="70" spans="1:9" ht="15.75" customHeight="1">
      <c r="A70" s="12" t="s">
        <v>9</v>
      </c>
      <c r="B70" s="12"/>
      <c r="C70" s="12" t="s">
        <v>10</v>
      </c>
      <c r="D70" s="12"/>
      <c r="E70" s="12"/>
      <c r="F70" s="11"/>
      <c r="G70" s="24">
        <f>SUM(G71:G74)</f>
        <v>1500000</v>
      </c>
      <c r="H70" s="24">
        <f>SUM(H71:H74)</f>
        <v>0</v>
      </c>
      <c r="I70" s="24">
        <f aca="true" t="shared" si="4" ref="I70:I76">SUM(G70:H70)</f>
        <v>1500000</v>
      </c>
    </row>
    <row r="71" spans="1:9" ht="15.75" customHeight="1">
      <c r="A71" s="12"/>
      <c r="B71" s="12"/>
      <c r="C71" s="6" t="s">
        <v>113</v>
      </c>
      <c r="D71" s="6" t="s">
        <v>114</v>
      </c>
      <c r="E71" s="12"/>
      <c r="F71" s="11"/>
      <c r="G71" s="11">
        <v>300000</v>
      </c>
      <c r="H71" s="11"/>
      <c r="I71" s="11">
        <f t="shared" si="4"/>
        <v>300000</v>
      </c>
    </row>
    <row r="72" spans="1:9" ht="15.75" customHeight="1">
      <c r="A72" s="6"/>
      <c r="B72" s="6"/>
      <c r="C72" s="6" t="s">
        <v>69</v>
      </c>
      <c r="D72" s="6" t="s">
        <v>115</v>
      </c>
      <c r="E72" s="6"/>
      <c r="F72" s="11"/>
      <c r="G72" s="11">
        <v>1200000</v>
      </c>
      <c r="H72" s="11"/>
      <c r="I72" s="11">
        <f t="shared" si="4"/>
        <v>1200000</v>
      </c>
    </row>
    <row r="73" spans="1:9" ht="15.75" customHeight="1">
      <c r="A73" s="6"/>
      <c r="B73" s="6"/>
      <c r="C73" s="6" t="s">
        <v>71</v>
      </c>
      <c r="D73" s="6" t="s">
        <v>72</v>
      </c>
      <c r="E73" s="6"/>
      <c r="F73" s="11"/>
      <c r="G73" s="11"/>
      <c r="H73" s="11"/>
      <c r="I73" s="11">
        <f t="shared" si="4"/>
        <v>0</v>
      </c>
    </row>
    <row r="74" spans="1:9" ht="15.75" customHeight="1">
      <c r="A74" s="6"/>
      <c r="B74" s="6"/>
      <c r="C74" s="6" t="s">
        <v>116</v>
      </c>
      <c r="D74" s="6" t="s">
        <v>117</v>
      </c>
      <c r="E74" s="6"/>
      <c r="F74" s="11"/>
      <c r="G74" s="11"/>
      <c r="H74" s="11"/>
      <c r="I74" s="11">
        <f t="shared" si="4"/>
        <v>0</v>
      </c>
    </row>
    <row r="75" spans="1:9" ht="15.75" customHeight="1">
      <c r="A75" s="12" t="s">
        <v>16</v>
      </c>
      <c r="B75" s="12"/>
      <c r="C75" s="12" t="s">
        <v>17</v>
      </c>
      <c r="D75" s="12"/>
      <c r="E75" s="12"/>
      <c r="F75" s="30"/>
      <c r="G75" s="30">
        <f>SUM(G76)</f>
        <v>0</v>
      </c>
      <c r="H75" s="30">
        <f>SUM(H76)</f>
        <v>0</v>
      </c>
      <c r="I75" s="24">
        <f t="shared" si="4"/>
        <v>0</v>
      </c>
    </row>
    <row r="76" spans="1:9" ht="15.75" customHeight="1">
      <c r="A76" s="6"/>
      <c r="B76" s="6" t="s">
        <v>81</v>
      </c>
      <c r="C76" s="6"/>
      <c r="D76" s="6" t="s">
        <v>118</v>
      </c>
      <c r="E76" s="6"/>
      <c r="F76" s="31"/>
      <c r="G76" s="31"/>
      <c r="H76" s="31"/>
      <c r="I76" s="11">
        <f t="shared" si="4"/>
        <v>0</v>
      </c>
    </row>
    <row r="77" spans="1:9" ht="15.75" customHeight="1">
      <c r="A77" s="6"/>
      <c r="B77" s="6"/>
      <c r="C77" s="6"/>
      <c r="D77" s="6"/>
      <c r="E77" s="6"/>
      <c r="F77" s="31"/>
      <c r="G77" s="31"/>
      <c r="H77" s="31"/>
      <c r="I77" s="31"/>
    </row>
    <row r="78" spans="1:9" ht="15.75" customHeight="1">
      <c r="A78" s="12" t="s">
        <v>11</v>
      </c>
      <c r="B78" s="12"/>
      <c r="C78" s="12" t="s">
        <v>119</v>
      </c>
      <c r="D78" s="12"/>
      <c r="E78" s="12"/>
      <c r="F78" s="30"/>
      <c r="G78" s="30">
        <f>SUM(G79)</f>
        <v>0</v>
      </c>
      <c r="H78" s="30">
        <f>SUM(H79)</f>
        <v>0</v>
      </c>
      <c r="I78" s="30">
        <f>SUM(I79)</f>
        <v>0</v>
      </c>
    </row>
    <row r="79" spans="1:9" ht="15.75" customHeight="1">
      <c r="A79" s="6"/>
      <c r="B79" s="6" t="s">
        <v>120</v>
      </c>
      <c r="C79" s="6"/>
      <c r="D79" s="6" t="s">
        <v>121</v>
      </c>
      <c r="E79" s="6"/>
      <c r="F79" s="31"/>
      <c r="G79" s="31"/>
      <c r="H79" s="31"/>
      <c r="I79" s="31"/>
    </row>
    <row r="80" spans="1:9" ht="15.75" customHeight="1">
      <c r="A80" s="12" t="s">
        <v>18</v>
      </c>
      <c r="B80" s="6"/>
      <c r="C80" s="12" t="s">
        <v>19</v>
      </c>
      <c r="D80" s="6"/>
      <c r="E80" s="6"/>
      <c r="F80" s="31"/>
      <c r="G80" s="30">
        <f>SUM(G81)</f>
        <v>0</v>
      </c>
      <c r="H80" s="30">
        <f>SUM(H81)</f>
        <v>0</v>
      </c>
      <c r="I80" s="30">
        <f>SUM(I81)</f>
        <v>0</v>
      </c>
    </row>
    <row r="81" spans="1:9" ht="15.75" customHeight="1">
      <c r="A81" s="6"/>
      <c r="B81" s="6"/>
      <c r="C81" s="6"/>
      <c r="D81" s="6" t="s">
        <v>392</v>
      </c>
      <c r="E81" s="6"/>
      <c r="F81" s="31"/>
      <c r="G81" s="31"/>
      <c r="H81" s="31"/>
      <c r="I81" s="31">
        <f>SUM(G81:H81)</f>
        <v>0</v>
      </c>
    </row>
    <row r="82" spans="1:9" ht="15.75" customHeight="1">
      <c r="A82" s="9" t="s">
        <v>122</v>
      </c>
      <c r="B82" s="16"/>
      <c r="C82" s="16"/>
      <c r="D82" s="16"/>
      <c r="E82" s="16"/>
      <c r="F82" s="10"/>
      <c r="G82" s="10">
        <f>SUM(G83)</f>
        <v>0</v>
      </c>
      <c r="H82" s="10">
        <f>SUM(H83)</f>
        <v>0</v>
      </c>
      <c r="I82" s="10">
        <f>SUM(I83)</f>
        <v>0</v>
      </c>
    </row>
    <row r="83" spans="1:9" ht="15.75" customHeight="1">
      <c r="A83" s="12" t="s">
        <v>14</v>
      </c>
      <c r="B83" s="12"/>
      <c r="C83" s="12" t="s">
        <v>15</v>
      </c>
      <c r="D83" s="12"/>
      <c r="E83" s="6"/>
      <c r="F83" s="24"/>
      <c r="G83" s="24">
        <f>SUM(G84)</f>
        <v>0</v>
      </c>
      <c r="H83" s="24">
        <f>SUM(H84)</f>
        <v>0</v>
      </c>
      <c r="I83" s="24">
        <f>SUM(G83:H83)</f>
        <v>0</v>
      </c>
    </row>
    <row r="84" spans="1:9" ht="15.75" customHeight="1">
      <c r="A84" s="6"/>
      <c r="B84" s="6" t="s">
        <v>123</v>
      </c>
      <c r="C84" s="6"/>
      <c r="D84" s="6" t="s">
        <v>124</v>
      </c>
      <c r="E84" s="6"/>
      <c r="F84" s="11"/>
      <c r="G84" s="11"/>
      <c r="H84" s="11"/>
      <c r="I84" s="11"/>
    </row>
    <row r="85" spans="1:9" ht="15.75" customHeight="1">
      <c r="A85" s="6"/>
      <c r="B85" s="6"/>
      <c r="C85" s="6"/>
      <c r="D85" s="6"/>
      <c r="E85" s="6"/>
      <c r="F85" s="11"/>
      <c r="G85" s="11"/>
      <c r="H85" s="11"/>
      <c r="I85" s="11"/>
    </row>
    <row r="86" spans="1:9" ht="15.75" customHeight="1">
      <c r="A86" s="9" t="s">
        <v>387</v>
      </c>
      <c r="B86" s="16"/>
      <c r="C86" s="16"/>
      <c r="D86" s="16"/>
      <c r="E86" s="16"/>
      <c r="F86" s="10"/>
      <c r="G86" s="10">
        <f>SUM(G87)</f>
        <v>0</v>
      </c>
      <c r="H86" s="10">
        <f>SUM(H87)</f>
        <v>0</v>
      </c>
      <c r="I86" s="10">
        <f>SUM(I87)</f>
        <v>0</v>
      </c>
    </row>
    <row r="87" spans="1:9" ht="15.75" customHeight="1">
      <c r="A87" s="12" t="s">
        <v>5</v>
      </c>
      <c r="B87" s="12"/>
      <c r="C87" s="12" t="s">
        <v>6</v>
      </c>
      <c r="D87" s="12"/>
      <c r="E87" s="6"/>
      <c r="F87" s="11"/>
      <c r="G87" s="11">
        <f>SUM(G88)</f>
        <v>0</v>
      </c>
      <c r="H87" s="11">
        <f>SUM(H88)</f>
        <v>0</v>
      </c>
      <c r="I87" s="11">
        <f>SUM(G87:H87)</f>
        <v>0</v>
      </c>
    </row>
    <row r="88" spans="1:9" ht="15.75" customHeight="1">
      <c r="A88" s="6"/>
      <c r="B88" s="6" t="s">
        <v>109</v>
      </c>
      <c r="C88" s="6"/>
      <c r="D88" s="6" t="s">
        <v>110</v>
      </c>
      <c r="E88" s="6"/>
      <c r="F88" s="11"/>
      <c r="G88" s="11">
        <f>SUM(G89)</f>
        <v>0</v>
      </c>
      <c r="H88" s="11">
        <f>SUM(H89)</f>
        <v>0</v>
      </c>
      <c r="I88" s="11">
        <f>SUM(G88:H88)</f>
        <v>0</v>
      </c>
    </row>
    <row r="89" spans="1:9" ht="15.75" customHeight="1">
      <c r="A89" s="6"/>
      <c r="B89" s="6"/>
      <c r="C89" s="6"/>
      <c r="D89" s="6"/>
      <c r="E89" s="6" t="s">
        <v>386</v>
      </c>
      <c r="F89" s="11"/>
      <c r="G89" s="11"/>
      <c r="H89" s="11"/>
      <c r="I89" s="11"/>
    </row>
    <row r="90" spans="1:9" ht="15.75" customHeight="1">
      <c r="A90" s="6"/>
      <c r="B90" s="6"/>
      <c r="C90" s="6"/>
      <c r="D90" s="6"/>
      <c r="E90" s="6"/>
      <c r="F90" s="11"/>
      <c r="G90" s="11"/>
      <c r="H90" s="11"/>
      <c r="I90" s="11"/>
    </row>
    <row r="91" spans="1:9" ht="15.75" customHeight="1">
      <c r="A91" s="9"/>
      <c r="B91" s="9"/>
      <c r="C91" s="9" t="s">
        <v>126</v>
      </c>
      <c r="D91" s="9"/>
      <c r="E91" s="9"/>
      <c r="F91" s="10"/>
      <c r="G91" s="10"/>
      <c r="H91" s="10"/>
      <c r="I91" s="10"/>
    </row>
    <row r="92" spans="1:9" ht="15.75" customHeight="1">
      <c r="A92" s="6"/>
      <c r="B92" s="6"/>
      <c r="C92" s="12"/>
      <c r="D92" s="6"/>
      <c r="E92" s="6"/>
      <c r="F92" s="24"/>
      <c r="G92" s="24"/>
      <c r="H92" s="24"/>
      <c r="I92" s="24"/>
    </row>
    <row r="93" spans="1:9" ht="15.75" customHeight="1">
      <c r="A93" s="12" t="s">
        <v>5</v>
      </c>
      <c r="B93" s="12"/>
      <c r="C93" s="12" t="s">
        <v>6</v>
      </c>
      <c r="D93" s="12"/>
      <c r="E93" s="6"/>
      <c r="F93" s="11"/>
      <c r="G93" s="24">
        <f>SUM(G44+G65+G86)</f>
        <v>22494752</v>
      </c>
      <c r="H93" s="24">
        <f>SUM(H44+H65+H86)</f>
        <v>463106</v>
      </c>
      <c r="I93" s="24">
        <f>SUM(I44+I65+I86)</f>
        <v>22957858</v>
      </c>
    </row>
    <row r="94" spans="1:9" ht="15.75" customHeight="1">
      <c r="A94" s="12" t="s">
        <v>14</v>
      </c>
      <c r="B94" s="12"/>
      <c r="C94" s="12" t="s">
        <v>15</v>
      </c>
      <c r="D94" s="12"/>
      <c r="E94" s="12"/>
      <c r="F94" s="11"/>
      <c r="G94" s="24">
        <f>SUM(G54)</f>
        <v>0</v>
      </c>
      <c r="H94" s="24">
        <f>SUM(H54)</f>
        <v>5586000</v>
      </c>
      <c r="I94" s="24">
        <f>SUM(I54)</f>
        <v>5586000</v>
      </c>
    </row>
    <row r="95" spans="1:9" ht="15.75" customHeight="1">
      <c r="A95" s="12" t="s">
        <v>7</v>
      </c>
      <c r="B95" s="12"/>
      <c r="C95" s="12" t="s">
        <v>8</v>
      </c>
      <c r="D95" s="12"/>
      <c r="E95" s="12"/>
      <c r="F95" s="11"/>
      <c r="G95" s="25">
        <f>SUM(G11)</f>
        <v>21350000</v>
      </c>
      <c r="H95" s="25">
        <f>SUM(H11)</f>
        <v>-1000000</v>
      </c>
      <c r="I95" s="25">
        <f>SUM(I11)</f>
        <v>20350000</v>
      </c>
    </row>
    <row r="96" spans="1:9" ht="15.75" customHeight="1">
      <c r="A96" s="12" t="s">
        <v>9</v>
      </c>
      <c r="B96" s="12"/>
      <c r="C96" s="12" t="s">
        <v>10</v>
      </c>
      <c r="D96" s="12"/>
      <c r="E96" s="12"/>
      <c r="F96" s="11"/>
      <c r="G96" s="24">
        <f>SUM(G27+G32+G70)</f>
        <v>2403000</v>
      </c>
      <c r="H96" s="24">
        <f>SUM(H27+H32+H70)</f>
        <v>765354</v>
      </c>
      <c r="I96" s="24">
        <f>SUM(I27+I32+I70)</f>
        <v>3168354</v>
      </c>
    </row>
    <row r="97" spans="1:9" ht="15.75" customHeight="1">
      <c r="A97" s="12" t="s">
        <v>16</v>
      </c>
      <c r="B97" s="12"/>
      <c r="C97" s="12" t="s">
        <v>17</v>
      </c>
      <c r="D97" s="12"/>
      <c r="E97" s="12"/>
      <c r="F97" s="11"/>
      <c r="G97" s="24">
        <f>SUM(G39+G75)</f>
        <v>1417000</v>
      </c>
      <c r="H97" s="24">
        <f>SUM(H39+H75)</f>
        <v>2834646</v>
      </c>
      <c r="I97" s="24">
        <f>SUM(I39+I75)</f>
        <v>4251646</v>
      </c>
    </row>
    <row r="98" spans="1:9" ht="15.75" customHeight="1">
      <c r="A98" s="12" t="s">
        <v>11</v>
      </c>
      <c r="B98" s="12"/>
      <c r="C98" s="12" t="s">
        <v>12</v>
      </c>
      <c r="D98" s="12"/>
      <c r="E98" s="12"/>
      <c r="F98" s="11"/>
      <c r="G98" s="24">
        <f>SUM(G78)</f>
        <v>0</v>
      </c>
      <c r="H98" s="24">
        <f>SUM(H78)</f>
        <v>0</v>
      </c>
      <c r="I98" s="24">
        <f>SUM(I78)</f>
        <v>0</v>
      </c>
    </row>
    <row r="99" spans="1:9" ht="15.75" customHeight="1">
      <c r="A99" s="12" t="s">
        <v>18</v>
      </c>
      <c r="B99" s="12"/>
      <c r="C99" s="12" t="s">
        <v>19</v>
      </c>
      <c r="D99" s="12"/>
      <c r="E99" s="12"/>
      <c r="F99" s="11"/>
      <c r="G99" s="24">
        <f>SUM(G80)</f>
        <v>0</v>
      </c>
      <c r="H99" s="24">
        <f>SUM(H80)</f>
        <v>0</v>
      </c>
      <c r="I99" s="24">
        <f>SUM(I80)</f>
        <v>0</v>
      </c>
    </row>
    <row r="100" spans="1:9" ht="15.75" customHeight="1">
      <c r="A100" s="12" t="s">
        <v>21</v>
      </c>
      <c r="B100" s="12"/>
      <c r="C100" s="12" t="s">
        <v>20</v>
      </c>
      <c r="D100" s="12"/>
      <c r="E100" s="12"/>
      <c r="F100" s="11"/>
      <c r="G100" s="24">
        <f>SUM(G58)</f>
        <v>15000000</v>
      </c>
      <c r="H100" s="24">
        <f>SUM(H58)</f>
        <v>13867430</v>
      </c>
      <c r="I100" s="24">
        <f>SUM(I58)</f>
        <v>28867430</v>
      </c>
    </row>
    <row r="101" spans="1:9" ht="15.75" customHeight="1">
      <c r="A101" s="6"/>
      <c r="B101" s="6"/>
      <c r="C101" s="12" t="s">
        <v>126</v>
      </c>
      <c r="D101" s="6"/>
      <c r="E101" s="6"/>
      <c r="F101" s="24"/>
      <c r="G101" s="24">
        <f>SUM(G93:G100)</f>
        <v>62664752</v>
      </c>
      <c r="H101" s="24">
        <f>SUM(H93:H100)</f>
        <v>22516536</v>
      </c>
      <c r="I101" s="24">
        <f>SUM(I93:I100)</f>
        <v>85181288</v>
      </c>
    </row>
  </sheetData>
  <sheetProtection selectLockedCells="1" selectUnlockedCells="1"/>
  <mergeCells count="8">
    <mergeCell ref="A1:I1"/>
    <mergeCell ref="A3:I3"/>
    <mergeCell ref="A4:I4"/>
    <mergeCell ref="A5:I5"/>
    <mergeCell ref="A8:F9"/>
    <mergeCell ref="H8:H9"/>
    <mergeCell ref="I8:I9"/>
    <mergeCell ref="G8:G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H6" sqref="H6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40.28125" style="0" customWidth="1"/>
    <col min="7" max="7" width="12.57421875" style="0" customWidth="1"/>
    <col min="8" max="8" width="11.00390625" style="0" customWidth="1"/>
    <col min="9" max="9" width="12.57421875" style="0" customWidth="1"/>
  </cols>
  <sheetData>
    <row r="1" spans="1:9" ht="15.75" customHeight="1">
      <c r="A1" s="221" t="s">
        <v>437</v>
      </c>
      <c r="B1" s="221"/>
      <c r="C1" s="221"/>
      <c r="D1" s="221"/>
      <c r="E1" s="221"/>
      <c r="F1" s="221"/>
      <c r="G1" s="221"/>
      <c r="H1" s="221"/>
      <c r="I1" s="221"/>
    </row>
    <row r="2" spans="1:9" ht="15.75" customHeight="1">
      <c r="A2" s="139"/>
      <c r="B2" s="139"/>
      <c r="C2" s="139"/>
      <c r="D2" s="139"/>
      <c r="E2" s="139"/>
      <c r="F2" s="139"/>
      <c r="G2" s="139"/>
      <c r="H2" s="139"/>
      <c r="I2" s="139"/>
    </row>
    <row r="3" spans="1:9" ht="15.75" customHeight="1">
      <c r="A3" s="232" t="s">
        <v>0</v>
      </c>
      <c r="B3" s="232"/>
      <c r="C3" s="232"/>
      <c r="D3" s="232"/>
      <c r="E3" s="232"/>
      <c r="F3" s="232"/>
      <c r="G3" s="232"/>
      <c r="H3" s="233"/>
      <c r="I3" s="233"/>
    </row>
    <row r="4" spans="1:9" ht="15.75" customHeight="1">
      <c r="A4" s="234" t="s">
        <v>408</v>
      </c>
      <c r="B4" s="234"/>
      <c r="C4" s="234"/>
      <c r="D4" s="234"/>
      <c r="E4" s="234"/>
      <c r="F4" s="234"/>
      <c r="G4" s="234"/>
      <c r="H4" s="233"/>
      <c r="I4" s="233"/>
    </row>
    <row r="5" spans="1:9" ht="15.75" customHeight="1">
      <c r="A5" s="232" t="s">
        <v>393</v>
      </c>
      <c r="B5" s="232"/>
      <c r="C5" s="232"/>
      <c r="D5" s="232"/>
      <c r="E5" s="232"/>
      <c r="F5" s="232"/>
      <c r="G5" s="232"/>
      <c r="H5" s="233"/>
      <c r="I5" s="233"/>
    </row>
    <row r="6" spans="1:9" ht="15.75" customHeight="1">
      <c r="A6" s="22"/>
      <c r="B6" s="22"/>
      <c r="C6" s="22"/>
      <c r="D6" s="22"/>
      <c r="E6" s="23"/>
      <c r="F6" s="23"/>
      <c r="H6" s="23"/>
      <c r="I6" s="41" t="s">
        <v>1</v>
      </c>
    </row>
    <row r="7" spans="1:9" ht="15" customHeight="1">
      <c r="A7" s="229" t="s">
        <v>127</v>
      </c>
      <c r="B7" s="229"/>
      <c r="C7" s="229"/>
      <c r="D7" s="229"/>
      <c r="E7" s="229"/>
      <c r="F7" s="229"/>
      <c r="G7" s="243" t="s">
        <v>3</v>
      </c>
      <c r="H7" s="243" t="s">
        <v>407</v>
      </c>
      <c r="I7" s="243" t="s">
        <v>383</v>
      </c>
    </row>
    <row r="8" spans="1:9" ht="15" customHeight="1">
      <c r="A8" s="229"/>
      <c r="B8" s="229"/>
      <c r="C8" s="229"/>
      <c r="D8" s="229"/>
      <c r="E8" s="229"/>
      <c r="F8" s="229"/>
      <c r="G8" s="243"/>
      <c r="H8" s="243"/>
      <c r="I8" s="243"/>
    </row>
    <row r="9" spans="1:9" ht="15" customHeight="1">
      <c r="A9" s="229"/>
      <c r="B9" s="229"/>
      <c r="C9" s="229"/>
      <c r="D9" s="229"/>
      <c r="E9" s="229"/>
      <c r="F9" s="229"/>
      <c r="G9" s="243"/>
      <c r="H9" s="243"/>
      <c r="I9" s="243"/>
    </row>
    <row r="10" spans="1:9" ht="15.75" customHeight="1">
      <c r="A10" s="9" t="s">
        <v>5</v>
      </c>
      <c r="B10" s="9"/>
      <c r="C10" s="9" t="s">
        <v>6</v>
      </c>
      <c r="D10" s="9"/>
      <c r="E10" s="9"/>
      <c r="F10" s="32"/>
      <c r="G10" s="33">
        <f>SUM(G11+G27+G29+G31)</f>
        <v>22494752</v>
      </c>
      <c r="H10" s="33">
        <f>SUM(H11+H27+H29+H31)</f>
        <v>463106</v>
      </c>
      <c r="I10" s="33">
        <f>SUM(I11+I27+I29+I31)</f>
        <v>22957858</v>
      </c>
    </row>
    <row r="11" spans="1:9" ht="15.75" customHeight="1">
      <c r="A11" s="6"/>
      <c r="B11" s="12" t="s">
        <v>84</v>
      </c>
      <c r="C11" s="12"/>
      <c r="D11" s="12" t="s">
        <v>85</v>
      </c>
      <c r="E11" s="12"/>
      <c r="F11" s="6"/>
      <c r="G11" s="24">
        <f>SUM(G12+G22+G23+G24+G25)</f>
        <v>20390752</v>
      </c>
      <c r="H11" s="24">
        <f>SUM(H12+H22+H23+H24+H25)</f>
        <v>220917</v>
      </c>
      <c r="I11" s="24">
        <f>SUM(I12+I22+I23+I24+I25)</f>
        <v>20611669</v>
      </c>
    </row>
    <row r="12" spans="1:9" ht="15.75" customHeight="1">
      <c r="A12" s="6"/>
      <c r="B12" s="12"/>
      <c r="C12" s="6" t="s">
        <v>87</v>
      </c>
      <c r="D12" s="6" t="s">
        <v>359</v>
      </c>
      <c r="E12" s="6"/>
      <c r="F12" s="6"/>
      <c r="G12" s="24">
        <f>SUM(G13:G14)</f>
        <v>11884752</v>
      </c>
      <c r="H12" s="24">
        <f>SUM(H13:H14)</f>
        <v>0</v>
      </c>
      <c r="I12" s="24">
        <f>SUM(I13:I14)</f>
        <v>11884752</v>
      </c>
    </row>
    <row r="13" spans="1:9" ht="15.75" customHeight="1">
      <c r="A13" s="6"/>
      <c r="B13" s="12"/>
      <c r="C13" s="12"/>
      <c r="D13" s="6" t="s">
        <v>128</v>
      </c>
      <c r="F13" s="6"/>
      <c r="G13" s="11">
        <v>954500</v>
      </c>
      <c r="H13" s="11"/>
      <c r="I13" s="31">
        <f aca="true" t="shared" si="0" ref="I13:I20">SUM(G13:H13)</f>
        <v>954500</v>
      </c>
    </row>
    <row r="14" spans="1:9" ht="15.75" customHeight="1">
      <c r="A14" s="12"/>
      <c r="B14" s="12"/>
      <c r="C14" s="6" t="s">
        <v>87</v>
      </c>
      <c r="D14" s="6" t="s">
        <v>358</v>
      </c>
      <c r="E14" s="6"/>
      <c r="F14" s="6"/>
      <c r="G14" s="11">
        <v>10930252</v>
      </c>
      <c r="H14" s="11">
        <f>SUM(H15:H20)</f>
        <v>0</v>
      </c>
      <c r="I14" s="11">
        <f t="shared" si="0"/>
        <v>10930252</v>
      </c>
    </row>
    <row r="15" spans="1:9" ht="15.75" customHeight="1">
      <c r="A15" s="12"/>
      <c r="B15" s="12"/>
      <c r="C15" s="6"/>
      <c r="D15" s="6"/>
      <c r="E15" s="6" t="s">
        <v>129</v>
      </c>
      <c r="F15" s="6"/>
      <c r="G15" s="11">
        <v>776160</v>
      </c>
      <c r="H15" s="11"/>
      <c r="I15" s="11">
        <f t="shared" si="0"/>
        <v>776160</v>
      </c>
    </row>
    <row r="16" spans="1:9" ht="15.75" customHeight="1">
      <c r="A16" s="12"/>
      <c r="B16" s="12"/>
      <c r="C16" s="6"/>
      <c r="D16" s="6"/>
      <c r="E16" s="6" t="s">
        <v>130</v>
      </c>
      <c r="F16" s="6"/>
      <c r="G16" s="11">
        <v>4320000</v>
      </c>
      <c r="H16" s="11"/>
      <c r="I16" s="11">
        <f t="shared" si="0"/>
        <v>4320000</v>
      </c>
    </row>
    <row r="17" spans="1:9" ht="15.75" customHeight="1">
      <c r="A17" s="12"/>
      <c r="B17" s="12"/>
      <c r="C17" s="6"/>
      <c r="D17" s="6"/>
      <c r="E17" s="6" t="s">
        <v>131</v>
      </c>
      <c r="F17" s="6"/>
      <c r="G17" s="11">
        <v>282348</v>
      </c>
      <c r="H17" s="11"/>
      <c r="I17" s="11">
        <f t="shared" si="0"/>
        <v>282348</v>
      </c>
    </row>
    <row r="18" spans="1:9" ht="15.75" customHeight="1">
      <c r="A18" s="12"/>
      <c r="B18" s="12"/>
      <c r="C18" s="6"/>
      <c r="D18" s="6"/>
      <c r="E18" s="6" t="s">
        <v>132</v>
      </c>
      <c r="F18" s="6"/>
      <c r="G18" s="11">
        <v>683270</v>
      </c>
      <c r="H18" s="11"/>
      <c r="I18" s="11">
        <f t="shared" si="0"/>
        <v>683270</v>
      </c>
    </row>
    <row r="19" spans="1:9" ht="15.75" customHeight="1">
      <c r="A19" s="12"/>
      <c r="B19" s="12"/>
      <c r="C19" s="6"/>
      <c r="D19" s="6"/>
      <c r="E19" s="6" t="s">
        <v>133</v>
      </c>
      <c r="F19" s="6"/>
      <c r="G19" s="11">
        <v>3620324</v>
      </c>
      <c r="H19" s="11"/>
      <c r="I19" s="11">
        <f t="shared" si="0"/>
        <v>3620324</v>
      </c>
    </row>
    <row r="20" spans="1:9" ht="15.75" customHeight="1">
      <c r="A20" s="12"/>
      <c r="B20" s="12"/>
      <c r="C20" s="6"/>
      <c r="D20" s="6"/>
      <c r="E20" s="6" t="s">
        <v>134</v>
      </c>
      <c r="F20" s="6"/>
      <c r="G20" s="11">
        <v>1248150</v>
      </c>
      <c r="H20" s="11"/>
      <c r="I20" s="11">
        <f t="shared" si="0"/>
        <v>1248150</v>
      </c>
    </row>
    <row r="21" spans="1:9" ht="15.75" customHeight="1">
      <c r="A21" s="12"/>
      <c r="B21" s="12"/>
      <c r="C21" s="6"/>
      <c r="D21" s="6"/>
      <c r="E21" s="6" t="s">
        <v>135</v>
      </c>
      <c r="F21" s="6"/>
      <c r="G21" s="11"/>
      <c r="H21" s="11"/>
      <c r="I21" s="31"/>
    </row>
    <row r="22" spans="1:9" ht="15.75" customHeight="1">
      <c r="A22" s="6"/>
      <c r="B22" s="6"/>
      <c r="C22" s="6" t="s">
        <v>88</v>
      </c>
      <c r="D22" s="6" t="s">
        <v>136</v>
      </c>
      <c r="E22" s="6"/>
      <c r="F22" s="6"/>
      <c r="G22" s="11"/>
      <c r="H22" s="11"/>
      <c r="I22" s="31"/>
    </row>
    <row r="23" spans="1:9" ht="15.75" customHeight="1">
      <c r="A23" s="6"/>
      <c r="B23" s="6"/>
      <c r="C23" s="6" t="s">
        <v>90</v>
      </c>
      <c r="D23" s="6" t="s">
        <v>137</v>
      </c>
      <c r="E23" s="6"/>
      <c r="F23" s="6"/>
      <c r="G23" s="11">
        <v>6706000</v>
      </c>
      <c r="H23" s="11">
        <v>220917</v>
      </c>
      <c r="I23" s="31">
        <f>SUM(G23:H23)</f>
        <v>6926917</v>
      </c>
    </row>
    <row r="24" spans="1:9" ht="15.75" customHeight="1">
      <c r="A24" s="6"/>
      <c r="B24" s="6"/>
      <c r="C24" s="6" t="s">
        <v>92</v>
      </c>
      <c r="D24" s="6" t="s">
        <v>93</v>
      </c>
      <c r="E24" s="6"/>
      <c r="F24" s="6"/>
      <c r="G24" s="11">
        <v>1800000</v>
      </c>
      <c r="H24" s="11"/>
      <c r="I24" s="31">
        <f>SUM(G24:H24)</f>
        <v>1800000</v>
      </c>
    </row>
    <row r="25" spans="1:9" ht="15.75" customHeight="1">
      <c r="A25" s="6"/>
      <c r="B25" s="6"/>
      <c r="C25" s="6" t="s">
        <v>94</v>
      </c>
      <c r="D25" s="6" t="s">
        <v>138</v>
      </c>
      <c r="E25" s="6"/>
      <c r="F25" s="6"/>
      <c r="G25" s="11"/>
      <c r="H25" s="11"/>
      <c r="I25" s="31">
        <f>SUM(G25:H25)</f>
        <v>0</v>
      </c>
    </row>
    <row r="26" spans="1:9" ht="15.75" customHeight="1">
      <c r="A26" s="6"/>
      <c r="B26" s="6"/>
      <c r="C26" s="6"/>
      <c r="D26" s="6"/>
      <c r="E26" s="6"/>
      <c r="F26" s="6"/>
      <c r="G26" s="11"/>
      <c r="H26" s="11"/>
      <c r="I26" s="31"/>
    </row>
    <row r="27" spans="1:9" ht="15.75" customHeight="1">
      <c r="A27" s="6"/>
      <c r="B27" s="12" t="s">
        <v>139</v>
      </c>
      <c r="C27" s="12"/>
      <c r="D27" s="12" t="s">
        <v>140</v>
      </c>
      <c r="E27" s="12"/>
      <c r="F27" s="6"/>
      <c r="G27" s="24"/>
      <c r="H27" s="24"/>
      <c r="I27" s="31"/>
    </row>
    <row r="28" spans="1:9" ht="15.75" customHeight="1">
      <c r="A28" s="6"/>
      <c r="B28" s="6"/>
      <c r="C28" s="6"/>
      <c r="D28" s="6"/>
      <c r="E28" s="6" t="s">
        <v>141</v>
      </c>
      <c r="F28" s="6"/>
      <c r="G28" s="11"/>
      <c r="H28" s="11"/>
      <c r="I28" s="31"/>
    </row>
    <row r="29" spans="1:9" ht="15.75" customHeight="1">
      <c r="A29" s="6"/>
      <c r="B29" s="12" t="s">
        <v>109</v>
      </c>
      <c r="C29" s="12"/>
      <c r="D29" s="12" t="s">
        <v>110</v>
      </c>
      <c r="E29" s="12"/>
      <c r="F29" s="6"/>
      <c r="G29" s="24">
        <f>SUM(G30)</f>
        <v>2104000</v>
      </c>
      <c r="H29" s="24">
        <f>SUM(H30)</f>
        <v>242189</v>
      </c>
      <c r="I29" s="24">
        <f>SUM(I30)</f>
        <v>2346189</v>
      </c>
    </row>
    <row r="30" spans="1:9" ht="15.75" customHeight="1">
      <c r="A30" s="6"/>
      <c r="B30" s="34"/>
      <c r="C30" s="34"/>
      <c r="D30" s="34"/>
      <c r="E30" s="35" t="s">
        <v>142</v>
      </c>
      <c r="F30" s="6"/>
      <c r="G30" s="11">
        <v>2104000</v>
      </c>
      <c r="H30" s="11">
        <v>242189</v>
      </c>
      <c r="I30" s="31">
        <f>SUM(G30:H30)</f>
        <v>2346189</v>
      </c>
    </row>
    <row r="31" spans="1:9" ht="15.75" customHeight="1">
      <c r="A31" s="6"/>
      <c r="B31" s="12" t="s">
        <v>109</v>
      </c>
      <c r="C31" s="12"/>
      <c r="D31" s="12" t="s">
        <v>110</v>
      </c>
      <c r="E31" s="12"/>
      <c r="F31" s="6"/>
      <c r="G31" s="11"/>
      <c r="H31" s="11"/>
      <c r="I31" s="31"/>
    </row>
    <row r="32" spans="1:9" ht="15.75" customHeight="1">
      <c r="A32" s="6"/>
      <c r="B32" s="6"/>
      <c r="C32" s="6"/>
      <c r="D32" s="6" t="s">
        <v>385</v>
      </c>
      <c r="E32" s="6"/>
      <c r="F32" s="6"/>
      <c r="G32" s="11"/>
      <c r="H32" s="11"/>
      <c r="I32" s="31">
        <f>SUM(G32:H32)</f>
        <v>0</v>
      </c>
    </row>
    <row r="33" spans="1:9" ht="15.75" customHeight="1">
      <c r="A33" s="6"/>
      <c r="B33" s="6"/>
      <c r="C33" s="6"/>
      <c r="D33" s="6"/>
      <c r="E33" s="6"/>
      <c r="F33" s="6"/>
      <c r="G33" s="11"/>
      <c r="H33" s="11"/>
      <c r="I33" s="8"/>
    </row>
    <row r="34" spans="1:9" ht="15.75" customHeight="1">
      <c r="A34" s="9" t="s">
        <v>14</v>
      </c>
      <c r="B34" s="9"/>
      <c r="C34" s="9" t="s">
        <v>15</v>
      </c>
      <c r="D34" s="9"/>
      <c r="E34" s="9"/>
      <c r="F34" s="9"/>
      <c r="G34" s="10">
        <f>SUM(G35)</f>
        <v>0</v>
      </c>
      <c r="H34" s="10">
        <f>SUM(H35)</f>
        <v>5586000</v>
      </c>
      <c r="I34" s="10">
        <f>SUM(I35)</f>
        <v>5586000</v>
      </c>
    </row>
    <row r="35" spans="1:9" ht="15.75" customHeight="1">
      <c r="A35" s="6"/>
      <c r="B35" s="12" t="s">
        <v>123</v>
      </c>
      <c r="C35" s="12"/>
      <c r="D35" s="12" t="s">
        <v>143</v>
      </c>
      <c r="E35" s="12"/>
      <c r="F35" s="6"/>
      <c r="G35" s="25"/>
      <c r="H35" s="25">
        <f>SUM(H36)</f>
        <v>5586000</v>
      </c>
      <c r="I35" s="25">
        <f>SUM(G35:H35)</f>
        <v>5586000</v>
      </c>
    </row>
    <row r="36" spans="1:9" ht="15.75" customHeight="1">
      <c r="A36" s="6"/>
      <c r="B36" s="6"/>
      <c r="C36" s="6"/>
      <c r="D36" s="6"/>
      <c r="E36" s="6" t="s">
        <v>144</v>
      </c>
      <c r="F36" s="6"/>
      <c r="G36" s="8"/>
      <c r="H36" s="8">
        <v>5586000</v>
      </c>
      <c r="I36" s="8">
        <f>SUM(G36:H36)</f>
        <v>5586000</v>
      </c>
    </row>
    <row r="37" spans="1:9" ht="15.75" customHeight="1">
      <c r="A37" s="6"/>
      <c r="B37" s="6"/>
      <c r="C37" s="6"/>
      <c r="D37" s="6"/>
      <c r="E37" s="6"/>
      <c r="F37" s="6"/>
      <c r="G37" s="11"/>
      <c r="H37" s="11"/>
      <c r="I37" s="11"/>
    </row>
    <row r="38" spans="1:9" ht="15.75" customHeight="1">
      <c r="A38" s="9" t="s">
        <v>7</v>
      </c>
      <c r="B38" s="9"/>
      <c r="C38" s="9" t="s">
        <v>8</v>
      </c>
      <c r="D38" s="9"/>
      <c r="E38" s="9"/>
      <c r="F38" s="9"/>
      <c r="G38" s="10">
        <f>SUM(G39+G42+G50)</f>
        <v>21350000</v>
      </c>
      <c r="H38" s="10">
        <f>SUM(H39+H42+H50)</f>
        <v>-1000000</v>
      </c>
      <c r="I38" s="10">
        <f>SUM(I39+I42+I50)</f>
        <v>20550000</v>
      </c>
    </row>
    <row r="39" spans="1:9" ht="15.75" customHeight="1">
      <c r="A39" s="6"/>
      <c r="B39" s="12" t="s">
        <v>46</v>
      </c>
      <c r="C39" s="12"/>
      <c r="D39" s="12" t="s">
        <v>47</v>
      </c>
      <c r="E39" s="12"/>
      <c r="F39" s="6"/>
      <c r="G39" s="24">
        <f>SUM(G40:G41)</f>
        <v>14700000</v>
      </c>
      <c r="H39" s="24">
        <f>SUM(H40:H41)</f>
        <v>0</v>
      </c>
      <c r="I39" s="24">
        <f>SUM(I40:I41)</f>
        <v>14700000</v>
      </c>
    </row>
    <row r="40" spans="1:9" ht="15.75" customHeight="1">
      <c r="A40" s="6"/>
      <c r="B40" s="6"/>
      <c r="C40" s="6"/>
      <c r="D40" s="6"/>
      <c r="E40" s="6" t="s">
        <v>48</v>
      </c>
      <c r="F40" s="6"/>
      <c r="G40" s="11">
        <v>13500000</v>
      </c>
      <c r="H40" s="11"/>
      <c r="I40" s="11">
        <v>13500000</v>
      </c>
    </row>
    <row r="41" spans="1:9" ht="15.75" customHeight="1">
      <c r="A41" s="12"/>
      <c r="B41" s="12"/>
      <c r="C41" s="12"/>
      <c r="D41" s="12"/>
      <c r="E41" s="6" t="s">
        <v>49</v>
      </c>
      <c r="F41" s="6"/>
      <c r="G41" s="11">
        <v>1200000</v>
      </c>
      <c r="H41" s="11"/>
      <c r="I41" s="11">
        <v>1200000</v>
      </c>
    </row>
    <row r="42" spans="1:9" ht="15.75" customHeight="1">
      <c r="A42" s="12"/>
      <c r="B42" s="12" t="s">
        <v>50</v>
      </c>
      <c r="C42" s="12"/>
      <c r="D42" s="12" t="s">
        <v>51</v>
      </c>
      <c r="E42" s="12"/>
      <c r="F42" s="6"/>
      <c r="G42" s="24">
        <f>SUM(G43+G45+G47)</f>
        <v>6600000</v>
      </c>
      <c r="H42" s="24">
        <f>SUM(H43+H45+H47)</f>
        <v>-1000000</v>
      </c>
      <c r="I42" s="24">
        <f>SUM(I43+I45+I47)</f>
        <v>5800000</v>
      </c>
    </row>
    <row r="43" spans="1:9" ht="15.75" customHeight="1">
      <c r="A43" s="12"/>
      <c r="B43" s="6"/>
      <c r="C43" s="6" t="s">
        <v>52</v>
      </c>
      <c r="D43" s="6" t="s">
        <v>53</v>
      </c>
      <c r="E43" s="6"/>
      <c r="F43" s="6"/>
      <c r="G43" s="11">
        <f>SUM(G44)</f>
        <v>5000000</v>
      </c>
      <c r="H43" s="11"/>
      <c r="I43" s="11">
        <v>4000000</v>
      </c>
    </row>
    <row r="44" spans="1:9" ht="15.75" customHeight="1">
      <c r="A44" s="12"/>
      <c r="B44" s="6"/>
      <c r="C44" s="6"/>
      <c r="D44" s="6"/>
      <c r="E44" s="6" t="s">
        <v>54</v>
      </c>
      <c r="F44" s="6"/>
      <c r="G44" s="11">
        <v>5000000</v>
      </c>
      <c r="H44" s="11"/>
      <c r="I44" s="11">
        <v>4000000</v>
      </c>
    </row>
    <row r="45" spans="1:9" ht="15.75" customHeight="1">
      <c r="A45" s="12"/>
      <c r="B45" s="6"/>
      <c r="C45" s="6" t="s">
        <v>55</v>
      </c>
      <c r="D45" s="6" t="s">
        <v>56</v>
      </c>
      <c r="E45" s="6"/>
      <c r="F45" s="6"/>
      <c r="G45" s="11">
        <f>SUM(G46)</f>
        <v>1000000</v>
      </c>
      <c r="H45" s="11">
        <f>SUM(H46)</f>
        <v>-1000000</v>
      </c>
      <c r="I45" s="11">
        <v>1000000</v>
      </c>
    </row>
    <row r="46" spans="1:9" ht="15.75" customHeight="1">
      <c r="A46" s="12"/>
      <c r="B46" s="6"/>
      <c r="C46" s="6"/>
      <c r="D46" s="6"/>
      <c r="E46" s="6" t="s">
        <v>57</v>
      </c>
      <c r="F46" s="6"/>
      <c r="G46" s="11">
        <v>1000000</v>
      </c>
      <c r="H46" s="11">
        <v>-1000000</v>
      </c>
      <c r="I46" s="11">
        <v>1000000</v>
      </c>
    </row>
    <row r="47" spans="1:9" ht="15.75" customHeight="1">
      <c r="A47" s="12"/>
      <c r="B47" s="6"/>
      <c r="C47" s="6" t="s">
        <v>58</v>
      </c>
      <c r="D47" s="6" t="s">
        <v>59</v>
      </c>
      <c r="E47" s="6"/>
      <c r="F47" s="6"/>
      <c r="G47" s="11">
        <f>SUM(G48:G49)</f>
        <v>600000</v>
      </c>
      <c r="H47" s="11"/>
      <c r="I47" s="11">
        <v>800000</v>
      </c>
    </row>
    <row r="48" spans="1:9" ht="15.75" customHeight="1">
      <c r="A48" s="12"/>
      <c r="B48" s="6"/>
      <c r="C48" s="6"/>
      <c r="D48" s="6"/>
      <c r="E48" s="6" t="s">
        <v>60</v>
      </c>
      <c r="F48" s="6"/>
      <c r="G48" s="11">
        <v>600000</v>
      </c>
      <c r="H48" s="11"/>
      <c r="I48" s="11">
        <v>800000</v>
      </c>
    </row>
    <row r="49" spans="1:9" ht="15.75" customHeight="1">
      <c r="A49" s="6"/>
      <c r="B49" s="6"/>
      <c r="C49" s="6"/>
      <c r="D49" s="6"/>
      <c r="E49" s="6" t="s">
        <v>61</v>
      </c>
      <c r="F49" s="6"/>
      <c r="G49" s="11"/>
      <c r="H49" s="11"/>
      <c r="I49" s="11"/>
    </row>
    <row r="50" spans="1:9" ht="15.75" customHeight="1">
      <c r="A50" s="6"/>
      <c r="B50" s="12" t="s">
        <v>62</v>
      </c>
      <c r="C50" s="6"/>
      <c r="D50" s="12" t="s">
        <v>145</v>
      </c>
      <c r="F50" s="12"/>
      <c r="G50" s="24">
        <f>SUM(G51)</f>
        <v>50000</v>
      </c>
      <c r="H50" s="24">
        <f>SUM(H51)</f>
        <v>0</v>
      </c>
      <c r="I50" s="24">
        <f>SUM(I51)</f>
        <v>50000</v>
      </c>
    </row>
    <row r="51" spans="1:9" ht="15.75" customHeight="1">
      <c r="A51" s="6"/>
      <c r="B51" s="6"/>
      <c r="C51" s="6"/>
      <c r="D51" s="6"/>
      <c r="E51" s="6" t="s">
        <v>65</v>
      </c>
      <c r="F51" s="6"/>
      <c r="G51" s="11">
        <v>50000</v>
      </c>
      <c r="H51" s="11"/>
      <c r="I51" s="11">
        <v>50000</v>
      </c>
    </row>
    <row r="52" spans="1:9" ht="15.75" customHeight="1">
      <c r="A52" s="9" t="s">
        <v>9</v>
      </c>
      <c r="B52" s="9"/>
      <c r="C52" s="9" t="s">
        <v>10</v>
      </c>
      <c r="D52" s="9"/>
      <c r="E52" s="9"/>
      <c r="F52" s="32"/>
      <c r="G52" s="33">
        <f>SUM(G53+G54+G55+G56+G57+G59+G62+G63)</f>
        <v>2403000</v>
      </c>
      <c r="H52" s="33">
        <f>SUM(H53+H54+H55+H56+H57+H59+H62+H63)</f>
        <v>765354</v>
      </c>
      <c r="I52" s="33">
        <f>SUM(I53+I54+I55+I56+I57+I59+I62+I63+I64)</f>
        <v>3158354</v>
      </c>
    </row>
    <row r="53" spans="1:9" ht="15.75" customHeight="1">
      <c r="A53" s="36"/>
      <c r="B53" s="36"/>
      <c r="C53" s="37" t="s">
        <v>113</v>
      </c>
      <c r="D53" s="37" t="s">
        <v>114</v>
      </c>
      <c r="E53" s="37"/>
      <c r="F53" s="38"/>
      <c r="G53" s="39">
        <v>300000</v>
      </c>
      <c r="H53" s="39"/>
      <c r="I53" s="39">
        <f>SUM(G53:H53)</f>
        <v>300000</v>
      </c>
    </row>
    <row r="54" spans="1:9" ht="15.75" customHeight="1">
      <c r="A54" s="6"/>
      <c r="B54" s="6"/>
      <c r="C54" s="6" t="s">
        <v>146</v>
      </c>
      <c r="D54" s="6" t="s">
        <v>147</v>
      </c>
      <c r="E54" s="6"/>
      <c r="F54" s="34"/>
      <c r="G54" s="31"/>
      <c r="H54" s="31"/>
      <c r="I54" s="39">
        <f>SUM(G54:H54)</f>
        <v>0</v>
      </c>
    </row>
    <row r="55" spans="1:9" ht="15.75" customHeight="1">
      <c r="A55" s="6"/>
      <c r="B55" s="6"/>
      <c r="C55" s="6" t="s">
        <v>69</v>
      </c>
      <c r="D55" s="6" t="s">
        <v>148</v>
      </c>
      <c r="E55" s="6"/>
      <c r="F55" s="6"/>
      <c r="G55" s="11">
        <v>1200000</v>
      </c>
      <c r="H55" s="11"/>
      <c r="I55" s="39">
        <f>SUM(G55:H55)</f>
        <v>1200000</v>
      </c>
    </row>
    <row r="56" spans="1:9" ht="15.75" customHeight="1">
      <c r="A56" s="6"/>
      <c r="B56" s="6"/>
      <c r="C56" s="6" t="s">
        <v>71</v>
      </c>
      <c r="D56" s="6" t="s">
        <v>72</v>
      </c>
      <c r="E56" s="6"/>
      <c r="F56" s="6"/>
      <c r="G56" s="11">
        <v>383000</v>
      </c>
      <c r="H56" s="11">
        <v>765354</v>
      </c>
      <c r="I56" s="39">
        <f>SUM(G56:H56)</f>
        <v>1148354</v>
      </c>
    </row>
    <row r="57" spans="1:9" ht="15.75" customHeight="1">
      <c r="A57" s="6"/>
      <c r="B57" s="6"/>
      <c r="C57" s="6" t="s">
        <v>76</v>
      </c>
      <c r="D57" s="6" t="s">
        <v>77</v>
      </c>
      <c r="E57" s="6"/>
      <c r="F57" s="6"/>
      <c r="G57" s="11">
        <f>SUM(G58)</f>
        <v>0</v>
      </c>
      <c r="H57" s="11">
        <f>SUM(H58)</f>
        <v>0</v>
      </c>
      <c r="I57" s="39">
        <f>SUM(G57:H57)</f>
        <v>0</v>
      </c>
    </row>
    <row r="58" spans="1:9" ht="15.75" customHeight="1">
      <c r="A58" s="6"/>
      <c r="B58" s="6"/>
      <c r="C58" s="6"/>
      <c r="D58" s="6"/>
      <c r="E58" s="6" t="s">
        <v>78</v>
      </c>
      <c r="F58" s="6"/>
      <c r="G58" s="11"/>
      <c r="H58" s="11"/>
      <c r="I58" s="11"/>
    </row>
    <row r="59" spans="1:9" ht="15.75" customHeight="1">
      <c r="A59" s="6"/>
      <c r="B59" s="6"/>
      <c r="C59" s="6" t="s">
        <v>69</v>
      </c>
      <c r="D59" s="6" t="s">
        <v>70</v>
      </c>
      <c r="E59" s="6"/>
      <c r="F59" s="6"/>
      <c r="G59" s="11">
        <f>SUM(G60:G61)</f>
        <v>520000</v>
      </c>
      <c r="H59" s="11">
        <f>SUM(H60:H61)</f>
        <v>0</v>
      </c>
      <c r="I59" s="11">
        <f>SUM(I60:I61)</f>
        <v>510000</v>
      </c>
    </row>
    <row r="60" spans="1:9" ht="15.75" customHeight="1">
      <c r="A60" s="6"/>
      <c r="B60" s="6"/>
      <c r="C60" s="6"/>
      <c r="D60" s="6"/>
      <c r="E60" s="6" t="s">
        <v>78</v>
      </c>
      <c r="F60" s="6"/>
      <c r="G60" s="11">
        <v>220000</v>
      </c>
      <c r="H60" s="11"/>
      <c r="I60" s="11">
        <v>510000</v>
      </c>
    </row>
    <row r="61" spans="1:9" ht="15.75" customHeight="1">
      <c r="A61" s="6"/>
      <c r="B61" s="6"/>
      <c r="C61" s="6"/>
      <c r="D61" s="6"/>
      <c r="E61" s="6" t="s">
        <v>79</v>
      </c>
      <c r="F61" s="6"/>
      <c r="G61" s="11">
        <v>300000</v>
      </c>
      <c r="H61" s="11"/>
      <c r="I61" s="11"/>
    </row>
    <row r="62" spans="1:9" ht="15.75" customHeight="1">
      <c r="A62" s="6"/>
      <c r="B62" s="6"/>
      <c r="C62" s="6" t="s">
        <v>71</v>
      </c>
      <c r="D62" s="6" t="s">
        <v>72</v>
      </c>
      <c r="E62" s="6"/>
      <c r="F62" s="6"/>
      <c r="G62" s="11"/>
      <c r="H62" s="11"/>
      <c r="I62" s="11">
        <f>SUM(G62:H62)</f>
        <v>0</v>
      </c>
    </row>
    <row r="63" spans="1:9" ht="15.75" customHeight="1">
      <c r="A63" s="6"/>
      <c r="B63" s="6"/>
      <c r="C63" s="6" t="s">
        <v>116</v>
      </c>
      <c r="D63" s="6" t="s">
        <v>117</v>
      </c>
      <c r="E63" s="6"/>
      <c r="F63" s="6"/>
      <c r="G63" s="11"/>
      <c r="H63" s="11"/>
      <c r="I63" s="11">
        <f>SUM(G63:H63)</f>
        <v>0</v>
      </c>
    </row>
    <row r="64" spans="1:9" ht="15.75" customHeight="1">
      <c r="A64" s="6"/>
      <c r="B64" s="6"/>
      <c r="C64" s="6" t="s">
        <v>394</v>
      </c>
      <c r="D64" s="6" t="s">
        <v>395</v>
      </c>
      <c r="E64" s="6"/>
      <c r="F64" s="6"/>
      <c r="G64" s="11"/>
      <c r="H64" s="11"/>
      <c r="I64" s="11">
        <f>SUM(G64:H64)</f>
        <v>0</v>
      </c>
    </row>
    <row r="65" spans="1:9" ht="15.75" customHeight="1">
      <c r="A65" s="9" t="s">
        <v>16</v>
      </c>
      <c r="B65" s="9"/>
      <c r="C65" s="9" t="s">
        <v>17</v>
      </c>
      <c r="D65" s="9"/>
      <c r="E65" s="9"/>
      <c r="F65" s="40"/>
      <c r="G65" s="33">
        <f>SUM(G66)</f>
        <v>1417000</v>
      </c>
      <c r="H65" s="33">
        <f>SUM(H66)</f>
        <v>2834646</v>
      </c>
      <c r="I65" s="33">
        <f>SUM(I66)</f>
        <v>4251646</v>
      </c>
    </row>
    <row r="66" spans="1:9" ht="15.75" customHeight="1">
      <c r="A66" s="6"/>
      <c r="B66" s="6" t="s">
        <v>81</v>
      </c>
      <c r="C66" s="6"/>
      <c r="D66" s="6" t="s">
        <v>118</v>
      </c>
      <c r="E66" s="6"/>
      <c r="F66" s="4"/>
      <c r="G66" s="31">
        <v>1417000</v>
      </c>
      <c r="H66" s="31">
        <v>2834646</v>
      </c>
      <c r="I66" s="31">
        <f>SUM(G66:H66)</f>
        <v>4251646</v>
      </c>
    </row>
    <row r="67" spans="1:9" ht="15.75" customHeight="1">
      <c r="A67" s="6"/>
      <c r="B67" s="6"/>
      <c r="C67" s="6"/>
      <c r="D67" s="6" t="s">
        <v>356</v>
      </c>
      <c r="E67" s="6"/>
      <c r="F67" s="4"/>
      <c r="G67" s="31"/>
      <c r="H67" s="31"/>
      <c r="I67" s="31"/>
    </row>
    <row r="68" spans="1:9" ht="15.75" customHeight="1">
      <c r="A68" s="6"/>
      <c r="B68" s="6"/>
      <c r="C68" s="6"/>
      <c r="D68" s="6"/>
      <c r="E68" s="6"/>
      <c r="F68" s="6"/>
      <c r="G68" s="11"/>
      <c r="H68" s="11"/>
      <c r="I68" s="11"/>
    </row>
    <row r="69" spans="1:9" ht="15.75" customHeight="1">
      <c r="A69" s="9" t="s">
        <v>11</v>
      </c>
      <c r="B69" s="9"/>
      <c r="C69" s="9" t="s">
        <v>12</v>
      </c>
      <c r="D69" s="9"/>
      <c r="E69" s="9"/>
      <c r="F69" s="40"/>
      <c r="G69" s="33">
        <f>SUM(G70)</f>
        <v>0</v>
      </c>
      <c r="H69" s="33">
        <f>SUM(H70)</f>
        <v>0</v>
      </c>
      <c r="I69" s="33">
        <f>SUM(I70)</f>
        <v>0</v>
      </c>
    </row>
    <row r="70" spans="1:9" ht="15.75" customHeight="1">
      <c r="A70" s="6"/>
      <c r="B70" s="6" t="s">
        <v>120</v>
      </c>
      <c r="C70" s="6"/>
      <c r="D70" s="6" t="s">
        <v>149</v>
      </c>
      <c r="E70" s="6"/>
      <c r="F70" s="4"/>
      <c r="G70" s="31"/>
      <c r="H70" s="31"/>
      <c r="I70" s="31"/>
    </row>
    <row r="71" spans="1:9" ht="15.75" customHeight="1">
      <c r="A71" s="6"/>
      <c r="B71" s="6"/>
      <c r="C71" s="6"/>
      <c r="D71" s="6"/>
      <c r="E71" s="6"/>
      <c r="F71" s="6"/>
      <c r="G71" s="11"/>
      <c r="H71" s="11"/>
      <c r="I71" s="11"/>
    </row>
    <row r="72" spans="1:9" ht="15.75" customHeight="1">
      <c r="A72" s="9" t="s">
        <v>18</v>
      </c>
      <c r="B72" s="9"/>
      <c r="C72" s="9" t="s">
        <v>19</v>
      </c>
      <c r="D72" s="9"/>
      <c r="E72" s="9"/>
      <c r="F72" s="9"/>
      <c r="G72" s="10">
        <f>SUM(G73)</f>
        <v>0</v>
      </c>
      <c r="H72" s="10">
        <f>SUM(H73)</f>
        <v>0</v>
      </c>
      <c r="I72" s="10">
        <f>SUM(I73)</f>
        <v>0</v>
      </c>
    </row>
    <row r="73" spans="1:9" ht="15.75" customHeight="1">
      <c r="A73" s="6"/>
      <c r="B73" s="6"/>
      <c r="C73" s="6" t="s">
        <v>150</v>
      </c>
      <c r="D73" s="6" t="s">
        <v>151</v>
      </c>
      <c r="E73" s="6"/>
      <c r="F73" s="6"/>
      <c r="G73" s="11"/>
      <c r="H73" s="11"/>
      <c r="I73" s="11">
        <f>SUM(G73:H73)</f>
        <v>0</v>
      </c>
    </row>
    <row r="74" spans="1:9" ht="15.75" customHeight="1">
      <c r="A74" s="6"/>
      <c r="B74" s="6"/>
      <c r="C74" s="6"/>
      <c r="D74" s="6"/>
      <c r="E74" s="6"/>
      <c r="F74" s="6"/>
      <c r="G74" s="11"/>
      <c r="H74" s="11"/>
      <c r="I74" s="11"/>
    </row>
    <row r="75" spans="1:9" ht="15.75" customHeight="1">
      <c r="A75" s="9" t="s">
        <v>21</v>
      </c>
      <c r="B75" s="9"/>
      <c r="C75" s="9" t="s">
        <v>20</v>
      </c>
      <c r="D75" s="9"/>
      <c r="E75" s="9"/>
      <c r="F75" s="40"/>
      <c r="G75" s="33">
        <f>SUM(G76)</f>
        <v>15000000</v>
      </c>
      <c r="H75" s="33">
        <f>SUM(H76)</f>
        <v>13867430</v>
      </c>
      <c r="I75" s="33">
        <f>SUM(I76)</f>
        <v>28867430</v>
      </c>
    </row>
    <row r="76" spans="1:9" ht="15.75" customHeight="1">
      <c r="A76" s="6"/>
      <c r="B76" s="12" t="s">
        <v>101</v>
      </c>
      <c r="C76" s="12"/>
      <c r="D76" s="12" t="s">
        <v>102</v>
      </c>
      <c r="E76" s="12"/>
      <c r="F76" s="4"/>
      <c r="G76" s="30">
        <f>SUM(G77:G79)</f>
        <v>15000000</v>
      </c>
      <c r="H76" s="30">
        <f>SUM(H77:H79)</f>
        <v>13867430</v>
      </c>
      <c r="I76" s="30">
        <f>SUM(I77:I79)</f>
        <v>28867430</v>
      </c>
    </row>
    <row r="77" spans="1:9" ht="15.75" customHeight="1">
      <c r="A77" s="6"/>
      <c r="B77" s="6"/>
      <c r="C77" s="6" t="s">
        <v>103</v>
      </c>
      <c r="D77" s="6"/>
      <c r="E77" s="6" t="s">
        <v>104</v>
      </c>
      <c r="F77" s="4"/>
      <c r="G77" s="31">
        <v>15000000</v>
      </c>
      <c r="H77" s="31">
        <v>13867430</v>
      </c>
      <c r="I77" s="31">
        <f>SUM(G77:H77)</f>
        <v>28867430</v>
      </c>
    </row>
    <row r="78" spans="1:9" ht="15.75" customHeight="1">
      <c r="A78" s="6"/>
      <c r="B78" s="6"/>
      <c r="C78" s="6" t="s">
        <v>105</v>
      </c>
      <c r="D78" s="6"/>
      <c r="E78" s="6" t="s">
        <v>106</v>
      </c>
      <c r="F78" s="6"/>
      <c r="G78" s="11"/>
      <c r="H78" s="11"/>
      <c r="I78" s="31">
        <f>SUM(G78:H78)</f>
        <v>0</v>
      </c>
    </row>
    <row r="79" spans="1:9" ht="15.75" customHeight="1">
      <c r="A79" s="6"/>
      <c r="B79" s="6"/>
      <c r="C79" s="6" t="s">
        <v>107</v>
      </c>
      <c r="D79" s="6"/>
      <c r="E79" s="6" t="s">
        <v>357</v>
      </c>
      <c r="F79" s="6"/>
      <c r="G79" s="11"/>
      <c r="H79" s="8"/>
      <c r="I79" s="31">
        <f>SUM(G79:H79)</f>
        <v>0</v>
      </c>
    </row>
    <row r="80" spans="1:9" ht="15.75" customHeight="1">
      <c r="A80" s="9"/>
      <c r="B80" s="9"/>
      <c r="C80" s="9" t="s">
        <v>126</v>
      </c>
      <c r="D80" s="9"/>
      <c r="E80" s="9"/>
      <c r="F80" s="9"/>
      <c r="G80" s="10">
        <f>SUM(G10+G34+G38+G52+G65+G69+G72+G75)</f>
        <v>62664752</v>
      </c>
      <c r="H80" s="10">
        <f>SUM(H10+H34+H38+H52+H65+H69+H72+H75)</f>
        <v>22516536</v>
      </c>
      <c r="I80" s="10">
        <f>SUM(G80:H80)</f>
        <v>85181288</v>
      </c>
    </row>
  </sheetData>
  <sheetProtection selectLockedCells="1" selectUnlockedCells="1"/>
  <mergeCells count="8">
    <mergeCell ref="A1:I1"/>
    <mergeCell ref="A3:I3"/>
    <mergeCell ref="A4:I4"/>
    <mergeCell ref="A5:I5"/>
    <mergeCell ref="H7:H9"/>
    <mergeCell ref="I7:I9"/>
    <mergeCell ref="A7:F9"/>
    <mergeCell ref="G7:G9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3" sqref="A3:L3"/>
    </sheetView>
  </sheetViews>
  <sheetFormatPr defaultColWidth="9.140625" defaultRowHeight="15" customHeight="1"/>
  <cols>
    <col min="4" max="4" width="25.8515625" style="0" customWidth="1"/>
    <col min="5" max="7" width="11.140625" style="0" customWidth="1"/>
    <col min="8" max="9" width="9.8515625" style="0" customWidth="1"/>
    <col min="10" max="10" width="10.421875" style="0" customWidth="1"/>
    <col min="11" max="11" width="9.28125" style="0" customWidth="1"/>
    <col min="12" max="12" width="12.57421875" style="0" customWidth="1"/>
  </cols>
  <sheetData>
    <row r="1" spans="1:13" ht="15.75" customHeight="1">
      <c r="A1" s="41"/>
      <c r="B1" s="41"/>
      <c r="C1" s="41"/>
      <c r="D1" s="221" t="s">
        <v>438</v>
      </c>
      <c r="E1" s="221"/>
      <c r="F1" s="221"/>
      <c r="G1" s="221"/>
      <c r="H1" s="221"/>
      <c r="I1" s="221"/>
      <c r="J1" s="221"/>
      <c r="K1" s="221"/>
      <c r="L1" s="221"/>
      <c r="M1" s="22"/>
    </row>
    <row r="2" spans="1:13" ht="15.75" customHeight="1">
      <c r="A2" s="41"/>
      <c r="B2" s="41"/>
      <c r="C2" s="41"/>
      <c r="D2" s="139"/>
      <c r="E2" s="139"/>
      <c r="F2" s="139"/>
      <c r="G2" s="139"/>
      <c r="H2" s="139"/>
      <c r="I2" s="139"/>
      <c r="J2" s="139"/>
      <c r="K2" s="139"/>
      <c r="L2" s="139"/>
      <c r="M2" s="22"/>
    </row>
    <row r="3" spans="1:13" ht="15.75" customHeight="1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2"/>
    </row>
    <row r="4" spans="1:13" ht="15.75" customHeight="1">
      <c r="A4" s="234" t="s">
        <v>409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2"/>
    </row>
    <row r="5" spans="1:13" ht="15.75" customHeight="1">
      <c r="A5" s="232" t="s">
        <v>396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2"/>
    </row>
    <row r="6" spans="1:13" ht="15.75" customHeight="1">
      <c r="A6" s="22"/>
      <c r="B6" s="22"/>
      <c r="C6" s="22"/>
      <c r="D6" s="20"/>
      <c r="E6" s="245" t="s">
        <v>152</v>
      </c>
      <c r="F6" s="245"/>
      <c r="G6" s="245"/>
      <c r="H6" s="245"/>
      <c r="I6" s="245"/>
      <c r="J6" s="245"/>
      <c r="K6" s="245"/>
      <c r="L6" s="245"/>
      <c r="M6" s="22"/>
    </row>
    <row r="7" spans="1:13" ht="15.75" customHeight="1">
      <c r="A7" s="250" t="s">
        <v>153</v>
      </c>
      <c r="B7" s="250"/>
      <c r="C7" s="250"/>
      <c r="D7" s="250"/>
      <c r="E7" s="244" t="s">
        <v>154</v>
      </c>
      <c r="F7" s="247" t="s">
        <v>407</v>
      </c>
      <c r="G7" s="247" t="s">
        <v>383</v>
      </c>
      <c r="H7" s="244" t="s">
        <v>155</v>
      </c>
      <c r="I7" s="247" t="s">
        <v>407</v>
      </c>
      <c r="J7" s="247" t="s">
        <v>383</v>
      </c>
      <c r="K7" s="244" t="s">
        <v>156</v>
      </c>
      <c r="L7" s="244" t="s">
        <v>157</v>
      </c>
      <c r="M7" s="22"/>
    </row>
    <row r="8" spans="1:13" ht="15.75" customHeight="1">
      <c r="A8" s="250"/>
      <c r="B8" s="250"/>
      <c r="C8" s="250"/>
      <c r="D8" s="250"/>
      <c r="E8" s="244"/>
      <c r="F8" s="248"/>
      <c r="G8" s="248"/>
      <c r="H8" s="244"/>
      <c r="I8" s="248"/>
      <c r="J8" s="248"/>
      <c r="K8" s="244"/>
      <c r="L8" s="244"/>
      <c r="M8" s="22"/>
    </row>
    <row r="9" spans="1:13" ht="15.75" customHeight="1">
      <c r="A9" s="250"/>
      <c r="B9" s="250"/>
      <c r="C9" s="250"/>
      <c r="D9" s="250"/>
      <c r="E9" s="244"/>
      <c r="F9" s="249"/>
      <c r="G9" s="249"/>
      <c r="H9" s="244"/>
      <c r="I9" s="249"/>
      <c r="J9" s="249"/>
      <c r="K9" s="244"/>
      <c r="L9" s="244"/>
      <c r="M9" s="22"/>
    </row>
    <row r="10" spans="1:13" ht="15.75" customHeight="1">
      <c r="A10" s="246" t="s">
        <v>158</v>
      </c>
      <c r="B10" s="246"/>
      <c r="C10" s="246"/>
      <c r="D10" s="246"/>
      <c r="E10" s="44"/>
      <c r="F10" s="44"/>
      <c r="G10" s="44">
        <f aca="true" t="shared" si="0" ref="G10:G26">SUM(E10:F10)</f>
        <v>0</v>
      </c>
      <c r="H10" s="45"/>
      <c r="I10" s="45"/>
      <c r="J10" s="44">
        <f>SUM(H10:I10)</f>
        <v>0</v>
      </c>
      <c r="K10" s="46"/>
      <c r="L10" s="81"/>
      <c r="M10" s="47"/>
    </row>
    <row r="11" spans="1:13" ht="15.75" customHeight="1">
      <c r="A11" s="246" t="s">
        <v>45</v>
      </c>
      <c r="B11" s="246"/>
      <c r="C11" s="246"/>
      <c r="D11" s="246"/>
      <c r="E11" s="44">
        <v>21350000</v>
      </c>
      <c r="F11" s="44">
        <v>-1000000</v>
      </c>
      <c r="G11" s="44">
        <f t="shared" si="0"/>
        <v>20350000</v>
      </c>
      <c r="H11" s="44"/>
      <c r="I11" s="44"/>
      <c r="J11" s="44">
        <f>SUM(H11:I11)</f>
        <v>0</v>
      </c>
      <c r="K11" s="48"/>
      <c r="L11" s="81">
        <f aca="true" t="shared" si="1" ref="L11:L27">SUM(G11+J11)</f>
        <v>20350000</v>
      </c>
      <c r="M11" s="49"/>
    </row>
    <row r="12" spans="1:13" ht="15.75" customHeight="1">
      <c r="A12" s="246" t="s">
        <v>68</v>
      </c>
      <c r="B12" s="246"/>
      <c r="C12" s="246"/>
      <c r="D12" s="246"/>
      <c r="E12" s="44"/>
      <c r="F12" s="44"/>
      <c r="G12" s="44">
        <f t="shared" si="0"/>
        <v>0</v>
      </c>
      <c r="H12" s="44"/>
      <c r="I12" s="44"/>
      <c r="J12" s="44">
        <f>SUM(H12:I12)</f>
        <v>0</v>
      </c>
      <c r="K12" s="43"/>
      <c r="L12" s="81">
        <f t="shared" si="1"/>
        <v>0</v>
      </c>
      <c r="M12" s="49"/>
    </row>
    <row r="13" spans="1:13" ht="15.75" customHeight="1">
      <c r="A13" s="246" t="s">
        <v>159</v>
      </c>
      <c r="B13" s="246"/>
      <c r="C13" s="246"/>
      <c r="D13" s="246"/>
      <c r="E13" s="44"/>
      <c r="F13" s="44"/>
      <c r="G13" s="44">
        <f t="shared" si="0"/>
        <v>0</v>
      </c>
      <c r="H13" s="44">
        <v>2320000</v>
      </c>
      <c r="I13" s="44">
        <v>3600000</v>
      </c>
      <c r="J13" s="44">
        <f>SUM(H13:I13)</f>
        <v>5920000</v>
      </c>
      <c r="K13" s="43"/>
      <c r="L13" s="81">
        <f t="shared" si="1"/>
        <v>5920000</v>
      </c>
      <c r="M13" s="49"/>
    </row>
    <row r="14" spans="1:13" ht="15.75" customHeight="1">
      <c r="A14" s="246" t="s">
        <v>160</v>
      </c>
      <c r="B14" s="246"/>
      <c r="C14" s="246"/>
      <c r="D14" s="246"/>
      <c r="E14" s="44">
        <v>20390752</v>
      </c>
      <c r="F14" s="44">
        <v>5806917</v>
      </c>
      <c r="G14" s="44">
        <f>SUM(E14:F14)</f>
        <v>26197669</v>
      </c>
      <c r="H14" s="44"/>
      <c r="I14" s="44"/>
      <c r="J14" s="44">
        <f aca="true" t="shared" si="2" ref="J14:J26">SUM(H14:I14)</f>
        <v>0</v>
      </c>
      <c r="K14" s="48"/>
      <c r="L14" s="81">
        <f t="shared" si="1"/>
        <v>26197669</v>
      </c>
      <c r="M14" s="49"/>
    </row>
    <row r="15" spans="1:13" ht="15.75" customHeight="1">
      <c r="A15" s="246" t="s">
        <v>100</v>
      </c>
      <c r="B15" s="246"/>
      <c r="C15" s="246"/>
      <c r="D15" s="246"/>
      <c r="E15" s="44">
        <v>15000000</v>
      </c>
      <c r="F15" s="44">
        <v>13867430</v>
      </c>
      <c r="G15" s="44">
        <f t="shared" si="0"/>
        <v>28867430</v>
      </c>
      <c r="H15" s="44"/>
      <c r="I15" s="44"/>
      <c r="J15" s="44">
        <f t="shared" si="2"/>
        <v>0</v>
      </c>
      <c r="K15" s="48"/>
      <c r="L15" s="81">
        <f t="shared" si="1"/>
        <v>28867430</v>
      </c>
      <c r="M15" s="49"/>
    </row>
    <row r="16" spans="1:13" ht="15.75" customHeight="1">
      <c r="A16" s="43" t="s">
        <v>161</v>
      </c>
      <c r="B16" s="43"/>
      <c r="C16" s="43"/>
      <c r="D16" s="43"/>
      <c r="E16" s="44">
        <v>2104000</v>
      </c>
      <c r="F16" s="44">
        <v>242189</v>
      </c>
      <c r="G16" s="44">
        <f t="shared" si="0"/>
        <v>2346189</v>
      </c>
      <c r="H16" s="44"/>
      <c r="I16" s="44"/>
      <c r="J16" s="44">
        <f t="shared" si="2"/>
        <v>0</v>
      </c>
      <c r="K16" s="48"/>
      <c r="L16" s="81">
        <f t="shared" si="1"/>
        <v>2346189</v>
      </c>
      <c r="M16" s="49"/>
    </row>
    <row r="17" spans="1:13" ht="15.75" customHeight="1">
      <c r="A17" s="246" t="s">
        <v>162</v>
      </c>
      <c r="B17" s="246"/>
      <c r="C17" s="246"/>
      <c r="D17" s="246"/>
      <c r="E17" s="44"/>
      <c r="F17" s="44"/>
      <c r="G17" s="44">
        <f t="shared" si="0"/>
        <v>0</v>
      </c>
      <c r="H17" s="44"/>
      <c r="I17" s="44"/>
      <c r="J17" s="44">
        <f t="shared" si="2"/>
        <v>0</v>
      </c>
      <c r="K17" s="43"/>
      <c r="L17" s="81">
        <f t="shared" si="1"/>
        <v>0</v>
      </c>
      <c r="M17" s="49"/>
    </row>
    <row r="18" spans="1:13" ht="15.75" customHeight="1">
      <c r="A18" s="246" t="s">
        <v>163</v>
      </c>
      <c r="B18" s="246"/>
      <c r="C18" s="246"/>
      <c r="D18" s="246"/>
      <c r="E18" s="44"/>
      <c r="F18" s="44"/>
      <c r="G18" s="44">
        <f t="shared" si="0"/>
        <v>0</v>
      </c>
      <c r="H18" s="44"/>
      <c r="I18" s="44"/>
      <c r="J18" s="44">
        <f t="shared" si="2"/>
        <v>0</v>
      </c>
      <c r="K18" s="43"/>
      <c r="L18" s="81">
        <f t="shared" si="1"/>
        <v>0</v>
      </c>
      <c r="M18" s="50"/>
    </row>
    <row r="19" spans="1:13" ht="15.75" customHeight="1">
      <c r="A19" s="246" t="s">
        <v>112</v>
      </c>
      <c r="B19" s="246"/>
      <c r="C19" s="246"/>
      <c r="D19" s="246"/>
      <c r="E19" s="44"/>
      <c r="F19" s="44"/>
      <c r="G19" s="44">
        <f t="shared" si="0"/>
        <v>0</v>
      </c>
      <c r="H19" s="44">
        <v>1500000</v>
      </c>
      <c r="I19" s="44"/>
      <c r="J19" s="44">
        <f t="shared" si="2"/>
        <v>1500000</v>
      </c>
      <c r="K19" s="43"/>
      <c r="L19" s="81">
        <f t="shared" si="1"/>
        <v>1500000</v>
      </c>
      <c r="M19" s="50"/>
    </row>
    <row r="20" spans="1:13" ht="15.75" customHeight="1">
      <c r="A20" s="246" t="s">
        <v>164</v>
      </c>
      <c r="B20" s="246"/>
      <c r="C20" s="246"/>
      <c r="D20" s="246"/>
      <c r="E20" s="44"/>
      <c r="F20" s="44"/>
      <c r="G20" s="44">
        <f t="shared" si="0"/>
        <v>0</v>
      </c>
      <c r="H20" s="44"/>
      <c r="I20" s="44"/>
      <c r="J20" s="44">
        <f t="shared" si="2"/>
        <v>0</v>
      </c>
      <c r="K20" s="43"/>
      <c r="L20" s="81">
        <f t="shared" si="1"/>
        <v>0</v>
      </c>
      <c r="M20" s="50"/>
    </row>
    <row r="21" spans="1:13" ht="15.75" customHeight="1">
      <c r="A21" s="246" t="s">
        <v>165</v>
      </c>
      <c r="B21" s="246"/>
      <c r="C21" s="246"/>
      <c r="D21" s="246"/>
      <c r="E21" s="44"/>
      <c r="F21" s="44"/>
      <c r="G21" s="44">
        <f t="shared" si="0"/>
        <v>0</v>
      </c>
      <c r="H21" s="44"/>
      <c r="I21" s="44"/>
      <c r="J21" s="44">
        <f t="shared" si="2"/>
        <v>0</v>
      </c>
      <c r="K21" s="43"/>
      <c r="L21" s="81">
        <f t="shared" si="1"/>
        <v>0</v>
      </c>
      <c r="M21" s="50"/>
    </row>
    <row r="22" spans="1:13" ht="15.75" customHeight="1">
      <c r="A22" s="246" t="s">
        <v>166</v>
      </c>
      <c r="B22" s="246"/>
      <c r="C22" s="246"/>
      <c r="D22" s="246"/>
      <c r="E22" s="44"/>
      <c r="F22" s="44"/>
      <c r="G22" s="44">
        <f t="shared" si="0"/>
        <v>0</v>
      </c>
      <c r="H22" s="44"/>
      <c r="I22" s="44"/>
      <c r="J22" s="44">
        <f t="shared" si="2"/>
        <v>0</v>
      </c>
      <c r="K22" s="43"/>
      <c r="L22" s="81">
        <f t="shared" si="1"/>
        <v>0</v>
      </c>
      <c r="M22" s="50"/>
    </row>
    <row r="23" spans="1:13" ht="15.75" customHeight="1">
      <c r="A23" s="246" t="s">
        <v>125</v>
      </c>
      <c r="B23" s="246"/>
      <c r="C23" s="246"/>
      <c r="D23" s="246"/>
      <c r="E23" s="44"/>
      <c r="F23" s="44"/>
      <c r="G23" s="44">
        <f t="shared" si="0"/>
        <v>0</v>
      </c>
      <c r="H23" s="44"/>
      <c r="I23" s="44"/>
      <c r="J23" s="44">
        <f t="shared" si="2"/>
        <v>0</v>
      </c>
      <c r="K23" s="43"/>
      <c r="L23" s="81">
        <f t="shared" si="1"/>
        <v>0</v>
      </c>
      <c r="M23" s="50"/>
    </row>
    <row r="24" spans="1:13" ht="15.75" customHeight="1">
      <c r="A24" s="246" t="s">
        <v>167</v>
      </c>
      <c r="B24" s="246"/>
      <c r="C24" s="246"/>
      <c r="D24" s="246"/>
      <c r="E24" s="44"/>
      <c r="F24" s="44"/>
      <c r="G24" s="44">
        <f t="shared" si="0"/>
        <v>0</v>
      </c>
      <c r="H24" s="44"/>
      <c r="I24" s="44"/>
      <c r="J24" s="44">
        <f t="shared" si="2"/>
        <v>0</v>
      </c>
      <c r="K24" s="43"/>
      <c r="L24" s="81">
        <f t="shared" si="1"/>
        <v>0</v>
      </c>
      <c r="M24" s="50"/>
    </row>
    <row r="25" spans="1:13" ht="15.75" customHeight="1">
      <c r="A25" s="246" t="s">
        <v>168</v>
      </c>
      <c r="B25" s="246"/>
      <c r="C25" s="246"/>
      <c r="D25" s="246"/>
      <c r="E25" s="44"/>
      <c r="F25" s="44"/>
      <c r="G25" s="44">
        <f t="shared" si="0"/>
        <v>0</v>
      </c>
      <c r="H25" s="44"/>
      <c r="I25" s="44"/>
      <c r="J25" s="44">
        <f t="shared" si="2"/>
        <v>0</v>
      </c>
      <c r="K25" s="43"/>
      <c r="L25" s="81">
        <f t="shared" si="1"/>
        <v>0</v>
      </c>
      <c r="M25" s="49"/>
    </row>
    <row r="26" spans="1:13" ht="15.75" customHeight="1">
      <c r="A26" s="246" t="s">
        <v>389</v>
      </c>
      <c r="B26" s="246"/>
      <c r="C26" s="246"/>
      <c r="D26" s="246"/>
      <c r="E26" s="44"/>
      <c r="F26" s="44"/>
      <c r="G26" s="44">
        <f t="shared" si="0"/>
        <v>0</v>
      </c>
      <c r="H26" s="44"/>
      <c r="I26" s="44"/>
      <c r="J26" s="44">
        <f t="shared" si="2"/>
        <v>0</v>
      </c>
      <c r="K26" s="43"/>
      <c r="L26" s="81">
        <f t="shared" si="1"/>
        <v>0</v>
      </c>
      <c r="M26" s="49"/>
    </row>
    <row r="27" spans="1:13" ht="15.75" customHeight="1">
      <c r="A27" s="251" t="s">
        <v>126</v>
      </c>
      <c r="B27" s="251"/>
      <c r="C27" s="251"/>
      <c r="D27" s="251"/>
      <c r="E27" s="185">
        <f>SUM(E11:E26)</f>
        <v>58844752</v>
      </c>
      <c r="F27" s="185">
        <f>SUM(F11:F26)</f>
        <v>18916536</v>
      </c>
      <c r="G27" s="185">
        <f>SUM(G11:G26)</f>
        <v>77761288</v>
      </c>
      <c r="H27" s="185">
        <f>SUM(H13:H26)</f>
        <v>3820000</v>
      </c>
      <c r="I27" s="185">
        <f>SUM(I13:I26)</f>
        <v>3600000</v>
      </c>
      <c r="J27" s="185">
        <f>SUM(J11:J26)</f>
        <v>7420000</v>
      </c>
      <c r="K27" s="102">
        <f>SUM(K10:K26)</f>
        <v>0</v>
      </c>
      <c r="L27" s="81">
        <f t="shared" si="1"/>
        <v>85181288</v>
      </c>
      <c r="M27" s="49"/>
    </row>
  </sheetData>
  <sheetProtection selectLockedCells="1" selectUnlockedCells="1"/>
  <mergeCells count="31"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17:D17"/>
    <mergeCell ref="A10:D10"/>
    <mergeCell ref="F7:F9"/>
    <mergeCell ref="G7:G9"/>
    <mergeCell ref="I7:I9"/>
    <mergeCell ref="J7:J9"/>
    <mergeCell ref="A7:D9"/>
    <mergeCell ref="E7:E9"/>
    <mergeCell ref="H7:H9"/>
    <mergeCell ref="K7:K9"/>
    <mergeCell ref="D1:L1"/>
    <mergeCell ref="A3:L3"/>
    <mergeCell ref="A4:L4"/>
    <mergeCell ref="A5:L5"/>
    <mergeCell ref="E6:L6"/>
    <mergeCell ref="L7:L9"/>
  </mergeCell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3"/>
  <sheetViews>
    <sheetView zoomScalePageLayoutView="0" workbookViewId="0" topLeftCell="A1">
      <selection activeCell="A4" sqref="A4:I4"/>
    </sheetView>
  </sheetViews>
  <sheetFormatPr defaultColWidth="9.140625" defaultRowHeight="15" customHeight="1"/>
  <cols>
    <col min="1" max="1" width="5.8515625" style="0" customWidth="1"/>
    <col min="2" max="2" width="6.57421875" style="0" customWidth="1"/>
    <col min="3" max="3" width="7.421875" style="0" customWidth="1"/>
    <col min="4" max="4" width="8.8515625" style="0" customWidth="1"/>
    <col min="5" max="5" width="39.57421875" style="0" customWidth="1"/>
    <col min="6" max="6" width="4.140625" style="0" customWidth="1"/>
    <col min="7" max="7" width="11.28125" style="0" customWidth="1"/>
    <col min="8" max="8" width="11.140625" style="0" customWidth="1"/>
    <col min="9" max="9" width="13.00390625" style="0" customWidth="1"/>
  </cols>
  <sheetData>
    <row r="1" spans="1:9" ht="15.75" customHeight="1">
      <c r="A1" s="255" t="s">
        <v>439</v>
      </c>
      <c r="B1" s="255"/>
      <c r="C1" s="255"/>
      <c r="D1" s="255"/>
      <c r="E1" s="255"/>
      <c r="F1" s="255"/>
      <c r="G1" s="255"/>
      <c r="H1" s="255"/>
      <c r="I1" s="255"/>
    </row>
    <row r="2" spans="1:9" ht="15.75" customHeight="1">
      <c r="A2" s="221"/>
      <c r="B2" s="221"/>
      <c r="C2" s="221"/>
      <c r="D2" s="221"/>
      <c r="E2" s="221"/>
      <c r="F2" s="221"/>
      <c r="G2" s="221"/>
      <c r="H2" s="139"/>
      <c r="I2" s="139"/>
    </row>
    <row r="3" spans="1:9" ht="15.75" customHeight="1">
      <c r="A3" s="232" t="s">
        <v>169</v>
      </c>
      <c r="B3" s="232"/>
      <c r="C3" s="232"/>
      <c r="D3" s="232"/>
      <c r="E3" s="232"/>
      <c r="F3" s="232"/>
      <c r="G3" s="232"/>
      <c r="H3" s="233"/>
      <c r="I3" s="233"/>
    </row>
    <row r="4" spans="1:9" ht="15.75" customHeight="1">
      <c r="A4" s="234" t="s">
        <v>410</v>
      </c>
      <c r="B4" s="234"/>
      <c r="C4" s="234"/>
      <c r="D4" s="234"/>
      <c r="E4" s="234"/>
      <c r="F4" s="234"/>
      <c r="G4" s="234"/>
      <c r="H4" s="233"/>
      <c r="I4" s="233"/>
    </row>
    <row r="5" spans="1:9" ht="15.75" customHeight="1">
      <c r="A5" s="232" t="s">
        <v>390</v>
      </c>
      <c r="B5" s="232"/>
      <c r="C5" s="232"/>
      <c r="D5" s="232"/>
      <c r="E5" s="232"/>
      <c r="F5" s="232"/>
      <c r="G5" s="232"/>
      <c r="H5" s="233"/>
      <c r="I5" s="233"/>
    </row>
    <row r="6" spans="1:10" ht="15.75" customHeight="1">
      <c r="A6" s="42"/>
      <c r="B6" s="42"/>
      <c r="C6" s="42"/>
      <c r="D6" s="42"/>
      <c r="E6" s="42"/>
      <c r="H6" s="42"/>
      <c r="I6" s="138" t="s">
        <v>1</v>
      </c>
      <c r="J6" s="183"/>
    </row>
    <row r="7" spans="1:9" ht="15" customHeight="1">
      <c r="A7" s="229" t="s">
        <v>170</v>
      </c>
      <c r="B7" s="229"/>
      <c r="C7" s="229"/>
      <c r="D7" s="229"/>
      <c r="E7" s="229"/>
      <c r="F7" s="243" t="s">
        <v>171</v>
      </c>
      <c r="G7" s="256" t="s">
        <v>3</v>
      </c>
      <c r="H7" s="253" t="s">
        <v>407</v>
      </c>
      <c r="I7" s="253" t="s">
        <v>383</v>
      </c>
    </row>
    <row r="8" spans="1:9" ht="15" customHeight="1">
      <c r="A8" s="229"/>
      <c r="B8" s="229"/>
      <c r="C8" s="229"/>
      <c r="D8" s="229"/>
      <c r="E8" s="229"/>
      <c r="F8" s="243"/>
      <c r="G8" s="256"/>
      <c r="H8" s="254"/>
      <c r="I8" s="254"/>
    </row>
    <row r="9" spans="1:9" ht="15.75" customHeight="1">
      <c r="A9" s="9" t="s">
        <v>172</v>
      </c>
      <c r="B9" s="32"/>
      <c r="C9" s="32"/>
      <c r="D9" s="32"/>
      <c r="E9" s="32"/>
      <c r="F9" s="32"/>
      <c r="G9" s="148">
        <f>SUM(G10+G13+G17+G24)</f>
        <v>10686122</v>
      </c>
      <c r="H9" s="148">
        <f>SUM(H10+H13+H17+H24)</f>
        <v>15303858</v>
      </c>
      <c r="I9" s="148">
        <f>SUM(I10+I13+I17+I24)</f>
        <v>25989980</v>
      </c>
    </row>
    <row r="10" spans="1:9" ht="15.75" customHeight="1">
      <c r="A10" s="36" t="s">
        <v>24</v>
      </c>
      <c r="B10" s="38"/>
      <c r="C10" s="38" t="s">
        <v>173</v>
      </c>
      <c r="D10" s="38"/>
      <c r="E10" s="38"/>
      <c r="F10" s="38"/>
      <c r="G10" s="149">
        <f>SUM(G11)</f>
        <v>4500000</v>
      </c>
      <c r="H10" s="149">
        <f>SUM(H11)</f>
        <v>0</v>
      </c>
      <c r="I10" s="200">
        <f aca="true" t="shared" si="0" ref="I10:I16">SUM(G10:H10)</f>
        <v>4500000</v>
      </c>
    </row>
    <row r="11" spans="1:9" ht="15.75" customHeight="1">
      <c r="A11" s="51"/>
      <c r="B11" s="52" t="s">
        <v>174</v>
      </c>
      <c r="C11" s="52"/>
      <c r="D11" s="52" t="s">
        <v>175</v>
      </c>
      <c r="E11" s="52"/>
      <c r="F11" s="27"/>
      <c r="G11" s="150">
        <f>SUM(G12)</f>
        <v>4500000</v>
      </c>
      <c r="H11" s="150">
        <f>SUM(H12)</f>
        <v>0</v>
      </c>
      <c r="I11" s="186">
        <f t="shared" si="0"/>
        <v>4500000</v>
      </c>
    </row>
    <row r="12" spans="1:9" ht="15.75" customHeight="1">
      <c r="A12" s="51"/>
      <c r="B12" s="27"/>
      <c r="C12" s="27" t="s">
        <v>176</v>
      </c>
      <c r="D12" s="27" t="s">
        <v>177</v>
      </c>
      <c r="E12" s="27"/>
      <c r="F12" s="27"/>
      <c r="G12" s="151">
        <v>4500000</v>
      </c>
      <c r="H12" s="171"/>
      <c r="I12" s="201">
        <f t="shared" si="0"/>
        <v>4500000</v>
      </c>
    </row>
    <row r="13" spans="1:9" ht="15.75" customHeight="1">
      <c r="A13" s="53" t="s">
        <v>26</v>
      </c>
      <c r="B13" s="52"/>
      <c r="C13" s="52" t="s">
        <v>178</v>
      </c>
      <c r="D13" s="54"/>
      <c r="E13" s="54"/>
      <c r="F13" s="55"/>
      <c r="G13" s="150">
        <f>SUM(G14:G16)</f>
        <v>802000</v>
      </c>
      <c r="H13" s="150">
        <f>SUM(H14:H16)</f>
        <v>0</v>
      </c>
      <c r="I13" s="186">
        <f t="shared" si="0"/>
        <v>802000</v>
      </c>
    </row>
    <row r="14" spans="1:9" ht="15.75" customHeight="1">
      <c r="A14" s="51"/>
      <c r="B14" s="27"/>
      <c r="C14" s="27"/>
      <c r="D14" s="56" t="s">
        <v>179</v>
      </c>
      <c r="E14" s="27"/>
      <c r="F14" s="27"/>
      <c r="G14" s="151">
        <v>795000</v>
      </c>
      <c r="H14" s="171"/>
      <c r="I14" s="201">
        <f t="shared" si="0"/>
        <v>795000</v>
      </c>
    </row>
    <row r="15" spans="1:9" ht="15.75" customHeight="1">
      <c r="A15" s="51"/>
      <c r="B15" s="27"/>
      <c r="C15" s="27"/>
      <c r="D15" s="56" t="s">
        <v>180</v>
      </c>
      <c r="E15" s="27"/>
      <c r="F15" s="27"/>
      <c r="G15" s="151"/>
      <c r="H15" s="171"/>
      <c r="I15" s="201">
        <f t="shared" si="0"/>
        <v>0</v>
      </c>
    </row>
    <row r="16" spans="1:9" ht="15.75" customHeight="1">
      <c r="A16" s="51"/>
      <c r="B16" s="27"/>
      <c r="C16" s="27"/>
      <c r="D16" s="56" t="s">
        <v>181</v>
      </c>
      <c r="E16" s="27"/>
      <c r="F16" s="27"/>
      <c r="G16" s="151">
        <v>7000</v>
      </c>
      <c r="H16" s="171"/>
      <c r="I16" s="201">
        <f t="shared" si="0"/>
        <v>7000</v>
      </c>
    </row>
    <row r="17" spans="1:9" ht="15.75" customHeight="1">
      <c r="A17" s="53" t="s">
        <v>28</v>
      </c>
      <c r="B17" s="52"/>
      <c r="C17" s="52" t="s">
        <v>29</v>
      </c>
      <c r="D17" s="52"/>
      <c r="E17" s="52"/>
      <c r="F17" s="27"/>
      <c r="G17" s="150">
        <f>SUM(G18+G22)</f>
        <v>270000</v>
      </c>
      <c r="H17" s="150">
        <f>SUM(H18+H22)</f>
        <v>0</v>
      </c>
      <c r="I17" s="150">
        <f>SUM(I18+I22)</f>
        <v>270000</v>
      </c>
    </row>
    <row r="18" spans="1:9" ht="15.75" customHeight="1">
      <c r="A18" s="57"/>
      <c r="B18" s="52" t="s">
        <v>182</v>
      </c>
      <c r="C18" s="58"/>
      <c r="D18" s="52" t="s">
        <v>183</v>
      </c>
      <c r="E18" s="58"/>
      <c r="F18" s="56"/>
      <c r="G18" s="150">
        <f>SUM(G19:G20)</f>
        <v>215000</v>
      </c>
      <c r="H18" s="150">
        <f>SUM(H19:H20)</f>
        <v>0</v>
      </c>
      <c r="I18" s="186">
        <f>SUM(G18:H18)</f>
        <v>215000</v>
      </c>
    </row>
    <row r="19" spans="1:9" ht="15.75" customHeight="1">
      <c r="A19" s="57"/>
      <c r="B19" s="52"/>
      <c r="C19" s="27" t="s">
        <v>230</v>
      </c>
      <c r="D19" s="27" t="s">
        <v>362</v>
      </c>
      <c r="E19" s="58"/>
      <c r="F19" s="56"/>
      <c r="G19" s="151">
        <v>15000</v>
      </c>
      <c r="H19" s="171"/>
      <c r="I19" s="201">
        <f>SUM(G19:H19)</f>
        <v>15000</v>
      </c>
    </row>
    <row r="20" spans="1:9" ht="15.75" customHeight="1">
      <c r="A20" s="51"/>
      <c r="B20" s="27"/>
      <c r="C20" s="27" t="s">
        <v>184</v>
      </c>
      <c r="D20" s="27" t="s">
        <v>185</v>
      </c>
      <c r="E20" s="27"/>
      <c r="F20" s="27"/>
      <c r="G20" s="151">
        <f>SUM(G21)</f>
        <v>200000</v>
      </c>
      <c r="H20" s="151">
        <f>SUM(H21)</f>
        <v>0</v>
      </c>
      <c r="I20" s="201">
        <v>188000</v>
      </c>
    </row>
    <row r="21" spans="1:9" ht="15.75" customHeight="1">
      <c r="A21" s="51"/>
      <c r="B21" s="27"/>
      <c r="C21" s="27"/>
      <c r="D21" s="27"/>
      <c r="E21" s="56" t="s">
        <v>186</v>
      </c>
      <c r="F21" s="27"/>
      <c r="G21" s="151">
        <v>200000</v>
      </c>
      <c r="H21" s="171"/>
      <c r="I21" s="201">
        <v>188000</v>
      </c>
    </row>
    <row r="22" spans="1:9" ht="15.75" customHeight="1">
      <c r="A22" s="57"/>
      <c r="B22" s="52" t="s">
        <v>187</v>
      </c>
      <c r="C22" s="58"/>
      <c r="D22" s="52" t="s">
        <v>188</v>
      </c>
      <c r="E22" s="58"/>
      <c r="F22" s="56"/>
      <c r="G22" s="150">
        <f>SUM(G23)</f>
        <v>55000</v>
      </c>
      <c r="H22" s="150">
        <f>SUM(H23)</f>
        <v>0</v>
      </c>
      <c r="I22" s="186">
        <f>SUM(G22:H22)</f>
        <v>55000</v>
      </c>
    </row>
    <row r="23" spans="1:9" ht="15.75" customHeight="1">
      <c r="A23" s="51"/>
      <c r="B23" s="27"/>
      <c r="C23" s="27" t="s">
        <v>189</v>
      </c>
      <c r="D23" s="27" t="s">
        <v>190</v>
      </c>
      <c r="E23" s="27"/>
      <c r="F23" s="27"/>
      <c r="G23" s="151">
        <v>55000</v>
      </c>
      <c r="H23" s="171"/>
      <c r="I23" s="186">
        <f>SUM(G23:H23)</f>
        <v>55000</v>
      </c>
    </row>
    <row r="24" spans="1:9" ht="15.75" customHeight="1">
      <c r="A24" s="53" t="s">
        <v>32</v>
      </c>
      <c r="B24" s="27"/>
      <c r="C24" s="52" t="s">
        <v>33</v>
      </c>
      <c r="D24" s="27"/>
      <c r="E24" s="27"/>
      <c r="F24" s="27"/>
      <c r="G24" s="150">
        <f>SUM(G25)</f>
        <v>5114122</v>
      </c>
      <c r="H24" s="150">
        <f>SUM(H25)</f>
        <v>15303858</v>
      </c>
      <c r="I24" s="186">
        <f>SUM(G24:H24)</f>
        <v>20417980</v>
      </c>
    </row>
    <row r="25" spans="1:9" ht="15.75" customHeight="1">
      <c r="A25" s="53"/>
      <c r="B25" s="52"/>
      <c r="C25" s="27" t="s">
        <v>191</v>
      </c>
      <c r="D25" s="27" t="s">
        <v>192</v>
      </c>
      <c r="E25" s="56"/>
      <c r="F25" s="27"/>
      <c r="G25" s="141">
        <v>5114122</v>
      </c>
      <c r="H25" s="144">
        <v>15303858</v>
      </c>
      <c r="I25" s="202">
        <f>SUM(G25:H25)</f>
        <v>20417980</v>
      </c>
    </row>
    <row r="26" spans="1:9" ht="15.75" customHeight="1">
      <c r="A26" s="51"/>
      <c r="B26" s="27"/>
      <c r="C26" s="27"/>
      <c r="D26" s="27"/>
      <c r="E26" s="57"/>
      <c r="F26" s="57"/>
      <c r="G26" s="152"/>
      <c r="H26" s="172"/>
      <c r="I26" s="172"/>
    </row>
    <row r="27" spans="1:9" ht="15.75" customHeight="1">
      <c r="A27" s="9" t="s">
        <v>73</v>
      </c>
      <c r="B27" s="16"/>
      <c r="C27" s="16"/>
      <c r="D27" s="16"/>
      <c r="E27" s="26"/>
      <c r="F27" s="59"/>
      <c r="G27" s="148">
        <f>SUM(G28+G41+G44)</f>
        <v>3031000</v>
      </c>
      <c r="H27" s="148">
        <f>SUM(H28+H41+H44)</f>
        <v>1000</v>
      </c>
      <c r="I27" s="189">
        <f>SUM(I28+I41+I44)</f>
        <v>3032000</v>
      </c>
    </row>
    <row r="28" spans="1:9" ht="15.75" customHeight="1">
      <c r="A28" s="53" t="s">
        <v>28</v>
      </c>
      <c r="B28" s="52"/>
      <c r="C28" s="52" t="s">
        <v>29</v>
      </c>
      <c r="D28" s="52"/>
      <c r="E28" s="52"/>
      <c r="F28" s="27"/>
      <c r="G28" s="150">
        <f>SUM(G29+G31+G39)</f>
        <v>2278000</v>
      </c>
      <c r="H28" s="150">
        <f>SUM(H29+H31+H39)</f>
        <v>1000</v>
      </c>
      <c r="I28" s="187">
        <f aca="true" t="shared" si="1" ref="I28:I46">SUM(G28:H28)</f>
        <v>2279000</v>
      </c>
    </row>
    <row r="29" spans="1:9" ht="15.75" customHeight="1">
      <c r="A29" s="57"/>
      <c r="B29" s="52" t="s">
        <v>193</v>
      </c>
      <c r="C29" s="58"/>
      <c r="D29" s="52" t="s">
        <v>194</v>
      </c>
      <c r="E29" s="60"/>
      <c r="F29" s="57"/>
      <c r="G29" s="150">
        <f>SUM(G30)</f>
        <v>125000</v>
      </c>
      <c r="H29" s="150">
        <f>SUM(H30)</f>
        <v>0</v>
      </c>
      <c r="I29" s="187">
        <f t="shared" si="1"/>
        <v>125000</v>
      </c>
    </row>
    <row r="30" spans="1:9" ht="15.75" customHeight="1">
      <c r="A30" s="51"/>
      <c r="B30" s="27"/>
      <c r="C30" s="27" t="s">
        <v>195</v>
      </c>
      <c r="D30" s="27" t="s">
        <v>196</v>
      </c>
      <c r="E30" s="27"/>
      <c r="F30" s="27"/>
      <c r="G30" s="151">
        <v>125000</v>
      </c>
      <c r="H30" s="171"/>
      <c r="I30" s="188">
        <f t="shared" si="1"/>
        <v>125000</v>
      </c>
    </row>
    <row r="31" spans="1:9" ht="15.75" customHeight="1">
      <c r="A31" s="57"/>
      <c r="B31" s="52" t="s">
        <v>197</v>
      </c>
      <c r="C31" s="58"/>
      <c r="D31" s="52" t="s">
        <v>198</v>
      </c>
      <c r="E31" s="58"/>
      <c r="F31" s="56"/>
      <c r="G31" s="150">
        <f>SUM(G32+G36+G37+G38)</f>
        <v>1670000</v>
      </c>
      <c r="H31" s="150">
        <f>SUM(H32+H36+H37+H38)</f>
        <v>1000</v>
      </c>
      <c r="I31" s="187">
        <f t="shared" si="1"/>
        <v>1671000</v>
      </c>
    </row>
    <row r="32" spans="1:9" ht="15.75" customHeight="1">
      <c r="A32" s="51"/>
      <c r="B32" s="27"/>
      <c r="C32" s="27" t="s">
        <v>199</v>
      </c>
      <c r="D32" s="27" t="s">
        <v>200</v>
      </c>
      <c r="E32" s="27"/>
      <c r="F32" s="27"/>
      <c r="G32" s="151">
        <f>SUM(G33:G35)</f>
        <v>1380000</v>
      </c>
      <c r="H32" s="151">
        <f>SUM(H33:H35)</f>
        <v>1000</v>
      </c>
      <c r="I32" s="188">
        <f t="shared" si="1"/>
        <v>1381000</v>
      </c>
    </row>
    <row r="33" spans="1:9" ht="15.75" customHeight="1">
      <c r="A33" s="51"/>
      <c r="B33" s="27"/>
      <c r="C33" s="27"/>
      <c r="D33" s="27"/>
      <c r="E33" s="56" t="s">
        <v>201</v>
      </c>
      <c r="F33" s="27"/>
      <c r="G33" s="151">
        <v>640000</v>
      </c>
      <c r="H33" s="171"/>
      <c r="I33" s="188">
        <f t="shared" si="1"/>
        <v>640000</v>
      </c>
    </row>
    <row r="34" spans="1:9" ht="15.75" customHeight="1">
      <c r="A34" s="51"/>
      <c r="B34" s="27"/>
      <c r="C34" s="27"/>
      <c r="D34" s="27"/>
      <c r="E34" s="56" t="s">
        <v>202</v>
      </c>
      <c r="F34" s="27"/>
      <c r="G34" s="151">
        <v>610000</v>
      </c>
      <c r="H34" s="171">
        <v>1000</v>
      </c>
      <c r="I34" s="188">
        <f t="shared" si="1"/>
        <v>611000</v>
      </c>
    </row>
    <row r="35" spans="1:9" ht="15.75" customHeight="1">
      <c r="A35" s="51"/>
      <c r="B35" s="27"/>
      <c r="C35" s="27"/>
      <c r="D35" s="27"/>
      <c r="E35" s="56" t="s">
        <v>203</v>
      </c>
      <c r="F35" s="27"/>
      <c r="G35" s="151">
        <v>130000</v>
      </c>
      <c r="H35" s="171"/>
      <c r="I35" s="188">
        <f t="shared" si="1"/>
        <v>130000</v>
      </c>
    </row>
    <row r="36" spans="1:9" ht="15.75" customHeight="1">
      <c r="A36" s="51"/>
      <c r="B36" s="27"/>
      <c r="C36" s="27" t="s">
        <v>204</v>
      </c>
      <c r="D36" s="27" t="s">
        <v>205</v>
      </c>
      <c r="E36" s="27"/>
      <c r="F36" s="27"/>
      <c r="G36" s="151"/>
      <c r="H36" s="171"/>
      <c r="I36" s="188">
        <f t="shared" si="1"/>
        <v>0</v>
      </c>
    </row>
    <row r="37" spans="1:9" ht="15.75" customHeight="1">
      <c r="A37" s="51"/>
      <c r="B37" s="27"/>
      <c r="C37" s="27" t="s">
        <v>206</v>
      </c>
      <c r="D37" s="27" t="s">
        <v>207</v>
      </c>
      <c r="E37" s="27"/>
      <c r="F37" s="27"/>
      <c r="G37" s="151">
        <v>130000</v>
      </c>
      <c r="H37" s="171"/>
      <c r="I37" s="188">
        <f t="shared" si="1"/>
        <v>130000</v>
      </c>
    </row>
    <row r="38" spans="1:9" ht="15.75" customHeight="1">
      <c r="A38" s="51"/>
      <c r="B38" s="27"/>
      <c r="C38" s="27" t="s">
        <v>208</v>
      </c>
      <c r="D38" s="27" t="s">
        <v>209</v>
      </c>
      <c r="E38" s="27"/>
      <c r="F38" s="27"/>
      <c r="G38" s="151">
        <v>160000</v>
      </c>
      <c r="H38" s="171"/>
      <c r="I38" s="188">
        <f t="shared" si="1"/>
        <v>160000</v>
      </c>
    </row>
    <row r="39" spans="1:9" ht="15.75" customHeight="1">
      <c r="A39" s="57"/>
      <c r="B39" s="52" t="s">
        <v>187</v>
      </c>
      <c r="C39" s="58"/>
      <c r="D39" s="52" t="s">
        <v>188</v>
      </c>
      <c r="E39" s="58"/>
      <c r="F39" s="56"/>
      <c r="G39" s="150">
        <f>SUM(G40)</f>
        <v>483000</v>
      </c>
      <c r="H39" s="150">
        <f>SUM(H40)</f>
        <v>0</v>
      </c>
      <c r="I39" s="187">
        <f t="shared" si="1"/>
        <v>483000</v>
      </c>
    </row>
    <row r="40" spans="1:9" ht="15.75" customHeight="1">
      <c r="A40" s="51"/>
      <c r="B40" s="27"/>
      <c r="C40" s="27" t="s">
        <v>189</v>
      </c>
      <c r="D40" s="27" t="s">
        <v>190</v>
      </c>
      <c r="E40" s="27"/>
      <c r="F40" s="27"/>
      <c r="G40" s="151">
        <v>483000</v>
      </c>
      <c r="H40" s="171"/>
      <c r="I40" s="188">
        <f t="shared" si="1"/>
        <v>483000</v>
      </c>
    </row>
    <row r="41" spans="1:9" ht="15.75" customHeight="1">
      <c r="A41" s="12" t="s">
        <v>35</v>
      </c>
      <c r="B41" s="6"/>
      <c r="C41" s="12" t="s">
        <v>36</v>
      </c>
      <c r="D41" s="6"/>
      <c r="E41" s="6"/>
      <c r="F41" s="27"/>
      <c r="G41" s="150">
        <f>SUM(G42:G43)</f>
        <v>600000</v>
      </c>
      <c r="H41" s="150">
        <f>SUM(H42:H43)</f>
        <v>0</v>
      </c>
      <c r="I41" s="187">
        <f t="shared" si="1"/>
        <v>600000</v>
      </c>
    </row>
    <row r="42" spans="1:9" ht="15.75" customHeight="1">
      <c r="A42" s="6"/>
      <c r="B42" s="6" t="s">
        <v>210</v>
      </c>
      <c r="C42" s="6"/>
      <c r="D42" s="6" t="s">
        <v>417</v>
      </c>
      <c r="E42" s="6"/>
      <c r="F42" s="27"/>
      <c r="G42" s="151">
        <v>473000</v>
      </c>
      <c r="H42" s="171"/>
      <c r="I42" s="188">
        <f t="shared" si="1"/>
        <v>473000</v>
      </c>
    </row>
    <row r="43" spans="1:9" ht="15.75" customHeight="1">
      <c r="A43" s="6"/>
      <c r="B43" s="6" t="s">
        <v>211</v>
      </c>
      <c r="C43" s="6"/>
      <c r="D43" s="6" t="s">
        <v>212</v>
      </c>
      <c r="E43" s="6"/>
      <c r="F43" s="27"/>
      <c r="G43" s="151">
        <v>127000</v>
      </c>
      <c r="H43" s="171"/>
      <c r="I43" s="188">
        <f t="shared" si="1"/>
        <v>127000</v>
      </c>
    </row>
    <row r="44" spans="1:9" ht="15.75" customHeight="1">
      <c r="A44" s="12" t="s">
        <v>37</v>
      </c>
      <c r="B44" s="6"/>
      <c r="C44" s="12" t="s">
        <v>38</v>
      </c>
      <c r="D44" s="6"/>
      <c r="E44" s="6"/>
      <c r="F44" s="27"/>
      <c r="G44" s="150">
        <f>SUM(G45:G46)</f>
        <v>153000</v>
      </c>
      <c r="H44" s="170"/>
      <c r="I44" s="187">
        <f t="shared" si="1"/>
        <v>153000</v>
      </c>
    </row>
    <row r="45" spans="1:9" ht="15.75" customHeight="1">
      <c r="A45" s="6"/>
      <c r="B45" s="6" t="s">
        <v>213</v>
      </c>
      <c r="C45" s="6"/>
      <c r="D45" s="6" t="s">
        <v>214</v>
      </c>
      <c r="E45" s="6"/>
      <c r="F45" s="27"/>
      <c r="G45" s="151">
        <v>120000</v>
      </c>
      <c r="H45" s="171"/>
      <c r="I45" s="187">
        <f t="shared" si="1"/>
        <v>120000</v>
      </c>
    </row>
    <row r="46" spans="1:9" ht="15.75" customHeight="1">
      <c r="A46" s="6"/>
      <c r="B46" s="6" t="s">
        <v>215</v>
      </c>
      <c r="C46" s="6"/>
      <c r="D46" s="6" t="s">
        <v>216</v>
      </c>
      <c r="E46" s="6"/>
      <c r="F46" s="27"/>
      <c r="G46" s="151">
        <v>33000</v>
      </c>
      <c r="H46" s="171"/>
      <c r="I46" s="187">
        <f t="shared" si="1"/>
        <v>33000</v>
      </c>
    </row>
    <row r="47" spans="1:9" ht="15.75" customHeight="1">
      <c r="A47" s="51"/>
      <c r="B47" s="27"/>
      <c r="C47" s="27"/>
      <c r="D47" s="27"/>
      <c r="E47" s="57"/>
      <c r="F47" s="57"/>
      <c r="G47" s="151"/>
      <c r="H47" s="171"/>
      <c r="I47" s="171"/>
    </row>
    <row r="48" spans="1:9" ht="15.75" customHeight="1">
      <c r="A48" s="9" t="s">
        <v>108</v>
      </c>
      <c r="B48" s="16"/>
      <c r="C48" s="16"/>
      <c r="D48" s="9"/>
      <c r="E48" s="29"/>
      <c r="F48" s="61">
        <v>2</v>
      </c>
      <c r="G48" s="148">
        <f>SUM(G49+G53+G55)</f>
        <v>2191000</v>
      </c>
      <c r="H48" s="148">
        <f>SUM(H49+H53+H55)</f>
        <v>0</v>
      </c>
      <c r="I48" s="189">
        <f>SUM(I49+I53+I55)</f>
        <v>2191000</v>
      </c>
    </row>
    <row r="49" spans="1:9" ht="15.75" customHeight="1">
      <c r="A49" s="53" t="s">
        <v>24</v>
      </c>
      <c r="B49" s="52"/>
      <c r="C49" s="52" t="s">
        <v>173</v>
      </c>
      <c r="D49" s="52"/>
      <c r="E49" s="52"/>
      <c r="F49" s="56"/>
      <c r="G49" s="150">
        <f>SUM(G50)</f>
        <v>2015000</v>
      </c>
      <c r="H49" s="150">
        <f>SUM(H50)</f>
        <v>0</v>
      </c>
      <c r="I49" s="187">
        <f aca="true" t="shared" si="2" ref="I49:I59">SUM(G49:H49)</f>
        <v>2015000</v>
      </c>
    </row>
    <row r="50" spans="1:9" ht="15.75" customHeight="1">
      <c r="A50" s="51"/>
      <c r="B50" s="52" t="s">
        <v>217</v>
      </c>
      <c r="C50" s="52"/>
      <c r="D50" s="52" t="s">
        <v>218</v>
      </c>
      <c r="E50" s="52"/>
      <c r="F50" s="58"/>
      <c r="G50" s="150">
        <f>SUM(G51:G52)</f>
        <v>2015000</v>
      </c>
      <c r="H50" s="150">
        <f>SUM(H51:H52)</f>
        <v>0</v>
      </c>
      <c r="I50" s="187">
        <f t="shared" si="2"/>
        <v>2015000</v>
      </c>
    </row>
    <row r="51" spans="1:9" ht="15.75" customHeight="1">
      <c r="A51" s="6"/>
      <c r="B51" s="27"/>
      <c r="C51" s="27" t="s">
        <v>219</v>
      </c>
      <c r="D51" s="27" t="s">
        <v>220</v>
      </c>
      <c r="E51" s="27"/>
      <c r="F51" s="57"/>
      <c r="G51" s="151">
        <v>1935000</v>
      </c>
      <c r="H51" s="171"/>
      <c r="I51" s="188">
        <f t="shared" si="2"/>
        <v>1935000</v>
      </c>
    </row>
    <row r="52" spans="1:9" ht="15.75" customHeight="1">
      <c r="A52" s="6"/>
      <c r="B52" s="27"/>
      <c r="C52" s="27" t="s">
        <v>221</v>
      </c>
      <c r="D52" s="27" t="s">
        <v>222</v>
      </c>
      <c r="E52" s="27"/>
      <c r="F52" s="57"/>
      <c r="G52" s="151">
        <v>80000</v>
      </c>
      <c r="H52" s="171"/>
      <c r="I52" s="188">
        <f t="shared" si="2"/>
        <v>80000</v>
      </c>
    </row>
    <row r="53" spans="1:9" ht="15.75" customHeight="1">
      <c r="A53" s="53" t="s">
        <v>26</v>
      </c>
      <c r="B53" s="52"/>
      <c r="C53" s="52" t="s">
        <v>178</v>
      </c>
      <c r="D53" s="54"/>
      <c r="E53" s="54"/>
      <c r="F53" s="55"/>
      <c r="G53" s="150">
        <f>SUM(G54)</f>
        <v>176000</v>
      </c>
      <c r="H53" s="150">
        <f>SUM(H54)</f>
        <v>0</v>
      </c>
      <c r="I53" s="187">
        <f t="shared" si="2"/>
        <v>176000</v>
      </c>
    </row>
    <row r="54" spans="1:9" ht="15.75" customHeight="1">
      <c r="A54" s="51"/>
      <c r="B54" s="27"/>
      <c r="C54" s="27"/>
      <c r="D54" s="56" t="s">
        <v>179</v>
      </c>
      <c r="E54" s="27"/>
      <c r="F54" s="27"/>
      <c r="G54" s="151">
        <v>176000</v>
      </c>
      <c r="H54" s="171"/>
      <c r="I54" s="188">
        <f t="shared" si="2"/>
        <v>176000</v>
      </c>
    </row>
    <row r="55" spans="1:9" ht="15.75" customHeight="1">
      <c r="A55" s="53" t="s">
        <v>28</v>
      </c>
      <c r="B55" s="52"/>
      <c r="C55" s="52" t="s">
        <v>29</v>
      </c>
      <c r="D55" s="52"/>
      <c r="E55" s="52"/>
      <c r="F55" s="27"/>
      <c r="G55" s="150">
        <f>SUM(G56+G58)</f>
        <v>0</v>
      </c>
      <c r="H55" s="150">
        <f>SUM(H56+H58)</f>
        <v>0</v>
      </c>
      <c r="I55" s="187">
        <f t="shared" si="2"/>
        <v>0</v>
      </c>
    </row>
    <row r="56" spans="1:9" ht="15.75" customHeight="1">
      <c r="A56" s="57"/>
      <c r="B56" s="52" t="s">
        <v>193</v>
      </c>
      <c r="C56" s="58"/>
      <c r="D56" s="52" t="s">
        <v>194</v>
      </c>
      <c r="E56" s="60"/>
      <c r="F56" s="27"/>
      <c r="G56" s="150">
        <f>SUM(G57)</f>
        <v>0</v>
      </c>
      <c r="H56" s="150">
        <f>SUM(H57)</f>
        <v>0</v>
      </c>
      <c r="I56" s="187">
        <f t="shared" si="2"/>
        <v>0</v>
      </c>
    </row>
    <row r="57" spans="1:9" ht="15.75" customHeight="1">
      <c r="A57" s="51"/>
      <c r="B57" s="27"/>
      <c r="C57" s="27" t="s">
        <v>195</v>
      </c>
      <c r="D57" s="27" t="s">
        <v>196</v>
      </c>
      <c r="E57" s="27"/>
      <c r="F57" s="27"/>
      <c r="G57" s="151"/>
      <c r="H57" s="171"/>
      <c r="I57" s="188">
        <f t="shared" si="2"/>
        <v>0</v>
      </c>
    </row>
    <row r="58" spans="1:9" ht="15.75" customHeight="1">
      <c r="A58" s="57"/>
      <c r="B58" s="52" t="s">
        <v>187</v>
      </c>
      <c r="C58" s="58"/>
      <c r="D58" s="52" t="s">
        <v>188</v>
      </c>
      <c r="E58" s="58"/>
      <c r="F58" s="60"/>
      <c r="G58" s="150">
        <f>SUM(G59)</f>
        <v>0</v>
      </c>
      <c r="H58" s="150">
        <f>SUM(H59)</f>
        <v>0</v>
      </c>
      <c r="I58" s="187">
        <f t="shared" si="2"/>
        <v>0</v>
      </c>
    </row>
    <row r="59" spans="1:9" ht="15.75" customHeight="1">
      <c r="A59" s="51"/>
      <c r="B59" s="27"/>
      <c r="C59" s="27" t="s">
        <v>189</v>
      </c>
      <c r="D59" s="27" t="s">
        <v>190</v>
      </c>
      <c r="E59" s="27"/>
      <c r="F59" s="57"/>
      <c r="G59" s="151"/>
      <c r="H59" s="171"/>
      <c r="I59" s="188">
        <f t="shared" si="2"/>
        <v>0</v>
      </c>
    </row>
    <row r="60" spans="1:9" ht="15.75" customHeight="1">
      <c r="A60" s="53"/>
      <c r="B60" s="52"/>
      <c r="C60" s="52"/>
      <c r="D60" s="52"/>
      <c r="E60" s="56"/>
      <c r="F60" s="55"/>
      <c r="G60" s="153"/>
      <c r="H60" s="173"/>
      <c r="I60" s="173"/>
    </row>
    <row r="61" spans="1:9" ht="15.75" customHeight="1">
      <c r="A61" s="9" t="s">
        <v>223</v>
      </c>
      <c r="B61" s="13"/>
      <c r="C61" s="13"/>
      <c r="D61" s="13"/>
      <c r="E61" s="13"/>
      <c r="F61" s="13"/>
      <c r="G61" s="148">
        <f>SUM(G62+G70)</f>
        <v>6009000</v>
      </c>
      <c r="H61" s="148">
        <f>SUM(H62+H70)</f>
        <v>6204135</v>
      </c>
      <c r="I61" s="189">
        <f>SUM(I62+I70)</f>
        <v>12213135</v>
      </c>
    </row>
    <row r="62" spans="1:9" ht="15.75" customHeight="1">
      <c r="A62" s="53" t="s">
        <v>28</v>
      </c>
      <c r="B62" s="52"/>
      <c r="C62" s="52" t="s">
        <v>29</v>
      </c>
      <c r="D62" s="52"/>
      <c r="E62" s="52"/>
      <c r="F62" s="27"/>
      <c r="G62" s="150">
        <f>SUM(G63+G65+G68)</f>
        <v>508000</v>
      </c>
      <c r="H62" s="150">
        <f>SUM(H63+H65+H68)</f>
        <v>0</v>
      </c>
      <c r="I62" s="187">
        <f aca="true" t="shared" si="3" ref="I62:I72">SUM(G62:H62)</f>
        <v>508000</v>
      </c>
    </row>
    <row r="63" spans="1:9" ht="15.75" customHeight="1">
      <c r="A63" s="57"/>
      <c r="B63" s="52" t="s">
        <v>193</v>
      </c>
      <c r="C63" s="58"/>
      <c r="D63" s="52" t="s">
        <v>194</v>
      </c>
      <c r="E63" s="60"/>
      <c r="F63" s="52"/>
      <c r="G63" s="150">
        <f>SUM(G64)</f>
        <v>0</v>
      </c>
      <c r="H63" s="150">
        <f>SUM(H64)</f>
        <v>0</v>
      </c>
      <c r="I63" s="187">
        <f t="shared" si="3"/>
        <v>0</v>
      </c>
    </row>
    <row r="64" spans="1:9" ht="15.75" customHeight="1">
      <c r="A64" s="51"/>
      <c r="B64" s="27"/>
      <c r="C64" s="27" t="s">
        <v>195</v>
      </c>
      <c r="D64" s="27" t="s">
        <v>196</v>
      </c>
      <c r="E64" s="27"/>
      <c r="F64" s="27"/>
      <c r="G64" s="151"/>
      <c r="H64" s="171"/>
      <c r="I64" s="188">
        <f t="shared" si="3"/>
        <v>0</v>
      </c>
    </row>
    <row r="65" spans="1:9" ht="15.75" customHeight="1">
      <c r="A65" s="57"/>
      <c r="B65" s="52" t="s">
        <v>197</v>
      </c>
      <c r="C65" s="58"/>
      <c r="D65" s="52" t="s">
        <v>198</v>
      </c>
      <c r="E65" s="58"/>
      <c r="F65" s="52"/>
      <c r="G65" s="150">
        <f>SUM(G66:G67)</f>
        <v>400000</v>
      </c>
      <c r="H65" s="150">
        <f>SUM(H66:H67)</f>
        <v>0</v>
      </c>
      <c r="I65" s="187">
        <f t="shared" si="3"/>
        <v>400000</v>
      </c>
    </row>
    <row r="66" spans="1:9" ht="15.75" customHeight="1">
      <c r="A66" s="51"/>
      <c r="B66" s="27"/>
      <c r="C66" s="27" t="s">
        <v>206</v>
      </c>
      <c r="D66" s="27" t="s">
        <v>207</v>
      </c>
      <c r="E66" s="27"/>
      <c r="F66" s="57"/>
      <c r="G66" s="151">
        <v>300000</v>
      </c>
      <c r="H66" s="171"/>
      <c r="I66" s="188">
        <f t="shared" si="3"/>
        <v>300000</v>
      </c>
    </row>
    <row r="67" spans="1:9" ht="15.75" customHeight="1">
      <c r="A67" s="27"/>
      <c r="B67" s="27"/>
      <c r="C67" s="27" t="s">
        <v>208</v>
      </c>
      <c r="D67" s="27" t="s">
        <v>224</v>
      </c>
      <c r="E67" s="27"/>
      <c r="F67" s="27"/>
      <c r="G67" s="151">
        <v>100000</v>
      </c>
      <c r="H67" s="171"/>
      <c r="I67" s="188">
        <f t="shared" si="3"/>
        <v>100000</v>
      </c>
    </row>
    <row r="68" spans="1:9" ht="15.75" customHeight="1">
      <c r="A68" s="57"/>
      <c r="B68" s="52" t="s">
        <v>187</v>
      </c>
      <c r="C68" s="58"/>
      <c r="D68" s="52" t="s">
        <v>188</v>
      </c>
      <c r="E68" s="58"/>
      <c r="F68" s="60"/>
      <c r="G68" s="150">
        <f>SUM(G69)</f>
        <v>108000</v>
      </c>
      <c r="H68" s="150">
        <f>SUM(H69)</f>
        <v>0</v>
      </c>
      <c r="I68" s="187">
        <f t="shared" si="3"/>
        <v>108000</v>
      </c>
    </row>
    <row r="69" spans="1:9" ht="15.75" customHeight="1">
      <c r="A69" s="51"/>
      <c r="B69" s="27"/>
      <c r="C69" s="27" t="s">
        <v>189</v>
      </c>
      <c r="D69" s="27" t="s">
        <v>190</v>
      </c>
      <c r="E69" s="27"/>
      <c r="F69" s="57"/>
      <c r="G69" s="151">
        <v>108000</v>
      </c>
      <c r="H69" s="171"/>
      <c r="I69" s="188">
        <f t="shared" si="3"/>
        <v>108000</v>
      </c>
    </row>
    <row r="70" spans="1:9" ht="15.75" customHeight="1">
      <c r="A70" s="12" t="s">
        <v>37</v>
      </c>
      <c r="B70" s="6"/>
      <c r="C70" s="12" t="s">
        <v>38</v>
      </c>
      <c r="D70" s="6"/>
      <c r="E70" s="6"/>
      <c r="F70" s="57"/>
      <c r="G70" s="150">
        <f>SUM(G71:G72)</f>
        <v>5501000</v>
      </c>
      <c r="H70" s="150">
        <f>SUM(H71:H72)</f>
        <v>6204135</v>
      </c>
      <c r="I70" s="187">
        <f t="shared" si="3"/>
        <v>11705135</v>
      </c>
    </row>
    <row r="71" spans="1:9" ht="15.75" customHeight="1">
      <c r="A71" s="6"/>
      <c r="B71" s="6" t="s">
        <v>213</v>
      </c>
      <c r="C71" s="6"/>
      <c r="D71" s="6" t="s">
        <v>432</v>
      </c>
      <c r="E71" s="6"/>
      <c r="F71" s="57"/>
      <c r="G71" s="151">
        <v>4331000</v>
      </c>
      <c r="H71" s="171">
        <v>4938295</v>
      </c>
      <c r="I71" s="188">
        <f t="shared" si="3"/>
        <v>9269295</v>
      </c>
    </row>
    <row r="72" spans="1:9" ht="15.75" customHeight="1">
      <c r="A72" s="6"/>
      <c r="B72" s="6" t="s">
        <v>215</v>
      </c>
      <c r="C72" s="6"/>
      <c r="D72" s="6" t="s">
        <v>216</v>
      </c>
      <c r="E72" s="6"/>
      <c r="F72" s="57"/>
      <c r="G72" s="151">
        <v>1170000</v>
      </c>
      <c r="H72" s="171">
        <v>1265840</v>
      </c>
      <c r="I72" s="188">
        <f t="shared" si="3"/>
        <v>2435840</v>
      </c>
    </row>
    <row r="73" spans="1:9" ht="15.75" customHeight="1">
      <c r="A73" s="51"/>
      <c r="B73" s="27"/>
      <c r="C73" s="27"/>
      <c r="D73" s="27"/>
      <c r="E73" s="57"/>
      <c r="F73" s="57"/>
      <c r="G73" s="151"/>
      <c r="H73" s="171"/>
      <c r="I73" s="188"/>
    </row>
    <row r="74" spans="1:9" ht="15.75" customHeight="1">
      <c r="A74" s="9" t="s">
        <v>225</v>
      </c>
      <c r="B74" s="16"/>
      <c r="C74" s="16"/>
      <c r="D74" s="16"/>
      <c r="E74" s="16"/>
      <c r="F74" s="16"/>
      <c r="G74" s="148">
        <f>SUM(G75+G81)</f>
        <v>1270000</v>
      </c>
      <c r="H74" s="148">
        <f>SUM(H75+H81)</f>
        <v>0</v>
      </c>
      <c r="I74" s="189">
        <f>SUM(I75+I81)</f>
        <v>1270000</v>
      </c>
    </row>
    <row r="75" spans="1:9" ht="15.75" customHeight="1">
      <c r="A75" s="53" t="s">
        <v>28</v>
      </c>
      <c r="B75" s="52"/>
      <c r="C75" s="52" t="s">
        <v>29</v>
      </c>
      <c r="D75" s="52"/>
      <c r="E75" s="52"/>
      <c r="F75" s="57"/>
      <c r="G75" s="154">
        <f>SUM(G76+G79)</f>
        <v>1270000</v>
      </c>
      <c r="H75" s="154">
        <f>SUM(H76+H79)</f>
        <v>0</v>
      </c>
      <c r="I75" s="190">
        <f aca="true" t="shared" si="4" ref="I75:I83">SUM(G75:H75)</f>
        <v>1270000</v>
      </c>
    </row>
    <row r="76" spans="1:9" ht="15.75" customHeight="1">
      <c r="A76" s="57"/>
      <c r="B76" s="52" t="s">
        <v>197</v>
      </c>
      <c r="C76" s="58"/>
      <c r="D76" s="52" t="s">
        <v>198</v>
      </c>
      <c r="E76" s="58"/>
      <c r="F76" s="57"/>
      <c r="G76" s="150">
        <f>SUM(G77)</f>
        <v>1000000</v>
      </c>
      <c r="H76" s="150">
        <f>SUM(H77)</f>
        <v>0</v>
      </c>
      <c r="I76" s="190">
        <f t="shared" si="4"/>
        <v>1000000</v>
      </c>
    </row>
    <row r="77" spans="1:9" ht="15.75" customHeight="1">
      <c r="A77" s="51"/>
      <c r="B77" s="27"/>
      <c r="C77" s="27" t="s">
        <v>199</v>
      </c>
      <c r="D77" s="27" t="s">
        <v>200</v>
      </c>
      <c r="E77" s="27"/>
      <c r="F77" s="57"/>
      <c r="G77" s="155">
        <f>SUM(G78)</f>
        <v>1000000</v>
      </c>
      <c r="H77" s="174"/>
      <c r="I77" s="195">
        <f t="shared" si="4"/>
        <v>1000000</v>
      </c>
    </row>
    <row r="78" spans="1:9" ht="15.75" customHeight="1">
      <c r="A78" s="51"/>
      <c r="B78" s="27"/>
      <c r="C78" s="27"/>
      <c r="D78" s="27"/>
      <c r="E78" s="56" t="s">
        <v>202</v>
      </c>
      <c r="F78" s="27"/>
      <c r="G78" s="156">
        <v>1000000</v>
      </c>
      <c r="H78" s="175"/>
      <c r="I78" s="195">
        <f t="shared" si="4"/>
        <v>1000000</v>
      </c>
    </row>
    <row r="79" spans="1:9" ht="15.75" customHeight="1">
      <c r="A79" s="57"/>
      <c r="B79" s="52" t="s">
        <v>187</v>
      </c>
      <c r="C79" s="58"/>
      <c r="D79" s="52" t="s">
        <v>188</v>
      </c>
      <c r="E79" s="58"/>
      <c r="F79" s="27"/>
      <c r="G79" s="157">
        <f>SUM(G80)</f>
        <v>270000</v>
      </c>
      <c r="H79" s="157">
        <f>SUM(H80)</f>
        <v>0</v>
      </c>
      <c r="I79" s="190">
        <f t="shared" si="4"/>
        <v>270000</v>
      </c>
    </row>
    <row r="80" spans="1:9" ht="15.75" customHeight="1">
      <c r="A80" s="51"/>
      <c r="B80" s="27"/>
      <c r="C80" s="27" t="s">
        <v>189</v>
      </c>
      <c r="D80" s="27" t="s">
        <v>190</v>
      </c>
      <c r="E80" s="27"/>
      <c r="F80" s="27"/>
      <c r="G80" s="156">
        <v>270000</v>
      </c>
      <c r="H80" s="175"/>
      <c r="I80" s="195">
        <f t="shared" si="4"/>
        <v>270000</v>
      </c>
    </row>
    <row r="81" spans="1:9" ht="15.75" customHeight="1">
      <c r="A81" s="12" t="s">
        <v>35</v>
      </c>
      <c r="B81" s="6"/>
      <c r="C81" s="12" t="s">
        <v>36</v>
      </c>
      <c r="D81" s="6"/>
      <c r="E81" s="6"/>
      <c r="F81" s="57"/>
      <c r="G81" s="150">
        <f>SUM(G82:G83)</f>
        <v>0</v>
      </c>
      <c r="H81" s="150">
        <f>SUM(H82:H83)</f>
        <v>0</v>
      </c>
      <c r="I81" s="190">
        <f t="shared" si="4"/>
        <v>0</v>
      </c>
    </row>
    <row r="82" spans="1:9" ht="15.75" customHeight="1">
      <c r="A82" s="6"/>
      <c r="B82" s="6" t="s">
        <v>210</v>
      </c>
      <c r="C82" s="6"/>
      <c r="D82" s="6" t="s">
        <v>226</v>
      </c>
      <c r="E82" s="6"/>
      <c r="F82" s="57"/>
      <c r="G82" s="151"/>
      <c r="H82" s="171"/>
      <c r="I82" s="195">
        <f t="shared" si="4"/>
        <v>0</v>
      </c>
    </row>
    <row r="83" spans="1:9" ht="15.75" customHeight="1">
      <c r="A83" s="6"/>
      <c r="B83" s="6" t="s">
        <v>211</v>
      </c>
      <c r="C83" s="6"/>
      <c r="D83" s="6" t="s">
        <v>216</v>
      </c>
      <c r="E83" s="6"/>
      <c r="F83" s="57"/>
      <c r="G83" s="151"/>
      <c r="H83" s="171"/>
      <c r="I83" s="195">
        <f t="shared" si="4"/>
        <v>0</v>
      </c>
    </row>
    <row r="84" spans="1:9" ht="15.75" customHeight="1">
      <c r="A84" s="51"/>
      <c r="B84" s="27"/>
      <c r="C84" s="27"/>
      <c r="D84" s="27"/>
      <c r="E84" s="27"/>
      <c r="F84" s="27"/>
      <c r="G84" s="158"/>
      <c r="H84" s="176"/>
      <c r="I84" s="191"/>
    </row>
    <row r="85" spans="1:9" ht="15.75" customHeight="1">
      <c r="A85" s="9" t="s">
        <v>227</v>
      </c>
      <c r="B85" s="16"/>
      <c r="C85" s="16"/>
      <c r="D85" s="16"/>
      <c r="E85" s="16"/>
      <c r="F85" s="61"/>
      <c r="G85" s="159">
        <f>SUM(G86)</f>
        <v>1635000</v>
      </c>
      <c r="H85" s="159">
        <f>SUM(H86)</f>
        <v>0</v>
      </c>
      <c r="I85" s="159">
        <f>SUM(I86)</f>
        <v>1635000</v>
      </c>
    </row>
    <row r="86" spans="1:9" ht="15.75" customHeight="1">
      <c r="A86" s="53" t="s">
        <v>28</v>
      </c>
      <c r="B86" s="52"/>
      <c r="C86" s="52" t="s">
        <v>29</v>
      </c>
      <c r="D86" s="52"/>
      <c r="E86" s="52"/>
      <c r="F86" s="27"/>
      <c r="G86" s="160">
        <f>SUM(G87+G89+G91)</f>
        <v>1635000</v>
      </c>
      <c r="H86" s="160">
        <f>SUM(H87+H89+H91)</f>
        <v>0</v>
      </c>
      <c r="I86" s="160">
        <f aca="true" t="shared" si="5" ref="I86:I93">SUM(G86:H86)</f>
        <v>1635000</v>
      </c>
    </row>
    <row r="87" spans="1:9" ht="15.75" customHeight="1">
      <c r="A87" s="57"/>
      <c r="B87" s="52" t="s">
        <v>193</v>
      </c>
      <c r="C87" s="58"/>
      <c r="D87" s="52" t="s">
        <v>194</v>
      </c>
      <c r="E87" s="60"/>
      <c r="F87" s="27"/>
      <c r="G87" s="161">
        <f>SUM(G88)</f>
        <v>150000</v>
      </c>
      <c r="H87" s="161">
        <f>SUM(H88)</f>
        <v>0</v>
      </c>
      <c r="I87" s="160">
        <f t="shared" si="5"/>
        <v>150000</v>
      </c>
    </row>
    <row r="88" spans="1:9" ht="15.75" customHeight="1">
      <c r="A88" s="51"/>
      <c r="B88" s="27"/>
      <c r="C88" s="27" t="s">
        <v>195</v>
      </c>
      <c r="D88" s="27" t="s">
        <v>196</v>
      </c>
      <c r="E88" s="27"/>
      <c r="F88" s="27"/>
      <c r="G88" s="155">
        <v>150000</v>
      </c>
      <c r="H88" s="174"/>
      <c r="I88" s="155">
        <f t="shared" si="5"/>
        <v>150000</v>
      </c>
    </row>
    <row r="89" spans="1:9" ht="15.75" customHeight="1">
      <c r="A89" s="57"/>
      <c r="B89" s="52" t="s">
        <v>197</v>
      </c>
      <c r="C89" s="58"/>
      <c r="D89" s="52" t="s">
        <v>198</v>
      </c>
      <c r="E89" s="58"/>
      <c r="F89" s="27"/>
      <c r="G89" s="160">
        <f>SUM(G90)</f>
        <v>150000</v>
      </c>
      <c r="H89" s="160">
        <f>SUM(H90)</f>
        <v>0</v>
      </c>
      <c r="I89" s="160">
        <f t="shared" si="5"/>
        <v>150000</v>
      </c>
    </row>
    <row r="90" spans="1:9" ht="15.75" customHeight="1">
      <c r="A90" s="51"/>
      <c r="B90" s="27"/>
      <c r="C90" s="27" t="s">
        <v>208</v>
      </c>
      <c r="D90" s="27" t="s">
        <v>209</v>
      </c>
      <c r="E90" s="27"/>
      <c r="F90" s="27"/>
      <c r="G90" s="155">
        <v>150000</v>
      </c>
      <c r="H90" s="174"/>
      <c r="I90" s="155">
        <f t="shared" si="5"/>
        <v>150000</v>
      </c>
    </row>
    <row r="91" spans="1:9" ht="15.75" customHeight="1">
      <c r="A91" s="57"/>
      <c r="B91" s="52" t="s">
        <v>187</v>
      </c>
      <c r="C91" s="58"/>
      <c r="D91" s="52" t="s">
        <v>188</v>
      </c>
      <c r="E91" s="58"/>
      <c r="F91" s="27"/>
      <c r="G91" s="161">
        <f>SUM(G92:G93)</f>
        <v>1335000</v>
      </c>
      <c r="H91" s="161">
        <f>SUM(H92:H93)</f>
        <v>0</v>
      </c>
      <c r="I91" s="160">
        <f t="shared" si="5"/>
        <v>1335000</v>
      </c>
    </row>
    <row r="92" spans="1:9" ht="15.75" customHeight="1">
      <c r="A92" s="51"/>
      <c r="B92" s="27"/>
      <c r="C92" s="27" t="s">
        <v>189</v>
      </c>
      <c r="D92" s="27" t="s">
        <v>190</v>
      </c>
      <c r="E92" s="27"/>
      <c r="F92" s="27"/>
      <c r="G92" s="141">
        <v>348000</v>
      </c>
      <c r="H92" s="144"/>
      <c r="I92" s="155">
        <f t="shared" si="5"/>
        <v>348000</v>
      </c>
    </row>
    <row r="93" spans="1:9" ht="15.75" customHeight="1">
      <c r="A93" s="51"/>
      <c r="B93" s="27"/>
      <c r="C93" s="27" t="s">
        <v>246</v>
      </c>
      <c r="D93" s="27" t="s">
        <v>363</v>
      </c>
      <c r="E93" s="27"/>
      <c r="F93" s="27"/>
      <c r="G93" s="141">
        <v>987000</v>
      </c>
      <c r="H93" s="144"/>
      <c r="I93" s="155">
        <f t="shared" si="5"/>
        <v>987000</v>
      </c>
    </row>
    <row r="94" spans="1:9" ht="15.75" customHeight="1">
      <c r="A94" s="51"/>
      <c r="B94" s="27"/>
      <c r="C94" s="27"/>
      <c r="D94" s="27"/>
      <c r="E94" s="27"/>
      <c r="F94" s="27"/>
      <c r="G94" s="141"/>
      <c r="H94" s="144"/>
      <c r="I94" s="194"/>
    </row>
    <row r="95" spans="1:9" ht="15.75" customHeight="1">
      <c r="A95" s="62" t="s">
        <v>228</v>
      </c>
      <c r="B95" s="63" t="s">
        <v>229</v>
      </c>
      <c r="C95" s="63"/>
      <c r="D95" s="64"/>
      <c r="E95" s="13"/>
      <c r="F95" s="13"/>
      <c r="G95" s="142">
        <f>SUM(G96+G110)</f>
        <v>957000</v>
      </c>
      <c r="H95" s="142">
        <f>SUM(H96+H110)</f>
        <v>0</v>
      </c>
      <c r="I95" s="142">
        <f>SUM(I96+I110)</f>
        <v>957000</v>
      </c>
    </row>
    <row r="96" spans="1:9" ht="15.75" customHeight="1">
      <c r="A96" s="53" t="s">
        <v>28</v>
      </c>
      <c r="B96" s="52"/>
      <c r="C96" s="52" t="s">
        <v>29</v>
      </c>
      <c r="D96" s="52"/>
      <c r="E96" s="52"/>
      <c r="F96" s="57"/>
      <c r="G96" s="154">
        <f>SUM(G97+G99+G101+G107)</f>
        <v>457000</v>
      </c>
      <c r="H96" s="154">
        <f>SUM(H97+H99+H101+H107)</f>
        <v>0</v>
      </c>
      <c r="I96" s="190">
        <f aca="true" t="shared" si="6" ref="I96:I112">SUM(G96:H96)</f>
        <v>457000</v>
      </c>
    </row>
    <row r="97" spans="1:9" ht="15.75" customHeight="1">
      <c r="A97" s="53"/>
      <c r="B97" s="52" t="s">
        <v>193</v>
      </c>
      <c r="C97" s="52"/>
      <c r="D97" s="52" t="s">
        <v>194</v>
      </c>
      <c r="E97" s="52"/>
      <c r="F97" s="57"/>
      <c r="G97" s="154">
        <f>SUM(G98)</f>
        <v>20000</v>
      </c>
      <c r="H97" s="154">
        <f>SUM(H98)</f>
        <v>0</v>
      </c>
      <c r="I97" s="190">
        <f t="shared" si="6"/>
        <v>20000</v>
      </c>
    </row>
    <row r="98" spans="1:9" ht="15.75" customHeight="1">
      <c r="A98" s="53"/>
      <c r="B98" s="52"/>
      <c r="C98" s="27" t="s">
        <v>195</v>
      </c>
      <c r="D98" s="27" t="s">
        <v>196</v>
      </c>
      <c r="E98" s="27"/>
      <c r="F98" s="57"/>
      <c r="G98" s="162">
        <v>20000</v>
      </c>
      <c r="H98" s="179"/>
      <c r="I98" s="195">
        <f t="shared" si="6"/>
        <v>20000</v>
      </c>
    </row>
    <row r="99" spans="1:9" ht="15.75" customHeight="1">
      <c r="A99" s="53"/>
      <c r="B99" s="52" t="s">
        <v>182</v>
      </c>
      <c r="C99" s="52"/>
      <c r="D99" s="52" t="s">
        <v>183</v>
      </c>
      <c r="E99" s="52"/>
      <c r="F99" s="57"/>
      <c r="G99" s="154">
        <f>SUM(G100)</f>
        <v>0</v>
      </c>
      <c r="H99" s="154">
        <f>SUM(H100)</f>
        <v>0</v>
      </c>
      <c r="I99" s="190">
        <f t="shared" si="6"/>
        <v>0</v>
      </c>
    </row>
    <row r="100" spans="1:9" ht="15.75" customHeight="1">
      <c r="A100" s="53"/>
      <c r="B100" s="52"/>
      <c r="C100" s="27" t="s">
        <v>230</v>
      </c>
      <c r="D100" s="27" t="s">
        <v>231</v>
      </c>
      <c r="E100" s="52"/>
      <c r="F100" s="57"/>
      <c r="G100" s="162"/>
      <c r="H100" s="179"/>
      <c r="I100" s="195">
        <f t="shared" si="6"/>
        <v>0</v>
      </c>
    </row>
    <row r="101" spans="1:9" ht="15.75" customHeight="1">
      <c r="A101" s="57"/>
      <c r="B101" s="52" t="s">
        <v>197</v>
      </c>
      <c r="C101" s="58"/>
      <c r="D101" s="52" t="s">
        <v>198</v>
      </c>
      <c r="E101" s="58"/>
      <c r="F101" s="57"/>
      <c r="G101" s="150">
        <f>SUM(G102+G105+G106)</f>
        <v>220000</v>
      </c>
      <c r="H101" s="150">
        <f>SUM(H102+H105+H106)</f>
        <v>0</v>
      </c>
      <c r="I101" s="190">
        <f t="shared" si="6"/>
        <v>220000</v>
      </c>
    </row>
    <row r="102" spans="1:9" ht="15.75" customHeight="1">
      <c r="A102" s="51"/>
      <c r="B102" s="27"/>
      <c r="C102" s="27" t="s">
        <v>199</v>
      </c>
      <c r="D102" s="27" t="s">
        <v>200</v>
      </c>
      <c r="E102" s="27"/>
      <c r="F102" s="57"/>
      <c r="G102" s="155">
        <f>SUM(G103:G104)</f>
        <v>30000</v>
      </c>
      <c r="H102" s="174"/>
      <c r="I102" s="195">
        <f t="shared" si="6"/>
        <v>30000</v>
      </c>
    </row>
    <row r="103" spans="1:9" ht="15.75" customHeight="1">
      <c r="A103" s="51"/>
      <c r="B103" s="27"/>
      <c r="C103" s="27"/>
      <c r="D103" s="27"/>
      <c r="E103" s="56" t="s">
        <v>202</v>
      </c>
      <c r="F103" s="27"/>
      <c r="G103" s="156">
        <v>10000</v>
      </c>
      <c r="H103" s="175"/>
      <c r="I103" s="195">
        <f t="shared" si="6"/>
        <v>10000</v>
      </c>
    </row>
    <row r="104" spans="1:9" ht="15.75" customHeight="1">
      <c r="A104" s="51"/>
      <c r="B104" s="27"/>
      <c r="C104" s="27"/>
      <c r="D104" s="27"/>
      <c r="E104" s="56" t="s">
        <v>232</v>
      </c>
      <c r="F104" s="27"/>
      <c r="G104" s="156">
        <v>20000</v>
      </c>
      <c r="H104" s="175"/>
      <c r="I104" s="195">
        <f t="shared" si="6"/>
        <v>20000</v>
      </c>
    </row>
    <row r="105" spans="1:9" ht="15.75" customHeight="1">
      <c r="A105" s="51"/>
      <c r="B105" s="27"/>
      <c r="C105" s="27" t="s">
        <v>206</v>
      </c>
      <c r="D105" s="27" t="s">
        <v>207</v>
      </c>
      <c r="E105" s="27"/>
      <c r="F105" s="27"/>
      <c r="G105" s="156">
        <v>50000</v>
      </c>
      <c r="H105" s="175"/>
      <c r="I105" s="195">
        <f t="shared" si="6"/>
        <v>50000</v>
      </c>
    </row>
    <row r="106" spans="1:9" ht="15.75" customHeight="1">
      <c r="A106" s="51"/>
      <c r="B106" s="27"/>
      <c r="C106" s="27" t="s">
        <v>208</v>
      </c>
      <c r="D106" s="27" t="s">
        <v>209</v>
      </c>
      <c r="E106" s="27"/>
      <c r="F106" s="27"/>
      <c r="G106" s="156">
        <v>140000</v>
      </c>
      <c r="H106" s="175"/>
      <c r="I106" s="195">
        <f t="shared" si="6"/>
        <v>140000</v>
      </c>
    </row>
    <row r="107" spans="1:9" ht="15.75" customHeight="1">
      <c r="A107" s="57"/>
      <c r="B107" s="52" t="s">
        <v>187</v>
      </c>
      <c r="C107" s="58"/>
      <c r="D107" s="52" t="s">
        <v>188</v>
      </c>
      <c r="E107" s="58"/>
      <c r="F107" s="27"/>
      <c r="G107" s="157">
        <f>SUM(G108:G109)</f>
        <v>217000</v>
      </c>
      <c r="H107" s="157">
        <f>SUM(H108)</f>
        <v>0</v>
      </c>
      <c r="I107" s="190">
        <f t="shared" si="6"/>
        <v>217000</v>
      </c>
    </row>
    <row r="108" spans="1:9" ht="15.75" customHeight="1">
      <c r="A108" s="51"/>
      <c r="B108" s="27"/>
      <c r="C108" s="27" t="s">
        <v>189</v>
      </c>
      <c r="D108" s="27" t="s">
        <v>190</v>
      </c>
      <c r="E108" s="27"/>
      <c r="F108" s="27"/>
      <c r="G108" s="156">
        <v>97000</v>
      </c>
      <c r="H108" s="175"/>
      <c r="I108" s="195">
        <f t="shared" si="6"/>
        <v>97000</v>
      </c>
    </row>
    <row r="109" spans="1:9" ht="15.75" customHeight="1">
      <c r="A109" s="51"/>
      <c r="B109" s="27"/>
      <c r="C109" s="27" t="s">
        <v>246</v>
      </c>
      <c r="D109" s="27" t="s">
        <v>247</v>
      </c>
      <c r="E109" s="27"/>
      <c r="F109" s="27"/>
      <c r="G109" s="156">
        <v>120000</v>
      </c>
      <c r="H109" s="208"/>
      <c r="I109" s="195">
        <f t="shared" si="6"/>
        <v>120000</v>
      </c>
    </row>
    <row r="110" spans="1:9" ht="15.75" customHeight="1">
      <c r="A110" s="65" t="s">
        <v>37</v>
      </c>
      <c r="B110" s="27"/>
      <c r="C110" s="52" t="s">
        <v>38</v>
      </c>
      <c r="D110" s="27"/>
      <c r="E110" s="27"/>
      <c r="F110" s="27"/>
      <c r="G110" s="150">
        <f>SUM(G111:G112)</f>
        <v>500000</v>
      </c>
      <c r="H110" s="150">
        <f>SUM(H111:H112)</f>
        <v>0</v>
      </c>
      <c r="I110" s="190">
        <f t="shared" si="6"/>
        <v>500000</v>
      </c>
    </row>
    <row r="111" spans="1:9" ht="15.75" customHeight="1">
      <c r="A111" s="51"/>
      <c r="B111" s="27" t="s">
        <v>213</v>
      </c>
      <c r="C111" s="27"/>
      <c r="D111" s="27" t="s">
        <v>364</v>
      </c>
      <c r="E111" s="27"/>
      <c r="F111" s="27"/>
      <c r="G111" s="155">
        <v>394000</v>
      </c>
      <c r="H111" s="174"/>
      <c r="I111" s="195">
        <f t="shared" si="6"/>
        <v>394000</v>
      </c>
    </row>
    <row r="112" spans="1:9" ht="15.75" customHeight="1">
      <c r="A112" s="51"/>
      <c r="B112" s="27" t="s">
        <v>215</v>
      </c>
      <c r="C112" s="27"/>
      <c r="D112" s="27" t="s">
        <v>233</v>
      </c>
      <c r="E112" s="27"/>
      <c r="F112" s="27"/>
      <c r="G112" s="158">
        <v>106000</v>
      </c>
      <c r="H112" s="176"/>
      <c r="I112" s="195">
        <f t="shared" si="6"/>
        <v>106000</v>
      </c>
    </row>
    <row r="113" spans="1:9" ht="15.75" customHeight="1">
      <c r="A113" s="51"/>
      <c r="B113" s="27"/>
      <c r="C113" s="27"/>
      <c r="D113" s="56"/>
      <c r="E113" s="56"/>
      <c r="F113" s="27"/>
      <c r="G113" s="141"/>
      <c r="H113" s="144"/>
      <c r="I113" s="194"/>
    </row>
    <row r="114" spans="1:9" ht="15.75" customHeight="1">
      <c r="A114" s="9" t="s">
        <v>112</v>
      </c>
      <c r="B114" s="16"/>
      <c r="C114" s="16"/>
      <c r="D114" s="16"/>
      <c r="E114" s="16"/>
      <c r="F114" s="61">
        <v>1</v>
      </c>
      <c r="G114" s="142">
        <f>SUM(G115+G124+G127+G149+G151+G155)</f>
        <v>20131000</v>
      </c>
      <c r="H114" s="142">
        <f>SUM(H115+H124+H127+H149+H151+H155)</f>
        <v>691203</v>
      </c>
      <c r="I114" s="142">
        <f>SUM(I115+I124+I127+I149+I151+I155)</f>
        <v>20822203</v>
      </c>
    </row>
    <row r="115" spans="1:9" ht="15.75" customHeight="1">
      <c r="A115" s="53" t="s">
        <v>24</v>
      </c>
      <c r="B115" s="52"/>
      <c r="C115" s="52" t="s">
        <v>173</v>
      </c>
      <c r="D115" s="52"/>
      <c r="E115" s="52"/>
      <c r="F115" s="66"/>
      <c r="G115" s="161">
        <f>SUM(G116+G121)</f>
        <v>4896000</v>
      </c>
      <c r="H115" s="161">
        <f>SUM(H116+H121)</f>
        <v>-74151</v>
      </c>
      <c r="I115" s="193">
        <f aca="true" t="shared" si="7" ref="I115:I126">SUM(G115:H115)</f>
        <v>4821849</v>
      </c>
    </row>
    <row r="116" spans="1:9" ht="15.75" customHeight="1">
      <c r="A116" s="51"/>
      <c r="B116" s="52" t="s">
        <v>217</v>
      </c>
      <c r="C116" s="52"/>
      <c r="D116" s="52" t="s">
        <v>218</v>
      </c>
      <c r="E116" s="52"/>
      <c r="F116" s="27"/>
      <c r="G116" s="161">
        <f>SUM(G117:G120)</f>
        <v>3396000</v>
      </c>
      <c r="H116" s="161">
        <f>SUM(H117:H120)</f>
        <v>-74151</v>
      </c>
      <c r="I116" s="193">
        <f t="shared" si="7"/>
        <v>3321849</v>
      </c>
    </row>
    <row r="117" spans="1:9" ht="15.75" customHeight="1">
      <c r="A117" s="6"/>
      <c r="B117" s="27"/>
      <c r="C117" s="27" t="s">
        <v>219</v>
      </c>
      <c r="D117" s="27" t="s">
        <v>220</v>
      </c>
      <c r="E117" s="27"/>
      <c r="F117" s="27"/>
      <c r="G117" s="141">
        <v>2692000</v>
      </c>
      <c r="H117" s="144"/>
      <c r="I117" s="194">
        <f t="shared" si="7"/>
        <v>2692000</v>
      </c>
    </row>
    <row r="118" spans="1:9" ht="15.75" customHeight="1">
      <c r="A118" s="6"/>
      <c r="B118" s="27"/>
      <c r="C118" s="27" t="s">
        <v>234</v>
      </c>
      <c r="D118" s="27" t="s">
        <v>235</v>
      </c>
      <c r="E118" s="27"/>
      <c r="F118" s="27"/>
      <c r="G118" s="141">
        <v>452000</v>
      </c>
      <c r="H118" s="144"/>
      <c r="I118" s="194">
        <f t="shared" si="7"/>
        <v>452000</v>
      </c>
    </row>
    <row r="119" spans="1:9" ht="15.75" customHeight="1">
      <c r="A119" s="51"/>
      <c r="B119" s="27"/>
      <c r="C119" s="27" t="s">
        <v>236</v>
      </c>
      <c r="D119" s="27" t="s">
        <v>237</v>
      </c>
      <c r="E119" s="27"/>
      <c r="F119" s="27"/>
      <c r="G119" s="141">
        <v>152000</v>
      </c>
      <c r="H119" s="144"/>
      <c r="I119" s="194">
        <f t="shared" si="7"/>
        <v>152000</v>
      </c>
    </row>
    <row r="120" spans="1:9" ht="15.75" customHeight="1">
      <c r="A120" s="51"/>
      <c r="B120" s="27"/>
      <c r="C120" s="27" t="s">
        <v>221</v>
      </c>
      <c r="D120" s="27" t="s">
        <v>238</v>
      </c>
      <c r="E120" s="27"/>
      <c r="F120" s="27"/>
      <c r="G120" s="141">
        <v>100000</v>
      </c>
      <c r="H120" s="144">
        <v>-74151</v>
      </c>
      <c r="I120" s="194">
        <f t="shared" si="7"/>
        <v>25849</v>
      </c>
    </row>
    <row r="121" spans="1:9" ht="15.75" customHeight="1">
      <c r="A121" s="51"/>
      <c r="B121" s="52" t="s">
        <v>174</v>
      </c>
      <c r="C121" s="52"/>
      <c r="D121" s="52" t="s">
        <v>175</v>
      </c>
      <c r="E121" s="52"/>
      <c r="F121" s="27"/>
      <c r="G121" s="150">
        <f>SUM(G122:G123)</f>
        <v>1500000</v>
      </c>
      <c r="H121" s="150">
        <f>SUM(H122:H123)</f>
        <v>0</v>
      </c>
      <c r="I121" s="193">
        <f t="shared" si="7"/>
        <v>1500000</v>
      </c>
    </row>
    <row r="122" spans="1:9" ht="15.75" customHeight="1">
      <c r="A122" s="51"/>
      <c r="B122" s="52"/>
      <c r="C122" s="27" t="s">
        <v>365</v>
      </c>
      <c r="D122" s="27" t="s">
        <v>366</v>
      </c>
      <c r="E122" s="52"/>
      <c r="F122" s="27"/>
      <c r="G122" s="151">
        <v>200000</v>
      </c>
      <c r="H122" s="171"/>
      <c r="I122" s="194">
        <f t="shared" si="7"/>
        <v>200000</v>
      </c>
    </row>
    <row r="123" spans="1:9" ht="15.75" customHeight="1">
      <c r="A123" s="51"/>
      <c r="B123" s="27"/>
      <c r="C123" s="27" t="s">
        <v>239</v>
      </c>
      <c r="D123" s="27" t="s">
        <v>240</v>
      </c>
      <c r="E123" s="27"/>
      <c r="F123" s="27"/>
      <c r="G123" s="151">
        <v>1300000</v>
      </c>
      <c r="H123" s="171"/>
      <c r="I123" s="194">
        <f t="shared" si="7"/>
        <v>1300000</v>
      </c>
    </row>
    <row r="124" spans="1:9" ht="15.75" customHeight="1">
      <c r="A124" s="53" t="s">
        <v>26</v>
      </c>
      <c r="B124" s="52"/>
      <c r="C124" s="52" t="s">
        <v>178</v>
      </c>
      <c r="D124" s="54"/>
      <c r="E124" s="54"/>
      <c r="F124" s="57"/>
      <c r="G124" s="150">
        <f>SUM(G125:G126)</f>
        <v>1165000</v>
      </c>
      <c r="H124" s="150">
        <f>SUM(H125:H126)</f>
        <v>0</v>
      </c>
      <c r="I124" s="193">
        <f t="shared" si="7"/>
        <v>1165000</v>
      </c>
    </row>
    <row r="125" spans="1:9" ht="15.75" customHeight="1">
      <c r="A125" s="51"/>
      <c r="B125" s="27"/>
      <c r="C125" s="27"/>
      <c r="D125" s="56" t="s">
        <v>179</v>
      </c>
      <c r="E125" s="27"/>
      <c r="F125" s="57"/>
      <c r="G125" s="151">
        <v>868000</v>
      </c>
      <c r="H125" s="171"/>
      <c r="I125" s="194">
        <f t="shared" si="7"/>
        <v>868000</v>
      </c>
    </row>
    <row r="126" spans="1:9" ht="15.75" customHeight="1">
      <c r="A126" s="51"/>
      <c r="B126" s="27"/>
      <c r="C126" s="27"/>
      <c r="D126" s="56" t="s">
        <v>181</v>
      </c>
      <c r="E126" s="27"/>
      <c r="F126" s="57"/>
      <c r="G126" s="151">
        <v>297000</v>
      </c>
      <c r="H126" s="171"/>
      <c r="I126" s="194">
        <f t="shared" si="7"/>
        <v>297000</v>
      </c>
    </row>
    <row r="127" spans="1:9" ht="15.75" customHeight="1">
      <c r="A127" s="53" t="s">
        <v>28</v>
      </c>
      <c r="B127" s="52"/>
      <c r="C127" s="52" t="s">
        <v>29</v>
      </c>
      <c r="D127" s="52"/>
      <c r="E127" s="52"/>
      <c r="F127" s="27"/>
      <c r="G127" s="163">
        <f>SUM(G128+G131+G136+G143+G145)</f>
        <v>10805000</v>
      </c>
      <c r="H127" s="163">
        <f>SUM(H128+H131+H136+H143+H145)</f>
        <v>765354</v>
      </c>
      <c r="I127" s="163">
        <f>SUM(I128+I131+I136+I143+I145)</f>
        <v>11570354</v>
      </c>
    </row>
    <row r="128" spans="1:9" ht="15.75" customHeight="1">
      <c r="A128" s="57"/>
      <c r="B128" s="52" t="s">
        <v>193</v>
      </c>
      <c r="C128" s="58"/>
      <c r="D128" s="52" t="s">
        <v>194</v>
      </c>
      <c r="E128" s="60"/>
      <c r="F128" s="27"/>
      <c r="G128" s="163">
        <f>SUM(G129:G130)</f>
        <v>755000</v>
      </c>
      <c r="H128" s="163">
        <f>SUM(H129:H130)</f>
        <v>0</v>
      </c>
      <c r="I128" s="193">
        <f aca="true" t="shared" si="8" ref="I128:I158">SUM(G128:H128)</f>
        <v>755000</v>
      </c>
    </row>
    <row r="129" spans="1:9" ht="15.75" customHeight="1">
      <c r="A129" s="57"/>
      <c r="B129" s="52"/>
      <c r="C129" s="27" t="s">
        <v>241</v>
      </c>
      <c r="D129" s="27" t="s">
        <v>242</v>
      </c>
      <c r="E129" s="60"/>
      <c r="F129" s="27"/>
      <c r="G129" s="164">
        <v>25000</v>
      </c>
      <c r="H129" s="180"/>
      <c r="I129" s="194">
        <f t="shared" si="8"/>
        <v>25000</v>
      </c>
    </row>
    <row r="130" spans="1:9" ht="15.75" customHeight="1">
      <c r="A130" s="51"/>
      <c r="B130" s="27"/>
      <c r="C130" s="27" t="s">
        <v>195</v>
      </c>
      <c r="D130" s="27" t="s">
        <v>196</v>
      </c>
      <c r="E130" s="27"/>
      <c r="F130" s="27"/>
      <c r="G130" s="164">
        <v>730000</v>
      </c>
      <c r="H130" s="180"/>
      <c r="I130" s="194">
        <f t="shared" si="8"/>
        <v>730000</v>
      </c>
    </row>
    <row r="131" spans="1:9" ht="15.75" customHeight="1">
      <c r="A131" s="57"/>
      <c r="B131" s="52" t="s">
        <v>182</v>
      </c>
      <c r="C131" s="58"/>
      <c r="D131" s="52" t="s">
        <v>183</v>
      </c>
      <c r="E131" s="58"/>
      <c r="F131" s="27"/>
      <c r="G131" s="163">
        <f>SUM(G132+G134)</f>
        <v>680000</v>
      </c>
      <c r="H131" s="163">
        <f>SUM(H132+H134)</f>
        <v>0</v>
      </c>
      <c r="I131" s="193">
        <f t="shared" si="8"/>
        <v>680000</v>
      </c>
    </row>
    <row r="132" spans="1:12" ht="15.75" customHeight="1">
      <c r="A132" s="51"/>
      <c r="B132" s="27"/>
      <c r="C132" s="27" t="s">
        <v>230</v>
      </c>
      <c r="D132" s="27" t="s">
        <v>231</v>
      </c>
      <c r="E132" s="27"/>
      <c r="F132" s="27"/>
      <c r="G132" s="164">
        <f>SUM(G133)</f>
        <v>510000</v>
      </c>
      <c r="H132" s="164">
        <f>SUM(H133)</f>
        <v>0</v>
      </c>
      <c r="I132" s="194">
        <f t="shared" si="8"/>
        <v>510000</v>
      </c>
      <c r="L132" s="203"/>
    </row>
    <row r="133" spans="1:9" ht="15.75" customHeight="1">
      <c r="A133" s="51"/>
      <c r="B133" s="27"/>
      <c r="C133" s="27"/>
      <c r="D133" s="27"/>
      <c r="E133" s="56" t="s">
        <v>243</v>
      </c>
      <c r="F133" s="27"/>
      <c r="G133" s="164">
        <v>510000</v>
      </c>
      <c r="H133" s="180"/>
      <c r="I133" s="194">
        <f t="shared" si="8"/>
        <v>510000</v>
      </c>
    </row>
    <row r="134" spans="1:9" ht="15.75" customHeight="1">
      <c r="A134" s="51"/>
      <c r="B134" s="27"/>
      <c r="C134" s="27" t="s">
        <v>184</v>
      </c>
      <c r="D134" s="27" t="s">
        <v>185</v>
      </c>
      <c r="E134" s="27"/>
      <c r="F134" s="27"/>
      <c r="G134" s="164">
        <f>SUM(G135)</f>
        <v>170000</v>
      </c>
      <c r="H134" s="180"/>
      <c r="I134" s="194">
        <f t="shared" si="8"/>
        <v>170000</v>
      </c>
    </row>
    <row r="135" spans="1:9" ht="15.75" customHeight="1">
      <c r="A135" s="51"/>
      <c r="B135" s="27"/>
      <c r="C135" s="27"/>
      <c r="D135" s="27"/>
      <c r="E135" s="56" t="s">
        <v>186</v>
      </c>
      <c r="F135" s="27"/>
      <c r="G135" s="164">
        <v>170000</v>
      </c>
      <c r="H135" s="180"/>
      <c r="I135" s="194">
        <f t="shared" si="8"/>
        <v>170000</v>
      </c>
    </row>
    <row r="136" spans="1:9" ht="15.75" customHeight="1">
      <c r="A136" s="57"/>
      <c r="B136" s="52" t="s">
        <v>197</v>
      </c>
      <c r="C136" s="58"/>
      <c r="D136" s="52" t="s">
        <v>198</v>
      </c>
      <c r="E136" s="58"/>
      <c r="F136" s="27"/>
      <c r="G136" s="163">
        <f>SUM(G137+G140+G141+G142)</f>
        <v>3690000</v>
      </c>
      <c r="H136" s="163">
        <f>SUM(H137+H140+H141)</f>
        <v>0</v>
      </c>
      <c r="I136" s="193">
        <f t="shared" si="8"/>
        <v>3690000</v>
      </c>
    </row>
    <row r="137" spans="1:9" ht="15.75" customHeight="1">
      <c r="A137" s="51"/>
      <c r="B137" s="27"/>
      <c r="C137" s="27" t="s">
        <v>199</v>
      </c>
      <c r="D137" s="27" t="s">
        <v>200</v>
      </c>
      <c r="E137" s="27"/>
      <c r="F137" s="27"/>
      <c r="G137" s="164">
        <f>SUM(G138:G139)</f>
        <v>255000</v>
      </c>
      <c r="H137" s="180"/>
      <c r="I137" s="194">
        <f t="shared" si="8"/>
        <v>255000</v>
      </c>
    </row>
    <row r="138" spans="1:9" ht="15.75" customHeight="1">
      <c r="A138" s="51"/>
      <c r="B138" s="27"/>
      <c r="C138" s="27"/>
      <c r="D138" s="27"/>
      <c r="E138" s="56" t="s">
        <v>202</v>
      </c>
      <c r="F138" s="27"/>
      <c r="G138" s="164">
        <v>240000</v>
      </c>
      <c r="H138" s="180"/>
      <c r="I138" s="194">
        <f t="shared" si="8"/>
        <v>240000</v>
      </c>
    </row>
    <row r="139" spans="1:9" ht="15.75" customHeight="1">
      <c r="A139" s="51"/>
      <c r="B139" s="27"/>
      <c r="C139" s="27"/>
      <c r="D139" s="27"/>
      <c r="E139" s="56" t="s">
        <v>203</v>
      </c>
      <c r="F139" s="27"/>
      <c r="G139" s="164">
        <v>15000</v>
      </c>
      <c r="H139" s="180"/>
      <c r="I139" s="194">
        <f t="shared" si="8"/>
        <v>15000</v>
      </c>
    </row>
    <row r="140" spans="1:9" ht="15.75" customHeight="1">
      <c r="A140" s="51"/>
      <c r="B140" s="27"/>
      <c r="C140" s="27" t="s">
        <v>206</v>
      </c>
      <c r="D140" s="27" t="s">
        <v>244</v>
      </c>
      <c r="E140" s="27"/>
      <c r="F140" s="27"/>
      <c r="G140" s="164">
        <v>705000</v>
      </c>
      <c r="H140" s="180"/>
      <c r="I140" s="194">
        <f t="shared" si="8"/>
        <v>705000</v>
      </c>
    </row>
    <row r="141" spans="1:9" ht="15.75" customHeight="1">
      <c r="A141" s="51"/>
      <c r="B141" s="27"/>
      <c r="C141" s="27" t="s">
        <v>208</v>
      </c>
      <c r="D141" s="27" t="s">
        <v>209</v>
      </c>
      <c r="E141" s="27"/>
      <c r="F141" s="27"/>
      <c r="G141" s="164">
        <v>2500000</v>
      </c>
      <c r="H141" s="180"/>
      <c r="I141" s="194">
        <f t="shared" si="8"/>
        <v>2500000</v>
      </c>
    </row>
    <row r="142" spans="1:9" ht="15.75" customHeight="1">
      <c r="A142" s="51"/>
      <c r="B142" s="27"/>
      <c r="C142" s="27"/>
      <c r="D142" s="27"/>
      <c r="E142" s="56" t="s">
        <v>245</v>
      </c>
      <c r="F142" s="27"/>
      <c r="G142" s="164">
        <v>230000</v>
      </c>
      <c r="H142" s="180"/>
      <c r="I142" s="194">
        <f t="shared" si="8"/>
        <v>230000</v>
      </c>
    </row>
    <row r="143" spans="1:9" ht="15.75" customHeight="1">
      <c r="A143" s="51"/>
      <c r="B143" s="52" t="s">
        <v>257</v>
      </c>
      <c r="C143" s="27"/>
      <c r="D143" s="52" t="s">
        <v>369</v>
      </c>
      <c r="E143" s="58"/>
      <c r="F143" s="27"/>
      <c r="G143" s="163">
        <f>SUM(G144)</f>
        <v>20000</v>
      </c>
      <c r="H143" s="163">
        <f>SUM(H144)</f>
        <v>0</v>
      </c>
      <c r="I143" s="193">
        <f t="shared" si="8"/>
        <v>20000</v>
      </c>
    </row>
    <row r="144" spans="1:9" ht="15.75" customHeight="1">
      <c r="A144" s="51"/>
      <c r="B144" s="27"/>
      <c r="C144" s="27" t="s">
        <v>367</v>
      </c>
      <c r="D144" s="27" t="s">
        <v>368</v>
      </c>
      <c r="E144" s="56"/>
      <c r="F144" s="27"/>
      <c r="G144" s="164">
        <v>20000</v>
      </c>
      <c r="H144" s="180"/>
      <c r="I144" s="194">
        <f t="shared" si="8"/>
        <v>20000</v>
      </c>
    </row>
    <row r="145" spans="1:9" ht="15.75" customHeight="1">
      <c r="A145" s="57"/>
      <c r="B145" s="52" t="s">
        <v>187</v>
      </c>
      <c r="C145" s="58"/>
      <c r="D145" s="52" t="s">
        <v>188</v>
      </c>
      <c r="E145" s="58"/>
      <c r="F145" s="27"/>
      <c r="G145" s="163">
        <f>SUM(G146:G148)</f>
        <v>5660000</v>
      </c>
      <c r="H145" s="163">
        <f>SUM(H146:H148)</f>
        <v>765354</v>
      </c>
      <c r="I145" s="193">
        <f t="shared" si="8"/>
        <v>6425354</v>
      </c>
    </row>
    <row r="146" spans="1:9" ht="15.75" customHeight="1">
      <c r="A146" s="51"/>
      <c r="B146" s="27"/>
      <c r="C146" s="27" t="s">
        <v>189</v>
      </c>
      <c r="D146" s="27" t="s">
        <v>190</v>
      </c>
      <c r="E146" s="27"/>
      <c r="F146" s="27"/>
      <c r="G146" s="164">
        <v>2040000</v>
      </c>
      <c r="H146" s="180"/>
      <c r="I146" s="194">
        <f t="shared" si="8"/>
        <v>2040000</v>
      </c>
    </row>
    <row r="147" spans="1:9" ht="15.75" customHeight="1">
      <c r="A147" s="51"/>
      <c r="B147" s="27"/>
      <c r="C147" s="27" t="s">
        <v>418</v>
      </c>
      <c r="D147" s="27" t="s">
        <v>419</v>
      </c>
      <c r="E147" s="27"/>
      <c r="F147" s="27"/>
      <c r="G147" s="164">
        <v>383000</v>
      </c>
      <c r="H147" s="180">
        <v>765354</v>
      </c>
      <c r="I147" s="194">
        <f t="shared" si="8"/>
        <v>1148354</v>
      </c>
    </row>
    <row r="148" spans="1:9" ht="15.75" customHeight="1">
      <c r="A148" s="67"/>
      <c r="B148" s="27"/>
      <c r="C148" s="27" t="s">
        <v>246</v>
      </c>
      <c r="D148" s="27" t="s">
        <v>247</v>
      </c>
      <c r="E148" s="27"/>
      <c r="F148" s="27"/>
      <c r="G148" s="164">
        <v>3237000</v>
      </c>
      <c r="H148" s="180"/>
      <c r="I148" s="194">
        <f t="shared" si="8"/>
        <v>3237000</v>
      </c>
    </row>
    <row r="149" spans="1:9" ht="15.75" customHeight="1">
      <c r="A149" s="53" t="s">
        <v>32</v>
      </c>
      <c r="B149" s="52"/>
      <c r="C149" s="52" t="s">
        <v>33</v>
      </c>
      <c r="D149" s="52"/>
      <c r="E149" s="52"/>
      <c r="F149" s="27"/>
      <c r="G149" s="150">
        <f>SUM(G150)</f>
        <v>510000</v>
      </c>
      <c r="H149" s="150">
        <f>SUM(H150)</f>
        <v>0</v>
      </c>
      <c r="I149" s="193">
        <f t="shared" si="8"/>
        <v>510000</v>
      </c>
    </row>
    <row r="150" spans="1:9" ht="15.75" customHeight="1">
      <c r="A150" s="53"/>
      <c r="B150" s="52"/>
      <c r="C150" s="27" t="s">
        <v>248</v>
      </c>
      <c r="D150" s="27" t="s">
        <v>249</v>
      </c>
      <c r="E150" s="56"/>
      <c r="F150" s="27"/>
      <c r="G150" s="141">
        <v>510000</v>
      </c>
      <c r="H150" s="144"/>
      <c r="I150" s="194">
        <f t="shared" si="8"/>
        <v>510000</v>
      </c>
    </row>
    <row r="151" spans="1:9" ht="15.75" customHeight="1">
      <c r="A151" s="65" t="s">
        <v>35</v>
      </c>
      <c r="B151" s="27"/>
      <c r="C151" s="52" t="s">
        <v>36</v>
      </c>
      <c r="D151" s="27"/>
      <c r="E151" s="27"/>
      <c r="F151" s="27"/>
      <c r="G151" s="161">
        <f>SUM(G152:G154)</f>
        <v>2755000</v>
      </c>
      <c r="H151" s="161">
        <f>SUM(H152:H154)</f>
        <v>0</v>
      </c>
      <c r="I151" s="193">
        <f t="shared" si="8"/>
        <v>2755000</v>
      </c>
    </row>
    <row r="152" spans="1:9" ht="15.75" customHeight="1">
      <c r="A152" s="51"/>
      <c r="B152" s="27" t="s">
        <v>433</v>
      </c>
      <c r="C152" s="27"/>
      <c r="D152" s="27" t="s">
        <v>434</v>
      </c>
      <c r="E152" s="27"/>
      <c r="F152" s="27"/>
      <c r="G152" s="141">
        <v>0</v>
      </c>
      <c r="H152" s="144">
        <v>200000</v>
      </c>
      <c r="I152" s="194">
        <f t="shared" si="8"/>
        <v>200000</v>
      </c>
    </row>
    <row r="153" spans="1:9" ht="15.75" customHeight="1">
      <c r="A153" s="51"/>
      <c r="B153" s="27" t="s">
        <v>210</v>
      </c>
      <c r="C153" s="27"/>
      <c r="D153" s="27" t="s">
        <v>420</v>
      </c>
      <c r="E153" s="27"/>
      <c r="F153" s="27"/>
      <c r="G153" s="141">
        <v>2169000</v>
      </c>
      <c r="H153" s="144">
        <v>-200000</v>
      </c>
      <c r="I153" s="194">
        <f t="shared" si="8"/>
        <v>1969000</v>
      </c>
    </row>
    <row r="154" spans="1:9" ht="15.75" customHeight="1">
      <c r="A154" s="51"/>
      <c r="B154" s="27" t="s">
        <v>211</v>
      </c>
      <c r="C154" s="27"/>
      <c r="D154" s="27" t="s">
        <v>212</v>
      </c>
      <c r="E154" s="27"/>
      <c r="F154" s="27"/>
      <c r="G154" s="141">
        <v>586000</v>
      </c>
      <c r="H154" s="144"/>
      <c r="I154" s="194">
        <f t="shared" si="8"/>
        <v>586000</v>
      </c>
    </row>
    <row r="155" spans="1:11" ht="15.75" customHeight="1">
      <c r="A155" s="53" t="s">
        <v>37</v>
      </c>
      <c r="B155" s="27"/>
      <c r="C155" s="52" t="s">
        <v>38</v>
      </c>
      <c r="D155" s="27"/>
      <c r="E155" s="27"/>
      <c r="F155" s="27"/>
      <c r="G155" s="161">
        <f>SUM(G156:G158)</f>
        <v>0</v>
      </c>
      <c r="H155" s="161">
        <f>SUM(H156:H158)</f>
        <v>0</v>
      </c>
      <c r="I155" s="193">
        <f t="shared" si="8"/>
        <v>0</v>
      </c>
      <c r="K155" s="203"/>
    </row>
    <row r="156" spans="1:9" ht="15.75" customHeight="1">
      <c r="A156" s="51"/>
      <c r="B156" s="27" t="s">
        <v>213</v>
      </c>
      <c r="C156" s="27"/>
      <c r="D156" s="27" t="s">
        <v>371</v>
      </c>
      <c r="E156" s="27"/>
      <c r="F156" s="27"/>
      <c r="G156" s="141"/>
      <c r="H156" s="144"/>
      <c r="I156" s="194">
        <f t="shared" si="8"/>
        <v>0</v>
      </c>
    </row>
    <row r="157" spans="1:9" ht="15.75" customHeight="1">
      <c r="A157" s="51"/>
      <c r="B157" s="27" t="s">
        <v>370</v>
      </c>
      <c r="C157" s="27"/>
      <c r="D157" s="27" t="s">
        <v>372</v>
      </c>
      <c r="E157" s="27"/>
      <c r="F157" s="27"/>
      <c r="G157" s="141"/>
      <c r="H157" s="144"/>
      <c r="I157" s="194">
        <f t="shared" si="8"/>
        <v>0</v>
      </c>
    </row>
    <row r="158" spans="1:9" ht="15.75" customHeight="1">
      <c r="A158" s="51"/>
      <c r="B158" s="27" t="s">
        <v>215</v>
      </c>
      <c r="C158" s="27"/>
      <c r="D158" s="27" t="s">
        <v>373</v>
      </c>
      <c r="E158" s="27"/>
      <c r="F158" s="27"/>
      <c r="G158" s="141"/>
      <c r="H158" s="144"/>
      <c r="I158" s="194">
        <f t="shared" si="8"/>
        <v>0</v>
      </c>
    </row>
    <row r="159" spans="1:9" ht="15.75" customHeight="1">
      <c r="A159" s="51"/>
      <c r="B159" s="27"/>
      <c r="C159" s="27"/>
      <c r="D159" s="27"/>
      <c r="E159" s="27"/>
      <c r="F159" s="27"/>
      <c r="G159" s="141"/>
      <c r="H159" s="144"/>
      <c r="I159" s="144"/>
    </row>
    <row r="160" spans="1:9" ht="15.75" customHeight="1">
      <c r="A160" s="9" t="s">
        <v>125</v>
      </c>
      <c r="B160" s="16"/>
      <c r="C160" s="16"/>
      <c r="D160" s="16"/>
      <c r="E160" s="16"/>
      <c r="F160" s="61">
        <v>1</v>
      </c>
      <c r="G160" s="159">
        <f>SUM(G161+G168+G172)</f>
        <v>3780000</v>
      </c>
      <c r="H160" s="177">
        <f>SUM(H161+H168+H172)</f>
        <v>74151</v>
      </c>
      <c r="I160" s="192">
        <f>SUM(I161+I168+I172)</f>
        <v>3854151</v>
      </c>
    </row>
    <row r="161" spans="1:9" ht="15.75" customHeight="1">
      <c r="A161" s="53" t="s">
        <v>24</v>
      </c>
      <c r="B161" s="52"/>
      <c r="C161" s="52" t="s">
        <v>173</v>
      </c>
      <c r="D161" s="52"/>
      <c r="E161" s="52"/>
      <c r="F161" s="27"/>
      <c r="G161" s="161">
        <f>SUM(G162)</f>
        <v>2974000</v>
      </c>
      <c r="H161" s="161">
        <f>SUM(H162)</f>
        <v>74151</v>
      </c>
      <c r="I161" s="161">
        <f aca="true" t="shared" si="9" ref="I161:I181">SUM(G161:H161)</f>
        <v>3048151</v>
      </c>
    </row>
    <row r="162" spans="1:9" ht="15.75" customHeight="1">
      <c r="A162" s="51"/>
      <c r="B162" s="52" t="s">
        <v>217</v>
      </c>
      <c r="C162" s="52"/>
      <c r="D162" s="52" t="s">
        <v>218</v>
      </c>
      <c r="E162" s="52"/>
      <c r="F162" s="52"/>
      <c r="G162" s="161">
        <f>SUM(G163:G167)</f>
        <v>2974000</v>
      </c>
      <c r="H162" s="161">
        <f>SUM(H163:H167)</f>
        <v>74151</v>
      </c>
      <c r="I162" s="161">
        <f t="shared" si="9"/>
        <v>3048151</v>
      </c>
    </row>
    <row r="163" spans="1:9" ht="15.75" customHeight="1">
      <c r="A163" s="6"/>
      <c r="B163" s="27"/>
      <c r="C163" s="27" t="s">
        <v>219</v>
      </c>
      <c r="D163" s="27" t="s">
        <v>220</v>
      </c>
      <c r="E163" s="27"/>
      <c r="F163" s="27"/>
      <c r="G163" s="141">
        <v>2512000</v>
      </c>
      <c r="H163" s="144"/>
      <c r="I163" s="141">
        <f t="shared" si="9"/>
        <v>2512000</v>
      </c>
    </row>
    <row r="164" spans="1:9" ht="15.75" customHeight="1">
      <c r="A164" s="6"/>
      <c r="B164" s="27"/>
      <c r="C164" s="27" t="s">
        <v>234</v>
      </c>
      <c r="D164" s="27" t="s">
        <v>235</v>
      </c>
      <c r="E164" s="27"/>
      <c r="F164" s="27"/>
      <c r="G164" s="141">
        <v>210000</v>
      </c>
      <c r="H164" s="144"/>
      <c r="I164" s="141">
        <f t="shared" si="9"/>
        <v>210000</v>
      </c>
    </row>
    <row r="165" spans="1:9" ht="15.75" customHeight="1">
      <c r="A165" s="51"/>
      <c r="B165" s="27"/>
      <c r="C165" s="27" t="s">
        <v>236</v>
      </c>
      <c r="D165" s="27" t="s">
        <v>237</v>
      </c>
      <c r="E165" s="27"/>
      <c r="F165" s="27"/>
      <c r="G165" s="141">
        <v>152000</v>
      </c>
      <c r="H165" s="144"/>
      <c r="I165" s="141">
        <f t="shared" si="9"/>
        <v>152000</v>
      </c>
    </row>
    <row r="166" spans="1:9" ht="17.25" customHeight="1">
      <c r="A166" s="51"/>
      <c r="B166" s="27"/>
      <c r="C166" s="27" t="s">
        <v>254</v>
      </c>
      <c r="D166" s="27" t="s">
        <v>255</v>
      </c>
      <c r="E166" s="27"/>
      <c r="F166" s="27"/>
      <c r="G166" s="141">
        <v>0</v>
      </c>
      <c r="H166" s="144">
        <v>74151</v>
      </c>
      <c r="I166" s="141">
        <f t="shared" si="9"/>
        <v>74151</v>
      </c>
    </row>
    <row r="167" spans="1:9" ht="15.75" customHeight="1">
      <c r="A167" s="51"/>
      <c r="B167" s="27"/>
      <c r="C167" s="51" t="s">
        <v>221</v>
      </c>
      <c r="D167" s="27" t="s">
        <v>218</v>
      </c>
      <c r="E167" s="27"/>
      <c r="F167" s="27"/>
      <c r="G167" s="141">
        <v>100000</v>
      </c>
      <c r="H167" s="144"/>
      <c r="I167" s="141">
        <f t="shared" si="9"/>
        <v>100000</v>
      </c>
    </row>
    <row r="168" spans="1:9" ht="15.75" customHeight="1">
      <c r="A168" s="53" t="s">
        <v>26</v>
      </c>
      <c r="B168" s="52"/>
      <c r="C168" s="52" t="s">
        <v>178</v>
      </c>
      <c r="D168" s="54"/>
      <c r="E168" s="54"/>
      <c r="F168" s="27"/>
      <c r="G168" s="161">
        <f>SUM(G169:G171)</f>
        <v>558000</v>
      </c>
      <c r="H168" s="161">
        <f>SUM(H169:H171)</f>
        <v>0</v>
      </c>
      <c r="I168" s="161">
        <f t="shared" si="9"/>
        <v>558000</v>
      </c>
    </row>
    <row r="169" spans="1:9" ht="15.75" customHeight="1">
      <c r="A169" s="51"/>
      <c r="B169" s="27"/>
      <c r="C169" s="27"/>
      <c r="D169" s="56" t="s">
        <v>179</v>
      </c>
      <c r="E169" s="27"/>
      <c r="F169" s="27"/>
      <c r="G169" s="141">
        <v>528000</v>
      </c>
      <c r="H169" s="144"/>
      <c r="I169" s="141">
        <f t="shared" si="9"/>
        <v>528000</v>
      </c>
    </row>
    <row r="170" spans="1:9" ht="15.75" customHeight="1">
      <c r="A170" s="51"/>
      <c r="B170" s="27"/>
      <c r="C170" s="27"/>
      <c r="D170" s="56" t="s">
        <v>180</v>
      </c>
      <c r="E170" s="27"/>
      <c r="F170" s="27"/>
      <c r="G170" s="141"/>
      <c r="H170" s="144"/>
      <c r="I170" s="141">
        <f t="shared" si="9"/>
        <v>0</v>
      </c>
    </row>
    <row r="171" spans="1:9" ht="15.75" customHeight="1">
      <c r="A171" s="51"/>
      <c r="B171" s="27"/>
      <c r="C171" s="27"/>
      <c r="D171" s="56" t="s">
        <v>181</v>
      </c>
      <c r="E171" s="27"/>
      <c r="F171" s="27"/>
      <c r="G171" s="141">
        <v>30000</v>
      </c>
      <c r="H171" s="144"/>
      <c r="I171" s="141">
        <f t="shared" si="9"/>
        <v>30000</v>
      </c>
    </row>
    <row r="172" spans="1:9" ht="15.75" customHeight="1">
      <c r="A172" s="53" t="s">
        <v>28</v>
      </c>
      <c r="B172" s="52"/>
      <c r="C172" s="52" t="s">
        <v>29</v>
      </c>
      <c r="D172" s="52"/>
      <c r="E172" s="52"/>
      <c r="F172" s="27"/>
      <c r="G172" s="163">
        <f>SUM(G173+G175+G178+G180)</f>
        <v>248000</v>
      </c>
      <c r="H172" s="163">
        <f>SUM(H173+H175+H178+H180)</f>
        <v>0</v>
      </c>
      <c r="I172" s="161">
        <f t="shared" si="9"/>
        <v>248000</v>
      </c>
    </row>
    <row r="173" spans="1:9" ht="15.75" customHeight="1">
      <c r="A173" s="57"/>
      <c r="B173" s="52" t="s">
        <v>193</v>
      </c>
      <c r="C173" s="58"/>
      <c r="D173" s="52" t="s">
        <v>194</v>
      </c>
      <c r="E173" s="60"/>
      <c r="F173" s="27"/>
      <c r="G173" s="163">
        <f>SUM(G174)</f>
        <v>105000</v>
      </c>
      <c r="H173" s="163">
        <f>SUM(H174)</f>
        <v>0</v>
      </c>
      <c r="I173" s="161">
        <f t="shared" si="9"/>
        <v>105000</v>
      </c>
    </row>
    <row r="174" spans="1:9" ht="15.75" customHeight="1">
      <c r="A174" s="51"/>
      <c r="B174" s="27"/>
      <c r="C174" s="27" t="s">
        <v>195</v>
      </c>
      <c r="D174" s="27" t="s">
        <v>196</v>
      </c>
      <c r="E174" s="27"/>
      <c r="F174" s="27"/>
      <c r="G174" s="164">
        <v>105000</v>
      </c>
      <c r="H174" s="180"/>
      <c r="I174" s="141">
        <f t="shared" si="9"/>
        <v>105000</v>
      </c>
    </row>
    <row r="175" spans="1:9" ht="15.75" customHeight="1">
      <c r="A175" s="57"/>
      <c r="B175" s="52" t="s">
        <v>182</v>
      </c>
      <c r="C175" s="58"/>
      <c r="D175" s="52" t="s">
        <v>183</v>
      </c>
      <c r="E175" s="58"/>
      <c r="F175" s="27"/>
      <c r="G175" s="163">
        <f>SUM(G176)</f>
        <v>70000</v>
      </c>
      <c r="H175" s="163">
        <f>SUM(H176)</f>
        <v>0</v>
      </c>
      <c r="I175" s="161">
        <f t="shared" si="9"/>
        <v>70000</v>
      </c>
    </row>
    <row r="176" spans="1:9" ht="15.75" customHeight="1">
      <c r="A176" s="51"/>
      <c r="B176" s="27"/>
      <c r="C176" s="27" t="s">
        <v>184</v>
      </c>
      <c r="D176" s="27" t="s">
        <v>185</v>
      </c>
      <c r="E176" s="27"/>
      <c r="F176" s="27"/>
      <c r="G176" s="164">
        <f>SUM(G177)</f>
        <v>70000</v>
      </c>
      <c r="H176" s="180"/>
      <c r="I176" s="141">
        <f t="shared" si="9"/>
        <v>70000</v>
      </c>
    </row>
    <row r="177" spans="1:9" ht="15.75" customHeight="1">
      <c r="A177" s="51"/>
      <c r="B177" s="27"/>
      <c r="C177" s="27"/>
      <c r="D177" s="27"/>
      <c r="E177" s="56" t="s">
        <v>186</v>
      </c>
      <c r="F177" s="27"/>
      <c r="G177" s="164">
        <v>70000</v>
      </c>
      <c r="H177" s="180"/>
      <c r="I177" s="141">
        <f t="shared" si="9"/>
        <v>70000</v>
      </c>
    </row>
    <row r="178" spans="1:9" ht="17.25" customHeight="1">
      <c r="A178" s="51"/>
      <c r="B178" s="52" t="s">
        <v>197</v>
      </c>
      <c r="C178" s="27"/>
      <c r="D178" s="52" t="s">
        <v>198</v>
      </c>
      <c r="E178" s="58"/>
      <c r="F178" s="27"/>
      <c r="G178" s="163">
        <f>SUM(G179)</f>
        <v>20000</v>
      </c>
      <c r="H178" s="163">
        <f>SUM(H179)</f>
        <v>0</v>
      </c>
      <c r="I178" s="161">
        <f t="shared" si="9"/>
        <v>20000</v>
      </c>
    </row>
    <row r="179" spans="1:9" ht="17.25" customHeight="1">
      <c r="A179" s="51"/>
      <c r="B179" s="27"/>
      <c r="C179" s="27" t="s">
        <v>208</v>
      </c>
      <c r="D179" s="27" t="s">
        <v>209</v>
      </c>
      <c r="E179" s="56"/>
      <c r="F179" s="27"/>
      <c r="G179" s="164">
        <v>20000</v>
      </c>
      <c r="H179" s="180"/>
      <c r="I179" s="141">
        <f t="shared" si="9"/>
        <v>20000</v>
      </c>
    </row>
    <row r="180" spans="1:9" ht="15.75" customHeight="1">
      <c r="A180" s="51"/>
      <c r="B180" s="52" t="s">
        <v>187</v>
      </c>
      <c r="C180" s="58"/>
      <c r="D180" s="52" t="s">
        <v>188</v>
      </c>
      <c r="E180" s="58"/>
      <c r="F180" s="27"/>
      <c r="G180" s="163">
        <f>SUM(G181)</f>
        <v>53000</v>
      </c>
      <c r="H180" s="163">
        <f>SUM(H181)</f>
        <v>0</v>
      </c>
      <c r="I180" s="161">
        <f t="shared" si="9"/>
        <v>53000</v>
      </c>
    </row>
    <row r="181" spans="1:9" ht="15.75" customHeight="1">
      <c r="A181" s="51"/>
      <c r="B181" s="27"/>
      <c r="C181" s="27" t="s">
        <v>189</v>
      </c>
      <c r="D181" s="27" t="s">
        <v>190</v>
      </c>
      <c r="E181" s="27"/>
      <c r="F181" s="27"/>
      <c r="G181" s="164">
        <v>53000</v>
      </c>
      <c r="H181" s="180"/>
      <c r="I181" s="141">
        <f t="shared" si="9"/>
        <v>53000</v>
      </c>
    </row>
    <row r="182" spans="1:9" ht="15.75" customHeight="1">
      <c r="A182" s="51"/>
      <c r="B182" s="27"/>
      <c r="C182" s="27"/>
      <c r="D182" s="27"/>
      <c r="E182" s="27"/>
      <c r="F182" s="27"/>
      <c r="G182" s="164"/>
      <c r="H182" s="180"/>
      <c r="I182" s="196"/>
    </row>
    <row r="183" spans="1:9" ht="15.75" customHeight="1">
      <c r="A183" s="68" t="s">
        <v>256</v>
      </c>
      <c r="B183" s="63"/>
      <c r="C183" s="63"/>
      <c r="D183" s="63"/>
      <c r="E183" s="63"/>
      <c r="F183" s="69">
        <v>1</v>
      </c>
      <c r="G183" s="165">
        <f>SUM(G184+G190+G194)</f>
        <v>5312000</v>
      </c>
      <c r="H183" s="165">
        <f>SUM(H184+H190+H194)</f>
        <v>0</v>
      </c>
      <c r="I183" s="165">
        <f>SUM(I184+I190+I194+I212)</f>
        <v>5312000</v>
      </c>
    </row>
    <row r="184" spans="1:9" ht="15.75" customHeight="1">
      <c r="A184" s="53" t="s">
        <v>24</v>
      </c>
      <c r="B184" s="52"/>
      <c r="C184" s="52" t="s">
        <v>173</v>
      </c>
      <c r="D184" s="52"/>
      <c r="E184" s="52"/>
      <c r="F184" s="70"/>
      <c r="G184" s="166">
        <f>SUM(G185)</f>
        <v>3749000</v>
      </c>
      <c r="H184" s="166">
        <f>SUM(H185)</f>
        <v>0</v>
      </c>
      <c r="I184" s="197">
        <f aca="true" t="shared" si="10" ref="I184:I214">SUM(G184:H184)</f>
        <v>3749000</v>
      </c>
    </row>
    <row r="185" spans="1:9" ht="15.75" customHeight="1">
      <c r="A185" s="51"/>
      <c r="B185" s="52" t="s">
        <v>217</v>
      </c>
      <c r="C185" s="52"/>
      <c r="D185" s="52" t="s">
        <v>218</v>
      </c>
      <c r="E185" s="52"/>
      <c r="F185" s="70"/>
      <c r="G185" s="166">
        <f>SUM(G186:G189)</f>
        <v>3749000</v>
      </c>
      <c r="H185" s="166">
        <f>SUM(H186:H189)</f>
        <v>0</v>
      </c>
      <c r="I185" s="197">
        <f t="shared" si="10"/>
        <v>3749000</v>
      </c>
    </row>
    <row r="186" spans="1:9" ht="15.75" customHeight="1">
      <c r="A186" s="6"/>
      <c r="B186" s="27"/>
      <c r="C186" s="27" t="s">
        <v>219</v>
      </c>
      <c r="D186" s="27" t="s">
        <v>220</v>
      </c>
      <c r="E186" s="27"/>
      <c r="F186" s="70"/>
      <c r="G186" s="167">
        <v>3297000</v>
      </c>
      <c r="H186" s="181"/>
      <c r="I186" s="198">
        <f t="shared" si="10"/>
        <v>3297000</v>
      </c>
    </row>
    <row r="187" spans="1:9" ht="17.25" customHeight="1">
      <c r="A187" s="6"/>
      <c r="B187" s="27"/>
      <c r="C187" s="27" t="s">
        <v>234</v>
      </c>
      <c r="D187" s="27" t="s">
        <v>235</v>
      </c>
      <c r="E187" s="27"/>
      <c r="F187" s="70"/>
      <c r="G187" s="167">
        <v>210000</v>
      </c>
      <c r="H187" s="181"/>
      <c r="I187" s="198">
        <f t="shared" si="10"/>
        <v>210000</v>
      </c>
    </row>
    <row r="188" spans="1:9" ht="15.75" customHeight="1">
      <c r="A188" s="51"/>
      <c r="B188" s="27"/>
      <c r="C188" s="27" t="s">
        <v>236</v>
      </c>
      <c r="D188" s="27" t="s">
        <v>237</v>
      </c>
      <c r="E188" s="27"/>
      <c r="F188" s="70"/>
      <c r="G188" s="167">
        <v>152000</v>
      </c>
      <c r="H188" s="181"/>
      <c r="I188" s="198">
        <f t="shared" si="10"/>
        <v>152000</v>
      </c>
    </row>
    <row r="189" spans="1:9" ht="15.75" customHeight="1">
      <c r="A189" s="51"/>
      <c r="B189" s="27"/>
      <c r="C189" s="51" t="s">
        <v>221</v>
      </c>
      <c r="D189" s="27" t="s">
        <v>218</v>
      </c>
      <c r="E189" s="27"/>
      <c r="F189" s="70"/>
      <c r="G189" s="167">
        <v>90000</v>
      </c>
      <c r="H189" s="181"/>
      <c r="I189" s="198">
        <f t="shared" si="10"/>
        <v>90000</v>
      </c>
    </row>
    <row r="190" spans="1:9" ht="15.75" customHeight="1">
      <c r="A190" s="53" t="s">
        <v>26</v>
      </c>
      <c r="B190" s="52"/>
      <c r="C190" s="52" t="s">
        <v>178</v>
      </c>
      <c r="D190" s="54"/>
      <c r="E190" s="54"/>
      <c r="F190" s="27"/>
      <c r="G190" s="161">
        <f>SUM(G191:G193)</f>
        <v>691000</v>
      </c>
      <c r="H190" s="161">
        <f>SUM(H191:H193)</f>
        <v>0</v>
      </c>
      <c r="I190" s="197">
        <f t="shared" si="10"/>
        <v>691000</v>
      </c>
    </row>
    <row r="191" spans="1:9" ht="15.75" customHeight="1">
      <c r="A191" s="51"/>
      <c r="B191" s="27"/>
      <c r="C191" s="27"/>
      <c r="D191" s="56" t="s">
        <v>179</v>
      </c>
      <c r="E191" s="27"/>
      <c r="F191" s="27"/>
      <c r="G191" s="141">
        <v>662000</v>
      </c>
      <c r="H191" s="144"/>
      <c r="I191" s="198">
        <f t="shared" si="10"/>
        <v>662000</v>
      </c>
    </row>
    <row r="192" spans="1:9" ht="15.75" customHeight="1">
      <c r="A192" s="51"/>
      <c r="B192" s="27"/>
      <c r="C192" s="27"/>
      <c r="D192" s="56" t="s">
        <v>180</v>
      </c>
      <c r="E192" s="27"/>
      <c r="F192" s="27"/>
      <c r="G192" s="141"/>
      <c r="H192" s="144"/>
      <c r="I192" s="198">
        <f t="shared" si="10"/>
        <v>0</v>
      </c>
    </row>
    <row r="193" spans="1:9" ht="15.75" customHeight="1">
      <c r="A193" s="51"/>
      <c r="B193" s="27"/>
      <c r="C193" s="27"/>
      <c r="D193" s="56" t="s">
        <v>181</v>
      </c>
      <c r="E193" s="27"/>
      <c r="F193" s="27"/>
      <c r="G193" s="141">
        <v>29000</v>
      </c>
      <c r="H193" s="144"/>
      <c r="I193" s="198">
        <f t="shared" si="10"/>
        <v>29000</v>
      </c>
    </row>
    <row r="194" spans="1:9" ht="15.75" customHeight="1">
      <c r="A194" s="53" t="s">
        <v>28</v>
      </c>
      <c r="B194" s="27"/>
      <c r="C194" s="52" t="s">
        <v>29</v>
      </c>
      <c r="D194" s="52"/>
      <c r="E194" s="52"/>
      <c r="F194" s="27"/>
      <c r="G194" s="163">
        <f>SUM(G195+G197+G202+G206+G209)</f>
        <v>872000</v>
      </c>
      <c r="H194" s="163">
        <f>SUM(H195+H197+H202+H206+H209)</f>
        <v>0</v>
      </c>
      <c r="I194" s="197">
        <f t="shared" si="10"/>
        <v>872000</v>
      </c>
    </row>
    <row r="195" spans="1:9" ht="15.75" customHeight="1">
      <c r="A195" s="51"/>
      <c r="B195" s="52" t="s">
        <v>193</v>
      </c>
      <c r="C195" s="58"/>
      <c r="D195" s="52" t="s">
        <v>194</v>
      </c>
      <c r="E195" s="60"/>
      <c r="F195" s="27"/>
      <c r="G195" s="163">
        <f>SUM(G196)</f>
        <v>350000</v>
      </c>
      <c r="H195" s="163">
        <f>SUM(H196)</f>
        <v>0</v>
      </c>
      <c r="I195" s="197">
        <f t="shared" si="10"/>
        <v>350000</v>
      </c>
    </row>
    <row r="196" spans="1:9" ht="15.75" customHeight="1">
      <c r="A196" s="51"/>
      <c r="B196" s="27"/>
      <c r="C196" s="27" t="s">
        <v>195</v>
      </c>
      <c r="D196" s="27" t="s">
        <v>196</v>
      </c>
      <c r="E196" s="27"/>
      <c r="F196" s="27"/>
      <c r="G196" s="164">
        <v>350000</v>
      </c>
      <c r="H196" s="180"/>
      <c r="I196" s="198">
        <f t="shared" si="10"/>
        <v>350000</v>
      </c>
    </row>
    <row r="197" spans="1:9" ht="15.75" customHeight="1">
      <c r="A197" s="51"/>
      <c r="B197" s="52" t="s">
        <v>182</v>
      </c>
      <c r="C197" s="27"/>
      <c r="D197" s="52" t="s">
        <v>183</v>
      </c>
      <c r="E197" s="27"/>
      <c r="F197" s="27"/>
      <c r="G197" s="163">
        <f>SUM(G198+G200)</f>
        <v>67000</v>
      </c>
      <c r="H197" s="163">
        <f>SUM(H198+H200)</f>
        <v>0</v>
      </c>
      <c r="I197" s="197">
        <f t="shared" si="10"/>
        <v>67000</v>
      </c>
    </row>
    <row r="198" spans="1:9" ht="15.75" customHeight="1">
      <c r="A198" s="51"/>
      <c r="B198" s="52"/>
      <c r="C198" s="27" t="s">
        <v>230</v>
      </c>
      <c r="D198" s="27" t="s">
        <v>362</v>
      </c>
      <c r="E198" s="52"/>
      <c r="F198" s="27"/>
      <c r="G198" s="164">
        <f>SUM(G199)</f>
        <v>7000</v>
      </c>
      <c r="H198" s="180"/>
      <c r="I198" s="198">
        <f t="shared" si="10"/>
        <v>7000</v>
      </c>
    </row>
    <row r="199" spans="1:9" ht="15.75" customHeight="1">
      <c r="A199" s="51"/>
      <c r="B199" s="52"/>
      <c r="C199" s="27"/>
      <c r="D199" s="27"/>
      <c r="E199" s="27" t="s">
        <v>374</v>
      </c>
      <c r="F199" s="27"/>
      <c r="G199" s="164">
        <v>7000</v>
      </c>
      <c r="H199" s="180"/>
      <c r="I199" s="198">
        <f t="shared" si="10"/>
        <v>7000</v>
      </c>
    </row>
    <row r="200" spans="1:9" ht="15.75" customHeight="1">
      <c r="A200" s="57"/>
      <c r="B200" s="52"/>
      <c r="C200" s="27" t="s">
        <v>184</v>
      </c>
      <c r="D200" s="27" t="s">
        <v>185</v>
      </c>
      <c r="E200" s="52"/>
      <c r="F200" s="27"/>
      <c r="G200" s="164">
        <f>SUM(G201)</f>
        <v>60000</v>
      </c>
      <c r="H200" s="180"/>
      <c r="I200" s="198">
        <f t="shared" si="10"/>
        <v>60000</v>
      </c>
    </row>
    <row r="201" spans="1:9" ht="15.75" customHeight="1">
      <c r="A201" s="51"/>
      <c r="B201" s="27"/>
      <c r="C201" s="27"/>
      <c r="D201" s="27"/>
      <c r="E201" s="56" t="s">
        <v>186</v>
      </c>
      <c r="F201" s="27"/>
      <c r="G201" s="164">
        <v>60000</v>
      </c>
      <c r="H201" s="180"/>
      <c r="I201" s="198">
        <f t="shared" si="10"/>
        <v>60000</v>
      </c>
    </row>
    <row r="202" spans="1:9" ht="17.25" customHeight="1">
      <c r="A202" s="51"/>
      <c r="B202" s="52" t="s">
        <v>197</v>
      </c>
      <c r="C202" s="58"/>
      <c r="D202" s="52" t="s">
        <v>198</v>
      </c>
      <c r="E202" s="58"/>
      <c r="F202" s="27"/>
      <c r="G202" s="163">
        <f>SUM(G203:G204)</f>
        <v>310000</v>
      </c>
      <c r="H202" s="163">
        <f>SUM(H203:H204)</f>
        <v>0</v>
      </c>
      <c r="I202" s="197">
        <f t="shared" si="10"/>
        <v>310000</v>
      </c>
    </row>
    <row r="203" spans="1:9" ht="15.75" customHeight="1">
      <c r="A203" s="51"/>
      <c r="B203" s="52"/>
      <c r="C203" s="27" t="s">
        <v>206</v>
      </c>
      <c r="D203" s="27" t="s">
        <v>207</v>
      </c>
      <c r="E203" s="56"/>
      <c r="F203" s="27"/>
      <c r="G203" s="164">
        <v>100000</v>
      </c>
      <c r="H203" s="180"/>
      <c r="I203" s="198">
        <f t="shared" si="10"/>
        <v>100000</v>
      </c>
    </row>
    <row r="204" spans="1:9" ht="15.75" customHeight="1">
      <c r="A204" s="51"/>
      <c r="B204" s="27"/>
      <c r="C204" s="27" t="s">
        <v>208</v>
      </c>
      <c r="D204" s="27" t="s">
        <v>209</v>
      </c>
      <c r="E204" s="27"/>
      <c r="F204" s="27"/>
      <c r="G204" s="164">
        <f>SUM(G205)</f>
        <v>210000</v>
      </c>
      <c r="H204" s="180"/>
      <c r="I204" s="198">
        <f t="shared" si="10"/>
        <v>210000</v>
      </c>
    </row>
    <row r="205" spans="1:9" ht="15.75" customHeight="1">
      <c r="A205" s="51"/>
      <c r="B205" s="27"/>
      <c r="C205" s="27"/>
      <c r="D205" s="27"/>
      <c r="E205" s="56" t="s">
        <v>245</v>
      </c>
      <c r="F205" s="27"/>
      <c r="G205" s="164">
        <v>210000</v>
      </c>
      <c r="H205" s="180"/>
      <c r="I205" s="198">
        <f t="shared" si="10"/>
        <v>210000</v>
      </c>
    </row>
    <row r="206" spans="1:9" ht="15.75" customHeight="1">
      <c r="A206" s="51"/>
      <c r="B206" s="52" t="s">
        <v>257</v>
      </c>
      <c r="C206" s="58"/>
      <c r="D206" s="52" t="s">
        <v>258</v>
      </c>
      <c r="E206" s="58"/>
      <c r="F206" s="27"/>
      <c r="G206" s="163">
        <f>SUM(G207)</f>
        <v>0</v>
      </c>
      <c r="H206" s="163">
        <f>SUM(H207)</f>
        <v>0</v>
      </c>
      <c r="I206" s="197">
        <f t="shared" si="10"/>
        <v>0</v>
      </c>
    </row>
    <row r="207" spans="1:9" ht="15.75" customHeight="1">
      <c r="A207" s="51"/>
      <c r="B207" s="27"/>
      <c r="C207" s="27" t="s">
        <v>259</v>
      </c>
      <c r="D207" s="27" t="s">
        <v>260</v>
      </c>
      <c r="E207" s="27"/>
      <c r="F207" s="27"/>
      <c r="G207" s="164">
        <f>SUM(G208)</f>
        <v>0</v>
      </c>
      <c r="H207" s="180"/>
      <c r="I207" s="198">
        <f t="shared" si="10"/>
        <v>0</v>
      </c>
    </row>
    <row r="208" spans="1:9" ht="15.75" customHeight="1">
      <c r="A208" s="51"/>
      <c r="B208" s="27"/>
      <c r="C208" s="27"/>
      <c r="D208" s="27"/>
      <c r="E208" s="56" t="s">
        <v>261</v>
      </c>
      <c r="F208" s="27"/>
      <c r="G208" s="164"/>
      <c r="H208" s="180"/>
      <c r="I208" s="198">
        <f t="shared" si="10"/>
        <v>0</v>
      </c>
    </row>
    <row r="209" spans="1:9" ht="15.75" customHeight="1">
      <c r="A209" s="51"/>
      <c r="B209" s="52" t="s">
        <v>187</v>
      </c>
      <c r="C209" s="58"/>
      <c r="D209" s="52" t="s">
        <v>188</v>
      </c>
      <c r="E209" s="58"/>
      <c r="F209" s="27"/>
      <c r="G209" s="163">
        <f>SUM(G210:G211)</f>
        <v>145000</v>
      </c>
      <c r="H209" s="163">
        <f>SUM(H210:H211)</f>
        <v>0</v>
      </c>
      <c r="I209" s="197">
        <f t="shared" si="10"/>
        <v>145000</v>
      </c>
    </row>
    <row r="210" spans="1:9" ht="15.75" customHeight="1">
      <c r="A210" s="51"/>
      <c r="B210" s="27"/>
      <c r="C210" s="27" t="s">
        <v>189</v>
      </c>
      <c r="D210" s="27" t="s">
        <v>190</v>
      </c>
      <c r="E210" s="27"/>
      <c r="F210" s="27"/>
      <c r="G210" s="164">
        <v>140000</v>
      </c>
      <c r="H210" s="180"/>
      <c r="I210" s="198">
        <f t="shared" si="10"/>
        <v>140000</v>
      </c>
    </row>
    <row r="211" spans="1:9" ht="15.75" customHeight="1">
      <c r="A211" s="51"/>
      <c r="B211" s="27"/>
      <c r="C211" s="27" t="s">
        <v>246</v>
      </c>
      <c r="D211" s="27" t="s">
        <v>247</v>
      </c>
      <c r="E211" s="27"/>
      <c r="F211" s="27"/>
      <c r="G211" s="164">
        <v>5000</v>
      </c>
      <c r="H211" s="180"/>
      <c r="I211" s="198">
        <f t="shared" si="10"/>
        <v>5000</v>
      </c>
    </row>
    <row r="212" spans="1:9" ht="15.75" customHeight="1">
      <c r="A212" s="65" t="s">
        <v>35</v>
      </c>
      <c r="B212" s="27"/>
      <c r="C212" s="52" t="s">
        <v>36</v>
      </c>
      <c r="D212" s="27"/>
      <c r="E212" s="27"/>
      <c r="F212" s="27"/>
      <c r="G212" s="161"/>
      <c r="H212" s="161"/>
      <c r="I212" s="193">
        <f t="shared" si="10"/>
        <v>0</v>
      </c>
    </row>
    <row r="213" spans="1:9" ht="15.75" customHeight="1">
      <c r="A213" s="51"/>
      <c r="B213" s="27" t="s">
        <v>210</v>
      </c>
      <c r="C213" s="27"/>
      <c r="D213" s="27" t="s">
        <v>402</v>
      </c>
      <c r="E213" s="27"/>
      <c r="F213" s="27"/>
      <c r="G213" s="141"/>
      <c r="H213" s="144"/>
      <c r="I213" s="194">
        <f t="shared" si="10"/>
        <v>0</v>
      </c>
    </row>
    <row r="214" spans="1:9" ht="15.75" customHeight="1">
      <c r="A214" s="134"/>
      <c r="B214" s="135" t="s">
        <v>211</v>
      </c>
      <c r="C214" s="27"/>
      <c r="D214" s="27" t="s">
        <v>403</v>
      </c>
      <c r="E214" s="27"/>
      <c r="F214" s="27"/>
      <c r="G214" s="141"/>
      <c r="H214" s="144"/>
      <c r="I214" s="194">
        <f t="shared" si="10"/>
        <v>0</v>
      </c>
    </row>
    <row r="215" spans="1:9" ht="15.75" customHeight="1">
      <c r="A215" s="53"/>
      <c r="B215" s="27"/>
      <c r="C215" s="27"/>
      <c r="D215" s="52"/>
      <c r="E215" s="27"/>
      <c r="F215" s="27"/>
      <c r="G215" s="161"/>
      <c r="H215" s="178"/>
      <c r="I215" s="193"/>
    </row>
    <row r="216" spans="1:9" ht="15.75" customHeight="1">
      <c r="A216" s="9" t="s">
        <v>262</v>
      </c>
      <c r="B216" s="16"/>
      <c r="C216" s="16"/>
      <c r="D216" s="16"/>
      <c r="E216" s="16"/>
      <c r="F216" s="13"/>
      <c r="G216" s="142">
        <f>SUM(G217+G228)</f>
        <v>1790000</v>
      </c>
      <c r="H216" s="142">
        <f>SUM(H217+H228)</f>
        <v>0</v>
      </c>
      <c r="I216" s="142">
        <f>SUM(I217+I228)</f>
        <v>1790000</v>
      </c>
    </row>
    <row r="217" spans="1:9" ht="15.75" customHeight="1">
      <c r="A217" s="53" t="s">
        <v>30</v>
      </c>
      <c r="B217" s="27"/>
      <c r="C217" s="52" t="s">
        <v>263</v>
      </c>
      <c r="D217" s="52"/>
      <c r="E217" s="52"/>
      <c r="F217" s="27"/>
      <c r="G217" s="161">
        <f>SUM(G218+G226)</f>
        <v>1790000</v>
      </c>
      <c r="H217" s="161">
        <f>SUM(H218+H226)</f>
        <v>0</v>
      </c>
      <c r="I217" s="193">
        <f aca="true" t="shared" si="11" ref="I217:I235">SUM(G217:H217)</f>
        <v>1790000</v>
      </c>
    </row>
    <row r="218" spans="1:9" ht="15.75" customHeight="1">
      <c r="A218" s="51"/>
      <c r="B218" s="52" t="s">
        <v>264</v>
      </c>
      <c r="C218" s="52"/>
      <c r="D218" s="52" t="s">
        <v>265</v>
      </c>
      <c r="E218" s="52"/>
      <c r="F218" s="27"/>
      <c r="G218" s="161">
        <f>SUM(G219:G225)</f>
        <v>1790000</v>
      </c>
      <c r="H218" s="161">
        <f>SUM(H219:H225)</f>
        <v>0</v>
      </c>
      <c r="I218" s="193">
        <f t="shared" si="11"/>
        <v>1790000</v>
      </c>
    </row>
    <row r="219" spans="1:9" ht="15.75" customHeight="1">
      <c r="A219" s="51"/>
      <c r="B219" s="27"/>
      <c r="C219" s="27"/>
      <c r="D219" s="27"/>
      <c r="E219" s="27" t="s">
        <v>266</v>
      </c>
      <c r="F219" s="27"/>
      <c r="G219" s="141"/>
      <c r="H219" s="144"/>
      <c r="I219" s="194">
        <f t="shared" si="11"/>
        <v>0</v>
      </c>
    </row>
    <row r="220" spans="1:9" ht="15.75" customHeight="1">
      <c r="A220" s="51"/>
      <c r="B220" s="27"/>
      <c r="C220" s="27"/>
      <c r="D220" s="27"/>
      <c r="E220" s="27" t="s">
        <v>267</v>
      </c>
      <c r="F220" s="27"/>
      <c r="G220" s="141">
        <v>50000</v>
      </c>
      <c r="H220" s="144"/>
      <c r="I220" s="194">
        <f t="shared" si="11"/>
        <v>50000</v>
      </c>
    </row>
    <row r="221" spans="1:9" ht="15.75" customHeight="1">
      <c r="A221" s="51"/>
      <c r="B221" s="27"/>
      <c r="C221" s="27"/>
      <c r="D221" s="27"/>
      <c r="E221" s="27" t="s">
        <v>399</v>
      </c>
      <c r="F221" s="27"/>
      <c r="G221" s="141">
        <v>550000</v>
      </c>
      <c r="H221" s="144"/>
      <c r="I221" s="194">
        <f t="shared" si="11"/>
        <v>550000</v>
      </c>
    </row>
    <row r="222" spans="1:9" ht="15.75" customHeight="1">
      <c r="A222" s="51"/>
      <c r="B222" s="27"/>
      <c r="C222" s="27"/>
      <c r="D222" s="27"/>
      <c r="E222" s="27" t="s">
        <v>398</v>
      </c>
      <c r="F222" s="27"/>
      <c r="G222" s="141">
        <v>250000</v>
      </c>
      <c r="H222" s="144"/>
      <c r="I222" s="194">
        <f t="shared" si="11"/>
        <v>250000</v>
      </c>
    </row>
    <row r="223" spans="1:9" ht="15.75" customHeight="1">
      <c r="A223" s="51"/>
      <c r="B223" s="27"/>
      <c r="C223" s="27"/>
      <c r="D223" s="27"/>
      <c r="E223" s="27" t="s">
        <v>397</v>
      </c>
      <c r="F223" s="27"/>
      <c r="G223" s="141">
        <v>300000</v>
      </c>
      <c r="H223" s="144"/>
      <c r="I223" s="194">
        <f t="shared" si="11"/>
        <v>300000</v>
      </c>
    </row>
    <row r="224" spans="1:12" ht="15.75" customHeight="1">
      <c r="A224" s="51"/>
      <c r="B224" s="27"/>
      <c r="C224" s="27"/>
      <c r="D224" s="27"/>
      <c r="E224" s="27" t="s">
        <v>400</v>
      </c>
      <c r="F224" s="27"/>
      <c r="G224" s="141">
        <v>100000</v>
      </c>
      <c r="H224" s="144"/>
      <c r="I224" s="194">
        <f t="shared" si="11"/>
        <v>100000</v>
      </c>
      <c r="L224" s="203"/>
    </row>
    <row r="225" spans="1:9" ht="15.75" customHeight="1">
      <c r="A225" s="51"/>
      <c r="B225" s="27"/>
      <c r="C225" s="27"/>
      <c r="D225" s="27"/>
      <c r="E225" s="27" t="s">
        <v>401</v>
      </c>
      <c r="F225" s="27"/>
      <c r="G225" s="141">
        <v>540000</v>
      </c>
      <c r="H225" s="144"/>
      <c r="I225" s="194">
        <f t="shared" si="11"/>
        <v>540000</v>
      </c>
    </row>
    <row r="226" spans="1:9" ht="15.75" customHeight="1">
      <c r="A226" s="51"/>
      <c r="B226" s="27"/>
      <c r="C226" s="27"/>
      <c r="D226" s="52" t="s">
        <v>268</v>
      </c>
      <c r="F226" s="52"/>
      <c r="G226" s="161">
        <f>SUM(G227)</f>
        <v>0</v>
      </c>
      <c r="H226" s="161">
        <f>SUM(H227)</f>
        <v>0</v>
      </c>
      <c r="I226" s="193">
        <f t="shared" si="11"/>
        <v>0</v>
      </c>
    </row>
    <row r="227" spans="1:9" ht="15.75" customHeight="1">
      <c r="A227" s="51"/>
      <c r="B227" s="27"/>
      <c r="C227" s="27"/>
      <c r="D227" s="27"/>
      <c r="E227" s="27" t="s">
        <v>269</v>
      </c>
      <c r="F227" s="27"/>
      <c r="G227" s="141"/>
      <c r="H227" s="144"/>
      <c r="I227" s="194">
        <f t="shared" si="11"/>
        <v>0</v>
      </c>
    </row>
    <row r="228" spans="1:9" ht="15.75" customHeight="1">
      <c r="A228" s="53" t="s">
        <v>28</v>
      </c>
      <c r="B228" s="27"/>
      <c r="C228" s="52" t="s">
        <v>29</v>
      </c>
      <c r="D228" s="52"/>
      <c r="E228" s="52"/>
      <c r="F228" s="27"/>
      <c r="G228" s="163">
        <f>SUM(G229+G231+G234)</f>
        <v>0</v>
      </c>
      <c r="H228" s="163">
        <f>SUM(H229+H231+H234)</f>
        <v>0</v>
      </c>
      <c r="I228" s="193">
        <f t="shared" si="11"/>
        <v>0</v>
      </c>
    </row>
    <row r="229" spans="1:9" ht="15.75" customHeight="1">
      <c r="A229" s="51"/>
      <c r="B229" s="52" t="s">
        <v>193</v>
      </c>
      <c r="C229" s="58"/>
      <c r="D229" s="52" t="s">
        <v>194</v>
      </c>
      <c r="E229" s="60"/>
      <c r="F229" s="27"/>
      <c r="G229" s="163">
        <f>SUM(G230)</f>
        <v>0</v>
      </c>
      <c r="H229" s="163">
        <f>SUM(H230)</f>
        <v>0</v>
      </c>
      <c r="I229" s="193">
        <f t="shared" si="11"/>
        <v>0</v>
      </c>
    </row>
    <row r="230" spans="1:9" ht="15.75" customHeight="1">
      <c r="A230" s="51"/>
      <c r="B230" s="27"/>
      <c r="C230" s="27" t="s">
        <v>195</v>
      </c>
      <c r="D230" s="27" t="s">
        <v>382</v>
      </c>
      <c r="E230" s="27"/>
      <c r="F230" s="27"/>
      <c r="G230" s="164"/>
      <c r="H230" s="180"/>
      <c r="I230" s="194">
        <f t="shared" si="11"/>
        <v>0</v>
      </c>
    </row>
    <row r="231" spans="1:9" ht="15.75" customHeight="1">
      <c r="A231" s="51"/>
      <c r="B231" s="52" t="s">
        <v>197</v>
      </c>
      <c r="C231" s="27"/>
      <c r="D231" s="52" t="s">
        <v>198</v>
      </c>
      <c r="E231" s="52"/>
      <c r="F231" s="27"/>
      <c r="G231" s="163">
        <f>SUM(G232)</f>
        <v>0</v>
      </c>
      <c r="H231" s="163">
        <f>SUM(H232)</f>
        <v>0</v>
      </c>
      <c r="I231" s="193">
        <f t="shared" si="11"/>
        <v>0</v>
      </c>
    </row>
    <row r="232" spans="1:9" ht="15.75" customHeight="1">
      <c r="A232" s="51"/>
      <c r="B232" s="27"/>
      <c r="C232" s="27" t="s">
        <v>208</v>
      </c>
      <c r="D232" s="27" t="s">
        <v>375</v>
      </c>
      <c r="E232" s="27"/>
      <c r="F232" s="27"/>
      <c r="G232" s="164"/>
      <c r="H232" s="164">
        <f>SUM(H233)</f>
        <v>0</v>
      </c>
      <c r="I232" s="194">
        <f t="shared" si="11"/>
        <v>0</v>
      </c>
    </row>
    <row r="233" spans="1:9" ht="15.75" customHeight="1">
      <c r="A233" s="51"/>
      <c r="B233" s="27"/>
      <c r="C233" s="27"/>
      <c r="D233" s="27"/>
      <c r="E233" s="27" t="s">
        <v>376</v>
      </c>
      <c r="F233" s="27"/>
      <c r="G233" s="164"/>
      <c r="H233" s="180"/>
      <c r="I233" s="194">
        <f t="shared" si="11"/>
        <v>0</v>
      </c>
    </row>
    <row r="234" spans="1:9" ht="15.75" customHeight="1">
      <c r="A234" s="51"/>
      <c r="B234" s="52" t="s">
        <v>187</v>
      </c>
      <c r="C234" s="58"/>
      <c r="D234" s="52" t="s">
        <v>188</v>
      </c>
      <c r="E234" s="58"/>
      <c r="F234" s="27"/>
      <c r="G234" s="163">
        <f>SUM(G235)</f>
        <v>0</v>
      </c>
      <c r="H234" s="163">
        <f>SUM(H235)</f>
        <v>0</v>
      </c>
      <c r="I234" s="193">
        <f t="shared" si="11"/>
        <v>0</v>
      </c>
    </row>
    <row r="235" spans="1:9" ht="15.75" customHeight="1">
      <c r="A235" s="51"/>
      <c r="B235" s="27"/>
      <c r="C235" s="27" t="s">
        <v>189</v>
      </c>
      <c r="D235" s="27" t="s">
        <v>190</v>
      </c>
      <c r="E235" s="27"/>
      <c r="F235" s="27"/>
      <c r="G235" s="164"/>
      <c r="H235" s="180"/>
      <c r="I235" s="194">
        <f t="shared" si="11"/>
        <v>0</v>
      </c>
    </row>
    <row r="236" spans="1:9" ht="15.75" customHeight="1">
      <c r="A236" s="71"/>
      <c r="B236" s="72"/>
      <c r="C236" s="72"/>
      <c r="D236" s="72"/>
      <c r="E236" s="72"/>
      <c r="F236" s="72"/>
      <c r="G236" s="168"/>
      <c r="H236" s="144"/>
      <c r="I236" s="199"/>
    </row>
    <row r="237" spans="1:9" ht="15.75" customHeight="1">
      <c r="A237" s="73" t="s">
        <v>270</v>
      </c>
      <c r="B237" s="74"/>
      <c r="C237" s="74"/>
      <c r="D237" s="74"/>
      <c r="E237" s="74"/>
      <c r="F237" s="75"/>
      <c r="G237" s="204">
        <f>SUM(G238)</f>
        <v>815630</v>
      </c>
      <c r="H237" s="204">
        <f>SUM(H238)</f>
        <v>242189</v>
      </c>
      <c r="I237" s="204">
        <f>SUM(I238)</f>
        <v>1057819</v>
      </c>
    </row>
    <row r="238" spans="1:9" ht="15.75" customHeight="1">
      <c r="A238" s="53" t="s">
        <v>42</v>
      </c>
      <c r="B238" s="52"/>
      <c r="C238" s="52" t="s">
        <v>41</v>
      </c>
      <c r="D238" s="27"/>
      <c r="E238" s="56"/>
      <c r="F238" s="27"/>
      <c r="G238" s="161">
        <f>SUM(G239)</f>
        <v>815630</v>
      </c>
      <c r="H238" s="161">
        <f>SUM(H239)</f>
        <v>242189</v>
      </c>
      <c r="I238" s="178">
        <f>SUM(G238:H238)</f>
        <v>1057819</v>
      </c>
    </row>
    <row r="239" spans="1:9" ht="15.75" customHeight="1">
      <c r="A239" s="53"/>
      <c r="B239" s="52"/>
      <c r="C239" s="27" t="s">
        <v>271</v>
      </c>
      <c r="D239" s="27" t="s">
        <v>272</v>
      </c>
      <c r="E239" s="56"/>
      <c r="F239" s="27"/>
      <c r="G239" s="141">
        <v>815630</v>
      </c>
      <c r="H239" s="144">
        <v>242189</v>
      </c>
      <c r="I239" s="144">
        <f>SUM(G239:H239)</f>
        <v>1057819</v>
      </c>
    </row>
    <row r="240" spans="1:9" ht="15.75" customHeight="1">
      <c r="A240" s="53"/>
      <c r="B240" s="52"/>
      <c r="C240" s="27"/>
      <c r="D240" s="27"/>
      <c r="E240" s="56"/>
      <c r="F240" s="27"/>
      <c r="G240" s="141"/>
      <c r="H240" s="144"/>
      <c r="I240" s="144"/>
    </row>
    <row r="241" spans="1:9" ht="15.75" customHeight="1">
      <c r="A241" s="209" t="s">
        <v>100</v>
      </c>
      <c r="B241" s="210"/>
      <c r="C241" s="211"/>
      <c r="D241" s="211"/>
      <c r="E241" s="212"/>
      <c r="F241" s="211"/>
      <c r="G241" s="213">
        <f>SUM(G242)</f>
        <v>5057000</v>
      </c>
      <c r="H241" s="213">
        <f>SUM(H242)</f>
        <v>0</v>
      </c>
      <c r="I241" s="213">
        <f>SUM(I242)</f>
        <v>5057000</v>
      </c>
    </row>
    <row r="242" spans="1:9" s="214" customFormat="1" ht="15.75" customHeight="1">
      <c r="A242" s="53" t="s">
        <v>32</v>
      </c>
      <c r="B242" s="52"/>
      <c r="C242" s="52" t="s">
        <v>421</v>
      </c>
      <c r="D242" s="27"/>
      <c r="E242" s="56"/>
      <c r="F242" s="27"/>
      <c r="G242" s="161">
        <f>SUM(G243)</f>
        <v>5057000</v>
      </c>
      <c r="H242" s="161">
        <f>SUM(H243)</f>
        <v>0</v>
      </c>
      <c r="I242" s="178">
        <f aca="true" t="shared" si="12" ref="I242:I247">SUM(G242:H242)</f>
        <v>5057000</v>
      </c>
    </row>
    <row r="243" spans="1:9" s="214" customFormat="1" ht="15.75" customHeight="1">
      <c r="A243" s="53"/>
      <c r="B243" s="52"/>
      <c r="C243" s="27" t="s">
        <v>250</v>
      </c>
      <c r="D243" s="27" t="s">
        <v>422</v>
      </c>
      <c r="E243" s="56"/>
      <c r="F243" s="27"/>
      <c r="G243" s="141">
        <f>SUM(G244:G247)</f>
        <v>5057000</v>
      </c>
      <c r="H243" s="141">
        <f>SUM(H244:H247)</f>
        <v>0</v>
      </c>
      <c r="I243" s="178">
        <f t="shared" si="12"/>
        <v>5057000</v>
      </c>
    </row>
    <row r="244" spans="1:9" s="214" customFormat="1" ht="15.75" customHeight="1">
      <c r="A244" s="53"/>
      <c r="B244" s="52"/>
      <c r="C244" s="27"/>
      <c r="D244" s="27"/>
      <c r="E244" s="56" t="s">
        <v>355</v>
      </c>
      <c r="F244" s="27"/>
      <c r="G244" s="141">
        <v>100000</v>
      </c>
      <c r="H244" s="144"/>
      <c r="I244" s="178">
        <f t="shared" si="12"/>
        <v>100000</v>
      </c>
    </row>
    <row r="245" spans="1:9" s="214" customFormat="1" ht="15.75" customHeight="1">
      <c r="A245" s="53"/>
      <c r="B245" s="52"/>
      <c r="C245" s="27"/>
      <c r="D245" s="27"/>
      <c r="E245" s="56" t="s">
        <v>251</v>
      </c>
      <c r="F245" s="27"/>
      <c r="G245" s="141">
        <v>4087000</v>
      </c>
      <c r="H245" s="144"/>
      <c r="I245" s="178">
        <f t="shared" si="12"/>
        <v>4087000</v>
      </c>
    </row>
    <row r="246" spans="1:9" ht="15.75" customHeight="1">
      <c r="A246" s="53"/>
      <c r="B246" s="52"/>
      <c r="C246" s="27"/>
      <c r="D246" s="27"/>
      <c r="E246" s="56" t="s">
        <v>252</v>
      </c>
      <c r="F246" s="27"/>
      <c r="G246" s="141">
        <v>800000</v>
      </c>
      <c r="H246" s="144"/>
      <c r="I246" s="178">
        <f t="shared" si="12"/>
        <v>800000</v>
      </c>
    </row>
    <row r="247" spans="1:9" ht="15.75" customHeight="1">
      <c r="A247" s="53"/>
      <c r="B247" s="52"/>
      <c r="C247" s="27"/>
      <c r="D247" s="27"/>
      <c r="E247" s="56" t="s">
        <v>423</v>
      </c>
      <c r="F247" s="27"/>
      <c r="G247" s="141">
        <v>70000</v>
      </c>
      <c r="H247" s="144"/>
      <c r="I247" s="178">
        <f t="shared" si="12"/>
        <v>70000</v>
      </c>
    </row>
    <row r="248" spans="1:9" ht="15.75" customHeight="1">
      <c r="A248" s="53"/>
      <c r="B248" s="52"/>
      <c r="C248" s="27"/>
      <c r="D248" s="27"/>
      <c r="E248" s="56"/>
      <c r="F248" s="27"/>
      <c r="G248" s="141"/>
      <c r="H248" s="144"/>
      <c r="I248" s="144"/>
    </row>
    <row r="249" spans="1:9" ht="15.75" customHeight="1">
      <c r="A249" s="19"/>
      <c r="B249" s="13"/>
      <c r="C249" s="16" t="s">
        <v>273</v>
      </c>
      <c r="D249" s="16"/>
      <c r="E249" s="16"/>
      <c r="F249" s="61">
        <v>5</v>
      </c>
      <c r="G249" s="142"/>
      <c r="H249" s="145"/>
      <c r="I249" s="145"/>
    </row>
    <row r="250" spans="1:9" ht="15.75" customHeight="1">
      <c r="A250" s="51"/>
      <c r="B250" s="27"/>
      <c r="C250" s="52"/>
      <c r="D250" s="52"/>
      <c r="E250" s="52"/>
      <c r="F250" s="76"/>
      <c r="G250" s="161"/>
      <c r="H250" s="178"/>
      <c r="I250" s="178"/>
    </row>
    <row r="251" spans="1:9" ht="15.75" customHeight="1">
      <c r="A251" s="53" t="s">
        <v>24</v>
      </c>
      <c r="B251" s="52"/>
      <c r="C251" s="52" t="s">
        <v>173</v>
      </c>
      <c r="D251" s="52"/>
      <c r="E251" s="52"/>
      <c r="F251" s="27"/>
      <c r="G251" s="141">
        <f>SUM(G10+G49+G115+G161+G184)</f>
        <v>18134000</v>
      </c>
      <c r="H251" s="141">
        <f>SUM(H10+H49+H115+H161+H184)</f>
        <v>0</v>
      </c>
      <c r="I251" s="144">
        <f>SUM(I10+I49+I115+I161+I184)</f>
        <v>18134000</v>
      </c>
    </row>
    <row r="252" spans="1:9" ht="15.75" customHeight="1">
      <c r="A252" s="53" t="s">
        <v>26</v>
      </c>
      <c r="B252" s="52"/>
      <c r="C252" s="52" t="s">
        <v>178</v>
      </c>
      <c r="D252" s="54"/>
      <c r="E252" s="54"/>
      <c r="F252" s="27"/>
      <c r="G252" s="141">
        <f>SUM(G13+G53+G124+G168+G190)</f>
        <v>3392000</v>
      </c>
      <c r="H252" s="141">
        <f>SUM(H13+H53+H124+H168+H190)</f>
        <v>0</v>
      </c>
      <c r="I252" s="144">
        <f>SUM(I13+I53+I124+I168+I190)</f>
        <v>3392000</v>
      </c>
    </row>
    <row r="253" spans="1:9" ht="15.75" customHeight="1">
      <c r="A253" s="53" t="s">
        <v>28</v>
      </c>
      <c r="B253" s="52"/>
      <c r="C253" s="52" t="s">
        <v>29</v>
      </c>
      <c r="D253" s="52"/>
      <c r="E253" s="52"/>
      <c r="F253" s="27"/>
      <c r="G253" s="141">
        <f>SUM(G17+G28+G55+G62+G75+G86+G96+G127+G172+G194+G228)</f>
        <v>18343000</v>
      </c>
      <c r="H253" s="141">
        <f>SUM(H17+H28+H55+H62+H75+H86+H96+H127+H172+H194+H228)</f>
        <v>766354</v>
      </c>
      <c r="I253" s="144">
        <f>SUM(I17+I28+I55+I62+I75+I86+I96+I127+I172+I194+I228)</f>
        <v>19109354</v>
      </c>
    </row>
    <row r="254" spans="1:9" ht="15.75" customHeight="1">
      <c r="A254" s="53" t="s">
        <v>30</v>
      </c>
      <c r="B254" s="27"/>
      <c r="C254" s="52" t="s">
        <v>263</v>
      </c>
      <c r="D254" s="52"/>
      <c r="E254" s="52"/>
      <c r="F254" s="27"/>
      <c r="G254" s="141">
        <f>SUM(G217)</f>
        <v>1790000</v>
      </c>
      <c r="H254" s="141">
        <f>SUM(H217)</f>
        <v>0</v>
      </c>
      <c r="I254" s="144">
        <f>SUM(I217)</f>
        <v>1790000</v>
      </c>
    </row>
    <row r="255" spans="1:9" ht="15.75" customHeight="1">
      <c r="A255" s="53" t="s">
        <v>32</v>
      </c>
      <c r="B255" s="52"/>
      <c r="C255" s="52" t="s">
        <v>33</v>
      </c>
      <c r="D255" s="52"/>
      <c r="E255" s="52"/>
      <c r="F255" s="77"/>
      <c r="G255" s="141">
        <f>SUM(G24+G149+G242)</f>
        <v>10681122</v>
      </c>
      <c r="H255" s="141">
        <f>SUM(H24+H149+H242)</f>
        <v>15303858</v>
      </c>
      <c r="I255" s="144">
        <f>SUM(I24+I149+I242)</f>
        <v>25984980</v>
      </c>
    </row>
    <row r="256" spans="1:9" ht="15.75" customHeight="1">
      <c r="A256" s="53" t="s">
        <v>35</v>
      </c>
      <c r="B256" s="52"/>
      <c r="C256" s="252" t="s">
        <v>36</v>
      </c>
      <c r="D256" s="252"/>
      <c r="E256" s="252"/>
      <c r="F256" s="27"/>
      <c r="G256" s="141">
        <f>SUM(G41+G81+G151+G212)</f>
        <v>3355000</v>
      </c>
      <c r="H256" s="141">
        <f>SUM(H41+H81+H151+H212)</f>
        <v>0</v>
      </c>
      <c r="I256" s="144">
        <f>SUM(I41+I81+I151+I212)</f>
        <v>3355000</v>
      </c>
    </row>
    <row r="257" spans="1:9" ht="15.75" customHeight="1">
      <c r="A257" s="53" t="s">
        <v>37</v>
      </c>
      <c r="B257" s="52"/>
      <c r="C257" s="252" t="s">
        <v>274</v>
      </c>
      <c r="D257" s="252"/>
      <c r="E257" s="252"/>
      <c r="F257" s="27"/>
      <c r="G257" s="141">
        <f>SUM(G44+G70+G110+G155)</f>
        <v>6154000</v>
      </c>
      <c r="H257" s="141">
        <f>SUM(H44+H70+H110+H155)</f>
        <v>6204135</v>
      </c>
      <c r="I257" s="144">
        <f>SUM(I44+I70+I110+I155)</f>
        <v>12358135</v>
      </c>
    </row>
    <row r="258" spans="1:9" ht="15.75" customHeight="1">
      <c r="A258" s="53" t="s">
        <v>39</v>
      </c>
      <c r="B258" s="52"/>
      <c r="C258" s="52" t="s">
        <v>40</v>
      </c>
      <c r="D258" s="52"/>
      <c r="E258" s="52"/>
      <c r="F258" s="77"/>
      <c r="G258" s="141"/>
      <c r="H258" s="218"/>
      <c r="I258" s="144">
        <f>SUM(G258:H258)</f>
        <v>0</v>
      </c>
    </row>
    <row r="259" spans="1:9" ht="15.75" customHeight="1">
      <c r="A259" s="53" t="s">
        <v>42</v>
      </c>
      <c r="B259" s="52"/>
      <c r="C259" s="52" t="s">
        <v>41</v>
      </c>
      <c r="D259" s="52"/>
      <c r="E259" s="52"/>
      <c r="F259" s="27"/>
      <c r="G259" s="141">
        <f>SUM(G238)</f>
        <v>815630</v>
      </c>
      <c r="H259" s="141">
        <f>SUM(H238)</f>
        <v>242189</v>
      </c>
      <c r="I259" s="144">
        <f>SUM(I238)</f>
        <v>1057819</v>
      </c>
    </row>
    <row r="260" spans="1:9" ht="15.75" customHeight="1">
      <c r="A260" s="53"/>
      <c r="B260" s="52"/>
      <c r="C260" s="52" t="s">
        <v>273</v>
      </c>
      <c r="D260" s="52"/>
      <c r="E260" s="52"/>
      <c r="F260" s="52"/>
      <c r="G260" s="161">
        <f>SUM(G251:G259)</f>
        <v>62664752</v>
      </c>
      <c r="H260" s="219">
        <f>SUM(H251:H259)</f>
        <v>22516536</v>
      </c>
      <c r="I260" s="178">
        <f>SUM(I251:I259)</f>
        <v>85181288</v>
      </c>
    </row>
    <row r="261" spans="1:9" ht="15.75" customHeight="1">
      <c r="A261" s="36"/>
      <c r="B261" s="70"/>
      <c r="C261" s="78"/>
      <c r="D261" s="78"/>
      <c r="E261" s="78"/>
      <c r="F261" s="78"/>
      <c r="G261" s="169"/>
      <c r="H261" s="182"/>
      <c r="I261" s="182"/>
    </row>
    <row r="262" spans="1:9" ht="15.75" customHeight="1">
      <c r="A262" s="36"/>
      <c r="B262" s="78"/>
      <c r="C262" s="78"/>
      <c r="D262" s="78"/>
      <c r="E262" s="78"/>
      <c r="F262" s="78"/>
      <c r="G262" s="169"/>
      <c r="H262" s="182"/>
      <c r="I262" s="182"/>
    </row>
    <row r="263" spans="1:9" ht="15" customHeight="1">
      <c r="A263" s="37"/>
      <c r="B263" s="70"/>
      <c r="C263" s="78"/>
      <c r="D263" s="78"/>
      <c r="E263" s="78"/>
      <c r="F263" s="78"/>
      <c r="G263" s="169"/>
      <c r="H263" s="182"/>
      <c r="I263" s="182"/>
    </row>
  </sheetData>
  <sheetProtection selectLockedCells="1" selectUnlockedCells="1"/>
  <mergeCells count="12">
    <mergeCell ref="A5:I5"/>
    <mergeCell ref="C256:E256"/>
    <mergeCell ref="C257:E257"/>
    <mergeCell ref="H7:H8"/>
    <mergeCell ref="A1:I1"/>
    <mergeCell ref="A2:G2"/>
    <mergeCell ref="I7:I8"/>
    <mergeCell ref="A7:E8"/>
    <mergeCell ref="F7:F8"/>
    <mergeCell ref="G7:G8"/>
    <mergeCell ref="A3:I3"/>
    <mergeCell ref="A4:I4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6" sqref="J6:J9"/>
    </sheetView>
  </sheetViews>
  <sheetFormatPr defaultColWidth="9.140625" defaultRowHeight="15" customHeight="1"/>
  <cols>
    <col min="4" max="4" width="25.28125" style="0" customWidth="1"/>
    <col min="5" max="7" width="11.140625" style="0" customWidth="1"/>
    <col min="8" max="9" width="9.8515625" style="0" customWidth="1"/>
    <col min="10" max="10" width="10.7109375" style="0" customWidth="1"/>
    <col min="12" max="12" width="12.421875" style="0" customWidth="1"/>
  </cols>
  <sheetData>
    <row r="1" spans="1:12" ht="15.75" customHeight="1">
      <c r="A1" s="221" t="s">
        <v>440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.75" customHeight="1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5.75" customHeight="1">
      <c r="A3" s="234" t="s">
        <v>411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5.75" customHeight="1">
      <c r="A4" s="232" t="s">
        <v>404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2.75" customHeight="1">
      <c r="A5" s="49"/>
      <c r="B5" s="49"/>
      <c r="C5" s="49"/>
      <c r="D5" s="23"/>
      <c r="E5" s="257" t="s">
        <v>1</v>
      </c>
      <c r="F5" s="257"/>
      <c r="G5" s="257"/>
      <c r="H5" s="257"/>
      <c r="I5" s="257"/>
      <c r="J5" s="257"/>
      <c r="K5" s="257"/>
      <c r="L5" s="257"/>
    </row>
    <row r="6" spans="1:12" ht="15" customHeight="1">
      <c r="A6" s="259" t="s">
        <v>153</v>
      </c>
      <c r="B6" s="259"/>
      <c r="C6" s="259"/>
      <c r="D6" s="259"/>
      <c r="E6" s="244" t="s">
        <v>154</v>
      </c>
      <c r="F6" s="247" t="s">
        <v>407</v>
      </c>
      <c r="G6" s="247" t="s">
        <v>383</v>
      </c>
      <c r="H6" s="244" t="s">
        <v>155</v>
      </c>
      <c r="I6" s="247" t="s">
        <v>407</v>
      </c>
      <c r="J6" s="247" t="s">
        <v>383</v>
      </c>
      <c r="K6" s="244" t="s">
        <v>275</v>
      </c>
      <c r="L6" s="244" t="s">
        <v>157</v>
      </c>
    </row>
    <row r="7" spans="1:12" ht="15" customHeight="1">
      <c r="A7" s="259"/>
      <c r="B7" s="259"/>
      <c r="C7" s="259"/>
      <c r="D7" s="259"/>
      <c r="E7" s="244"/>
      <c r="F7" s="248"/>
      <c r="G7" s="248"/>
      <c r="H7" s="244"/>
      <c r="I7" s="248"/>
      <c r="J7" s="248"/>
      <c r="K7" s="244"/>
      <c r="L7" s="244"/>
    </row>
    <row r="8" spans="1:12" ht="12" customHeight="1">
      <c r="A8" s="259"/>
      <c r="B8" s="259"/>
      <c r="C8" s="259"/>
      <c r="D8" s="259"/>
      <c r="E8" s="244"/>
      <c r="F8" s="248"/>
      <c r="G8" s="248"/>
      <c r="H8" s="244"/>
      <c r="I8" s="248"/>
      <c r="J8" s="248"/>
      <c r="K8" s="244"/>
      <c r="L8" s="244"/>
    </row>
    <row r="9" spans="1:12" ht="6" customHeight="1">
      <c r="A9" s="259"/>
      <c r="B9" s="259"/>
      <c r="C9" s="259"/>
      <c r="D9" s="259"/>
      <c r="E9" s="244"/>
      <c r="F9" s="249"/>
      <c r="G9" s="249"/>
      <c r="H9" s="244"/>
      <c r="I9" s="249"/>
      <c r="J9" s="249"/>
      <c r="K9" s="244"/>
      <c r="L9" s="244"/>
    </row>
    <row r="10" spans="1:12" ht="15.75" customHeight="1">
      <c r="A10" s="79" t="s">
        <v>276</v>
      </c>
      <c r="B10" s="80"/>
      <c r="C10" s="80"/>
      <c r="D10" s="80"/>
      <c r="E10" s="44">
        <v>10686122</v>
      </c>
      <c r="F10" s="44">
        <v>15303858</v>
      </c>
      <c r="G10" s="44">
        <f aca="true" t="shared" si="0" ref="G10:G38">SUM(E10:F10)</f>
        <v>25989980</v>
      </c>
      <c r="H10" s="81"/>
      <c r="I10" s="81"/>
      <c r="J10" s="81"/>
      <c r="K10" s="82"/>
      <c r="L10" s="81">
        <f aca="true" t="shared" si="1" ref="L10:L38">SUM(G10+J10)</f>
        <v>25989980</v>
      </c>
    </row>
    <row r="11" spans="1:12" ht="15.75" customHeight="1">
      <c r="A11" s="83" t="s">
        <v>68</v>
      </c>
      <c r="B11" s="84"/>
      <c r="C11" s="84"/>
      <c r="D11" s="85"/>
      <c r="E11" s="44">
        <v>957000</v>
      </c>
      <c r="F11" s="44"/>
      <c r="G11" s="44">
        <f t="shared" si="0"/>
        <v>957000</v>
      </c>
      <c r="H11" s="44"/>
      <c r="I11" s="44"/>
      <c r="J11" s="44"/>
      <c r="K11" s="82"/>
      <c r="L11" s="81">
        <f t="shared" si="1"/>
        <v>957000</v>
      </c>
    </row>
    <row r="12" spans="1:12" ht="15.75" customHeight="1">
      <c r="A12" s="79" t="s">
        <v>277</v>
      </c>
      <c r="B12" s="86"/>
      <c r="C12" s="86"/>
      <c r="D12" s="86"/>
      <c r="E12" s="44">
        <v>3031000</v>
      </c>
      <c r="F12" s="44">
        <v>1000</v>
      </c>
      <c r="G12" s="44">
        <f t="shared" si="0"/>
        <v>3032000</v>
      </c>
      <c r="H12" s="44"/>
      <c r="I12" s="44"/>
      <c r="J12" s="44"/>
      <c r="K12" s="82"/>
      <c r="L12" s="81">
        <f t="shared" si="1"/>
        <v>3032000</v>
      </c>
    </row>
    <row r="13" spans="1:12" ht="15.75" customHeight="1">
      <c r="A13" s="79" t="s">
        <v>270</v>
      </c>
      <c r="B13" s="86"/>
      <c r="C13" s="86"/>
      <c r="D13" s="86"/>
      <c r="E13" s="44">
        <v>815630</v>
      </c>
      <c r="F13" s="44">
        <v>242189</v>
      </c>
      <c r="G13" s="44">
        <f t="shared" si="0"/>
        <v>1057819</v>
      </c>
      <c r="H13" s="44"/>
      <c r="I13" s="44"/>
      <c r="J13" s="44"/>
      <c r="K13" s="82"/>
      <c r="L13" s="81">
        <f t="shared" si="1"/>
        <v>1057819</v>
      </c>
    </row>
    <row r="14" spans="1:12" ht="15.75" customHeight="1">
      <c r="A14" s="215" t="s">
        <v>424</v>
      </c>
      <c r="B14" s="216"/>
      <c r="C14" s="216"/>
      <c r="D14" s="217"/>
      <c r="E14" s="44"/>
      <c r="F14" s="44"/>
      <c r="G14" s="44">
        <f t="shared" si="0"/>
        <v>0</v>
      </c>
      <c r="H14" s="44">
        <v>5057000</v>
      </c>
      <c r="I14" s="44"/>
      <c r="J14" s="44">
        <f>SUM(H14:I14)</f>
        <v>5057000</v>
      </c>
      <c r="K14" s="82"/>
      <c r="L14" s="81">
        <f t="shared" si="1"/>
        <v>5057000</v>
      </c>
    </row>
    <row r="15" spans="1:12" ht="15.75" customHeight="1">
      <c r="A15" s="83" t="s">
        <v>108</v>
      </c>
      <c r="B15" s="84"/>
      <c r="C15" s="84"/>
      <c r="D15" s="85"/>
      <c r="E15" s="44">
        <v>2191000</v>
      </c>
      <c r="F15" s="44"/>
      <c r="G15" s="44">
        <f t="shared" si="0"/>
        <v>2191000</v>
      </c>
      <c r="H15" s="44"/>
      <c r="I15" s="44"/>
      <c r="J15" s="44"/>
      <c r="K15" s="82"/>
      <c r="L15" s="81">
        <f t="shared" si="1"/>
        <v>2191000</v>
      </c>
    </row>
    <row r="16" spans="1:12" ht="15.75" customHeight="1">
      <c r="A16" s="79" t="s">
        <v>223</v>
      </c>
      <c r="B16" s="86"/>
      <c r="C16" s="86"/>
      <c r="D16" s="86"/>
      <c r="E16" s="44">
        <v>6009000</v>
      </c>
      <c r="F16" s="44">
        <v>6204135</v>
      </c>
      <c r="G16" s="44">
        <f t="shared" si="0"/>
        <v>12213135</v>
      </c>
      <c r="H16" s="44"/>
      <c r="I16" s="44"/>
      <c r="J16" s="44"/>
      <c r="K16" s="82"/>
      <c r="L16" s="81">
        <f t="shared" si="1"/>
        <v>12213135</v>
      </c>
    </row>
    <row r="17" spans="1:12" ht="15.75" customHeight="1">
      <c r="A17" s="79" t="s">
        <v>278</v>
      </c>
      <c r="B17" s="86"/>
      <c r="C17" s="86"/>
      <c r="D17" s="86"/>
      <c r="E17" s="81"/>
      <c r="F17" s="81"/>
      <c r="G17" s="44">
        <f t="shared" si="0"/>
        <v>0</v>
      </c>
      <c r="H17" s="44"/>
      <c r="I17" s="44"/>
      <c r="J17" s="44"/>
      <c r="K17" s="82"/>
      <c r="L17" s="81">
        <f t="shared" si="1"/>
        <v>0</v>
      </c>
    </row>
    <row r="18" spans="1:12" ht="15.75" customHeight="1">
      <c r="A18" s="83" t="s">
        <v>163</v>
      </c>
      <c r="B18" s="84"/>
      <c r="C18" s="84"/>
      <c r="D18" s="85"/>
      <c r="E18" s="44"/>
      <c r="F18" s="44"/>
      <c r="G18" s="44">
        <f t="shared" si="0"/>
        <v>0</v>
      </c>
      <c r="H18" s="44"/>
      <c r="I18" s="44"/>
      <c r="J18" s="44"/>
      <c r="K18" s="82"/>
      <c r="L18" s="81">
        <f t="shared" si="1"/>
        <v>0</v>
      </c>
    </row>
    <row r="19" spans="1:12" ht="15.75" customHeight="1">
      <c r="A19" s="83" t="s">
        <v>279</v>
      </c>
      <c r="B19" s="84"/>
      <c r="C19" s="84"/>
      <c r="D19" s="85"/>
      <c r="E19" s="44"/>
      <c r="F19" s="44"/>
      <c r="G19" s="44">
        <f t="shared" si="0"/>
        <v>0</v>
      </c>
      <c r="H19" s="44"/>
      <c r="I19" s="44"/>
      <c r="J19" s="44"/>
      <c r="K19" s="82"/>
      <c r="L19" s="81">
        <f t="shared" si="1"/>
        <v>0</v>
      </c>
    </row>
    <row r="20" spans="1:12" ht="15.75" customHeight="1">
      <c r="A20" s="83" t="s">
        <v>225</v>
      </c>
      <c r="B20" s="84"/>
      <c r="C20" s="84"/>
      <c r="D20" s="85"/>
      <c r="E20" s="44">
        <v>1270000</v>
      </c>
      <c r="F20" s="44"/>
      <c r="G20" s="44">
        <f t="shared" si="0"/>
        <v>1270000</v>
      </c>
      <c r="H20" s="44"/>
      <c r="I20" s="44"/>
      <c r="J20" s="44"/>
      <c r="K20" s="82"/>
      <c r="L20" s="81">
        <f t="shared" si="1"/>
        <v>1270000</v>
      </c>
    </row>
    <row r="21" spans="1:12" ht="15.75" customHeight="1">
      <c r="A21" s="83" t="s">
        <v>227</v>
      </c>
      <c r="B21" s="84"/>
      <c r="C21" s="84"/>
      <c r="D21" s="85"/>
      <c r="E21" s="44">
        <v>1635000</v>
      </c>
      <c r="F21" s="44"/>
      <c r="G21" s="44">
        <f t="shared" si="0"/>
        <v>1635000</v>
      </c>
      <c r="H21" s="44"/>
      <c r="I21" s="44"/>
      <c r="J21" s="44"/>
      <c r="K21" s="82"/>
      <c r="L21" s="81">
        <f t="shared" si="1"/>
        <v>1635000</v>
      </c>
    </row>
    <row r="22" spans="1:12" ht="15.75" customHeight="1">
      <c r="A22" s="79" t="s">
        <v>112</v>
      </c>
      <c r="B22" s="86"/>
      <c r="C22" s="86"/>
      <c r="D22" s="86"/>
      <c r="E22" s="44">
        <v>15568000</v>
      </c>
      <c r="F22" s="44">
        <v>691203</v>
      </c>
      <c r="G22" s="44">
        <f t="shared" si="0"/>
        <v>16259203</v>
      </c>
      <c r="H22" s="44">
        <v>4563000</v>
      </c>
      <c r="I22" s="44"/>
      <c r="J22" s="44">
        <f>SUM(H22:I22)</f>
        <v>4563000</v>
      </c>
      <c r="K22" s="82"/>
      <c r="L22" s="81">
        <f t="shared" si="1"/>
        <v>20822203</v>
      </c>
    </row>
    <row r="23" spans="1:12" ht="15.75" customHeight="1">
      <c r="A23" s="83" t="s">
        <v>280</v>
      </c>
      <c r="B23" s="84"/>
      <c r="C23" s="84"/>
      <c r="D23" s="85"/>
      <c r="E23" s="44"/>
      <c r="F23" s="44"/>
      <c r="G23" s="44">
        <f t="shared" si="0"/>
        <v>0</v>
      </c>
      <c r="H23" s="44"/>
      <c r="I23" s="44"/>
      <c r="J23" s="44"/>
      <c r="K23" s="82"/>
      <c r="L23" s="81">
        <f t="shared" si="1"/>
        <v>0</v>
      </c>
    </row>
    <row r="24" spans="1:12" ht="15.75" customHeight="1">
      <c r="A24" s="83" t="s">
        <v>253</v>
      </c>
      <c r="B24" s="84"/>
      <c r="C24" s="84"/>
      <c r="D24" s="85"/>
      <c r="E24" s="44"/>
      <c r="F24" s="44"/>
      <c r="G24" s="44">
        <f t="shared" si="0"/>
        <v>0</v>
      </c>
      <c r="H24" s="44"/>
      <c r="I24" s="44"/>
      <c r="J24" s="44"/>
      <c r="K24" s="82"/>
      <c r="L24" s="81">
        <f t="shared" si="1"/>
        <v>0</v>
      </c>
    </row>
    <row r="25" spans="1:12" ht="15.75" customHeight="1">
      <c r="A25" s="83" t="s">
        <v>164</v>
      </c>
      <c r="B25" s="84"/>
      <c r="C25" s="84"/>
      <c r="D25" s="85"/>
      <c r="E25" s="44"/>
      <c r="F25" s="44"/>
      <c r="G25" s="44">
        <f t="shared" si="0"/>
        <v>0</v>
      </c>
      <c r="H25" s="44"/>
      <c r="I25" s="44"/>
      <c r="J25" s="44"/>
      <c r="K25" s="82"/>
      <c r="L25" s="81">
        <f t="shared" si="1"/>
        <v>0</v>
      </c>
    </row>
    <row r="26" spans="1:12" ht="15.75" customHeight="1">
      <c r="A26" s="83" t="s">
        <v>165</v>
      </c>
      <c r="B26" s="84"/>
      <c r="C26" s="84"/>
      <c r="D26" s="85"/>
      <c r="E26" s="44"/>
      <c r="F26" s="44"/>
      <c r="G26" s="44">
        <f t="shared" si="0"/>
        <v>0</v>
      </c>
      <c r="H26" s="44"/>
      <c r="I26" s="44"/>
      <c r="J26" s="44"/>
      <c r="K26" s="82"/>
      <c r="L26" s="81">
        <f t="shared" si="1"/>
        <v>0</v>
      </c>
    </row>
    <row r="27" spans="1:12" ht="15.75" customHeight="1">
      <c r="A27" s="83" t="s">
        <v>166</v>
      </c>
      <c r="B27" s="84"/>
      <c r="C27" s="84"/>
      <c r="D27" s="85"/>
      <c r="E27" s="81"/>
      <c r="F27" s="81"/>
      <c r="G27" s="44">
        <f t="shared" si="0"/>
        <v>0</v>
      </c>
      <c r="H27" s="44"/>
      <c r="I27" s="44"/>
      <c r="J27" s="44"/>
      <c r="K27" s="82"/>
      <c r="L27" s="81">
        <f t="shared" si="1"/>
        <v>0</v>
      </c>
    </row>
    <row r="28" spans="1:12" ht="15.75" customHeight="1">
      <c r="A28" s="83" t="s">
        <v>281</v>
      </c>
      <c r="B28" s="84"/>
      <c r="C28" s="84"/>
      <c r="D28" s="85"/>
      <c r="E28" s="81"/>
      <c r="F28" s="81"/>
      <c r="G28" s="44">
        <f t="shared" si="0"/>
        <v>0</v>
      </c>
      <c r="H28" s="44"/>
      <c r="I28" s="44"/>
      <c r="J28" s="44"/>
      <c r="K28" s="82"/>
      <c r="L28" s="81">
        <f t="shared" si="1"/>
        <v>0</v>
      </c>
    </row>
    <row r="29" spans="1:12" ht="15.75" customHeight="1">
      <c r="A29" s="83" t="s">
        <v>125</v>
      </c>
      <c r="B29" s="84"/>
      <c r="C29" s="84"/>
      <c r="D29" s="85"/>
      <c r="E29" s="44">
        <v>3780000</v>
      </c>
      <c r="F29" s="44">
        <v>74151</v>
      </c>
      <c r="G29" s="44">
        <f t="shared" si="0"/>
        <v>3854151</v>
      </c>
      <c r="H29" s="44"/>
      <c r="I29" s="44"/>
      <c r="J29" s="44"/>
      <c r="K29" s="82"/>
      <c r="L29" s="81">
        <f t="shared" si="1"/>
        <v>3854151</v>
      </c>
    </row>
    <row r="30" spans="1:12" ht="15.75" customHeight="1">
      <c r="A30" s="83" t="s">
        <v>167</v>
      </c>
      <c r="B30" s="84"/>
      <c r="C30" s="84"/>
      <c r="D30" s="85"/>
      <c r="E30" s="44"/>
      <c r="F30" s="81"/>
      <c r="G30" s="44"/>
      <c r="H30" s="44"/>
      <c r="I30" s="44"/>
      <c r="J30" s="44"/>
      <c r="K30" s="82"/>
      <c r="L30" s="81">
        <f t="shared" si="1"/>
        <v>0</v>
      </c>
    </row>
    <row r="31" spans="1:12" ht="15.75" customHeight="1">
      <c r="A31" s="83" t="s">
        <v>282</v>
      </c>
      <c r="B31" s="84"/>
      <c r="C31" s="84"/>
      <c r="D31" s="85"/>
      <c r="E31" s="44">
        <v>5312000</v>
      </c>
      <c r="F31" s="44"/>
      <c r="G31" s="44">
        <f t="shared" si="0"/>
        <v>5312000</v>
      </c>
      <c r="H31" s="44"/>
      <c r="I31" s="44"/>
      <c r="J31" s="44"/>
      <c r="K31" s="82"/>
      <c r="L31" s="81">
        <f t="shared" si="1"/>
        <v>5312000</v>
      </c>
    </row>
    <row r="32" spans="1:12" ht="15.75" customHeight="1">
      <c r="A32" s="83" t="s">
        <v>283</v>
      </c>
      <c r="B32" s="84"/>
      <c r="C32" s="84"/>
      <c r="D32" s="85"/>
      <c r="E32" s="44"/>
      <c r="F32" s="44"/>
      <c r="G32" s="44">
        <f t="shared" si="0"/>
        <v>0</v>
      </c>
      <c r="H32" s="44"/>
      <c r="I32" s="44"/>
      <c r="J32" s="44"/>
      <c r="K32" s="82"/>
      <c r="L32" s="81">
        <f t="shared" si="1"/>
        <v>0</v>
      </c>
    </row>
    <row r="33" spans="1:12" ht="15.75" customHeight="1">
      <c r="A33" s="83" t="s">
        <v>284</v>
      </c>
      <c r="B33" s="84"/>
      <c r="C33" s="84"/>
      <c r="D33" s="85"/>
      <c r="E33" s="44"/>
      <c r="F33" s="44"/>
      <c r="G33" s="44">
        <f t="shared" si="0"/>
        <v>0</v>
      </c>
      <c r="H33" s="44"/>
      <c r="I33" s="44"/>
      <c r="J33" s="44"/>
      <c r="K33" s="82"/>
      <c r="L33" s="81">
        <f t="shared" si="1"/>
        <v>0</v>
      </c>
    </row>
    <row r="34" spans="1:12" ht="15.75" customHeight="1">
      <c r="A34" s="83" t="s">
        <v>388</v>
      </c>
      <c r="B34" s="84"/>
      <c r="C34" s="84"/>
      <c r="D34" s="85"/>
      <c r="E34" s="44"/>
      <c r="F34" s="44"/>
      <c r="G34" s="44">
        <f t="shared" si="0"/>
        <v>0</v>
      </c>
      <c r="H34" s="44"/>
      <c r="I34" s="44"/>
      <c r="J34" s="44"/>
      <c r="K34" s="82"/>
      <c r="L34" s="81">
        <f t="shared" si="1"/>
        <v>0</v>
      </c>
    </row>
    <row r="35" spans="1:12" ht="15.75" customHeight="1">
      <c r="A35" s="79" t="s">
        <v>285</v>
      </c>
      <c r="B35" s="86"/>
      <c r="C35" s="86"/>
      <c r="D35" s="86"/>
      <c r="E35" s="44"/>
      <c r="F35" s="44"/>
      <c r="G35" s="44">
        <f t="shared" si="0"/>
        <v>0</v>
      </c>
      <c r="H35" s="44"/>
      <c r="I35" s="44"/>
      <c r="J35" s="44"/>
      <c r="K35" s="82"/>
      <c r="L35" s="81">
        <f t="shared" si="1"/>
        <v>0</v>
      </c>
    </row>
    <row r="36" spans="1:15" ht="15.75" customHeight="1">
      <c r="A36" s="83" t="s">
        <v>286</v>
      </c>
      <c r="B36" s="84"/>
      <c r="C36" s="84"/>
      <c r="D36" s="85"/>
      <c r="E36" s="44"/>
      <c r="F36" s="44"/>
      <c r="G36" s="44">
        <f t="shared" si="0"/>
        <v>0</v>
      </c>
      <c r="H36" s="44"/>
      <c r="I36" s="44"/>
      <c r="J36" s="44"/>
      <c r="K36" s="82"/>
      <c r="L36" s="81">
        <f t="shared" si="1"/>
        <v>0</v>
      </c>
      <c r="O36" t="s">
        <v>287</v>
      </c>
    </row>
    <row r="37" spans="1:12" ht="15.75" customHeight="1">
      <c r="A37" s="83" t="s">
        <v>288</v>
      </c>
      <c r="B37" s="84"/>
      <c r="C37" s="84"/>
      <c r="D37" s="85"/>
      <c r="E37" s="44"/>
      <c r="F37" s="44"/>
      <c r="G37" s="44">
        <f t="shared" si="0"/>
        <v>0</v>
      </c>
      <c r="H37" s="44"/>
      <c r="I37" s="44"/>
      <c r="J37" s="44"/>
      <c r="K37" s="82"/>
      <c r="L37" s="81">
        <f t="shared" si="1"/>
        <v>0</v>
      </c>
    </row>
    <row r="38" spans="1:12" ht="15.75" customHeight="1">
      <c r="A38" s="79" t="s">
        <v>262</v>
      </c>
      <c r="B38" s="86"/>
      <c r="C38" s="86"/>
      <c r="D38" s="86"/>
      <c r="E38" s="44">
        <v>1790000</v>
      </c>
      <c r="F38" s="44"/>
      <c r="G38" s="44">
        <f t="shared" si="0"/>
        <v>1790000</v>
      </c>
      <c r="H38" s="44"/>
      <c r="I38" s="44"/>
      <c r="J38" s="44"/>
      <c r="K38" s="82"/>
      <c r="L38" s="81">
        <f t="shared" si="1"/>
        <v>1790000</v>
      </c>
    </row>
    <row r="39" spans="1:12" ht="15.75" customHeight="1">
      <c r="A39" s="258" t="s">
        <v>273</v>
      </c>
      <c r="B39" s="258"/>
      <c r="C39" s="258"/>
      <c r="D39" s="258"/>
      <c r="E39" s="87">
        <f aca="true" t="shared" si="2" ref="E39:L39">SUM(E10:E38)</f>
        <v>53044752</v>
      </c>
      <c r="F39" s="87">
        <f t="shared" si="2"/>
        <v>22516536</v>
      </c>
      <c r="G39" s="87">
        <f t="shared" si="2"/>
        <v>75561288</v>
      </c>
      <c r="H39" s="87">
        <f t="shared" si="2"/>
        <v>9620000</v>
      </c>
      <c r="I39" s="87">
        <f t="shared" si="2"/>
        <v>0</v>
      </c>
      <c r="J39" s="87">
        <f t="shared" si="2"/>
        <v>9620000</v>
      </c>
      <c r="K39" s="87">
        <f t="shared" si="2"/>
        <v>0</v>
      </c>
      <c r="L39" s="81">
        <f t="shared" si="2"/>
        <v>85181288</v>
      </c>
    </row>
    <row r="40" spans="5:7" ht="15" customHeight="1">
      <c r="E40" s="136"/>
      <c r="F40" s="136"/>
      <c r="G40" s="136"/>
    </row>
  </sheetData>
  <sheetProtection selectLockedCells="1" selectUnlockedCells="1"/>
  <mergeCells count="15">
    <mergeCell ref="A39:D39"/>
    <mergeCell ref="F6:F9"/>
    <mergeCell ref="G6:G9"/>
    <mergeCell ref="I6:I9"/>
    <mergeCell ref="J6:J9"/>
    <mergeCell ref="A6:D9"/>
    <mergeCell ref="E6:E9"/>
    <mergeCell ref="H6:H9"/>
    <mergeCell ref="K6:K9"/>
    <mergeCell ref="A1:L1"/>
    <mergeCell ref="A2:L2"/>
    <mergeCell ref="A3:L3"/>
    <mergeCell ref="A4:L4"/>
    <mergeCell ref="E5:L5"/>
    <mergeCell ref="L6:L9"/>
  </mergeCells>
  <printOptions/>
  <pageMargins left="0.7" right="0.7" top="0.75" bottom="0.75" header="0.5118055555555555" footer="0.511805555555555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6" sqref="D6"/>
    </sheetView>
  </sheetViews>
  <sheetFormatPr defaultColWidth="9.140625" defaultRowHeight="15" customHeight="1"/>
  <cols>
    <col min="1" max="1" width="44.7109375" style="0" customWidth="1"/>
    <col min="2" max="2" width="15.140625" style="0" customWidth="1"/>
    <col min="3" max="3" width="12.8515625" style="0" customWidth="1"/>
    <col min="4" max="4" width="14.57421875" style="0" customWidth="1"/>
    <col min="5" max="5" width="28.00390625" style="0" customWidth="1"/>
  </cols>
  <sheetData>
    <row r="1" spans="1:4" ht="15.75" customHeight="1">
      <c r="A1" s="221" t="s">
        <v>441</v>
      </c>
      <c r="B1" s="221"/>
      <c r="C1" s="221"/>
      <c r="D1" s="221"/>
    </row>
    <row r="2" spans="1:4" ht="15.75" customHeight="1">
      <c r="A2" s="139"/>
      <c r="B2" s="139"/>
      <c r="C2" s="139"/>
      <c r="D2" s="139"/>
    </row>
    <row r="3" spans="1:4" ht="15.75" customHeight="1">
      <c r="A3" s="232" t="s">
        <v>0</v>
      </c>
      <c r="B3" s="232"/>
      <c r="C3" s="232"/>
      <c r="D3" s="232"/>
    </row>
    <row r="4" spans="1:4" ht="15.75" customHeight="1">
      <c r="A4" s="262" t="s">
        <v>413</v>
      </c>
      <c r="B4" s="262"/>
      <c r="C4" s="262"/>
      <c r="D4" s="262"/>
    </row>
    <row r="5" spans="1:4" ht="15.75" customHeight="1">
      <c r="A5" s="263" t="s">
        <v>412</v>
      </c>
      <c r="B5" s="263"/>
      <c r="C5" s="263"/>
      <c r="D5" s="263"/>
    </row>
    <row r="6" spans="3:5" ht="15.75" customHeight="1">
      <c r="C6" s="138"/>
      <c r="D6" s="138" t="s">
        <v>1</v>
      </c>
      <c r="E6" s="183"/>
    </row>
    <row r="7" spans="1:4" ht="15" customHeight="1">
      <c r="A7" s="264" t="s">
        <v>289</v>
      </c>
      <c r="B7" s="265" t="s">
        <v>3</v>
      </c>
      <c r="C7" s="260" t="s">
        <v>391</v>
      </c>
      <c r="D7" s="260" t="s">
        <v>383</v>
      </c>
    </row>
    <row r="8" spans="1:4" ht="15" customHeight="1">
      <c r="A8" s="264"/>
      <c r="B8" s="265"/>
      <c r="C8" s="261"/>
      <c r="D8" s="261"/>
    </row>
    <row r="9" spans="1:4" ht="15" customHeight="1">
      <c r="A9" s="88" t="s">
        <v>36</v>
      </c>
      <c r="B9" s="89"/>
      <c r="C9" s="89"/>
      <c r="D9" s="89"/>
    </row>
    <row r="10" spans="1:4" ht="15" customHeight="1">
      <c r="A10" s="89" t="s">
        <v>425</v>
      </c>
      <c r="B10" s="90">
        <v>394000</v>
      </c>
      <c r="C10" s="90"/>
      <c r="D10" s="90">
        <f aca="true" t="shared" si="0" ref="D10:D15">SUM(B10:C10)</f>
        <v>394000</v>
      </c>
    </row>
    <row r="11" spans="1:4" ht="15" customHeight="1">
      <c r="A11" s="89" t="s">
        <v>426</v>
      </c>
      <c r="B11" s="90">
        <v>79000</v>
      </c>
      <c r="C11" s="90"/>
      <c r="D11" s="90">
        <f t="shared" si="0"/>
        <v>79000</v>
      </c>
    </row>
    <row r="12" spans="1:4" ht="15" customHeight="1">
      <c r="A12" s="89" t="s">
        <v>427</v>
      </c>
      <c r="B12" s="90">
        <v>200000</v>
      </c>
      <c r="C12" s="90"/>
      <c r="D12" s="90">
        <f t="shared" si="0"/>
        <v>200000</v>
      </c>
    </row>
    <row r="13" spans="1:4" ht="15.75" customHeight="1">
      <c r="A13" s="89" t="s">
        <v>428</v>
      </c>
      <c r="B13" s="90">
        <v>1181000</v>
      </c>
      <c r="C13" s="90"/>
      <c r="D13" s="90">
        <f t="shared" si="0"/>
        <v>1181000</v>
      </c>
    </row>
    <row r="14" spans="1:4" ht="15.75" customHeight="1">
      <c r="A14" s="89" t="s">
        <v>429</v>
      </c>
      <c r="B14" s="90">
        <v>788000</v>
      </c>
      <c r="C14" s="90"/>
      <c r="D14" s="90">
        <f t="shared" si="0"/>
        <v>788000</v>
      </c>
    </row>
    <row r="15" spans="1:4" ht="15.75" customHeight="1">
      <c r="A15" s="89" t="s">
        <v>290</v>
      </c>
      <c r="B15" s="90">
        <v>713000</v>
      </c>
      <c r="C15" s="90"/>
      <c r="D15" s="90">
        <f t="shared" si="0"/>
        <v>713000</v>
      </c>
    </row>
    <row r="16" spans="1:4" ht="15.75" customHeight="1">
      <c r="A16" s="91" t="s">
        <v>291</v>
      </c>
      <c r="B16" s="92">
        <f>SUM(B10:B15)</f>
        <v>3355000</v>
      </c>
      <c r="C16" s="92">
        <f>SUM(C10:C15)</f>
        <v>0</v>
      </c>
      <c r="D16" s="92">
        <f>SUM(D10:D15)</f>
        <v>3355000</v>
      </c>
    </row>
    <row r="17" spans="1:4" ht="15.75" customHeight="1">
      <c r="A17" s="89"/>
      <c r="B17" s="90"/>
      <c r="C17" s="90"/>
      <c r="D17" s="90"/>
    </row>
    <row r="18" spans="1:4" ht="15.75" customHeight="1">
      <c r="A18" s="88" t="s">
        <v>38</v>
      </c>
      <c r="B18" s="90"/>
      <c r="C18" s="90"/>
      <c r="D18" s="90"/>
    </row>
    <row r="19" spans="1:4" ht="15.75" customHeight="1">
      <c r="A19" s="89" t="s">
        <v>430</v>
      </c>
      <c r="B19" s="90">
        <v>120000</v>
      </c>
      <c r="C19" s="90"/>
      <c r="D19" s="90">
        <f aca="true" t="shared" si="1" ref="D19:D25">SUM(B19:C19)</f>
        <v>120000</v>
      </c>
    </row>
    <row r="20" spans="1:4" ht="15.75" customHeight="1">
      <c r="A20" s="89" t="s">
        <v>377</v>
      </c>
      <c r="B20" s="90">
        <v>394000</v>
      </c>
      <c r="C20" s="90"/>
      <c r="D20" s="90">
        <f t="shared" si="1"/>
        <v>394000</v>
      </c>
    </row>
    <row r="21" spans="1:4" ht="15.75" customHeight="1">
      <c r="A21" s="89" t="s">
        <v>431</v>
      </c>
      <c r="B21" s="90">
        <v>394000</v>
      </c>
      <c r="C21" s="90"/>
      <c r="D21" s="90">
        <f t="shared" si="1"/>
        <v>394000</v>
      </c>
    </row>
    <row r="22" spans="1:4" ht="15.75" customHeight="1">
      <c r="A22" s="89" t="s">
        <v>378</v>
      </c>
      <c r="B22" s="90"/>
      <c r="C22" s="90">
        <v>6204135</v>
      </c>
      <c r="D22" s="90">
        <f t="shared" si="1"/>
        <v>6204135</v>
      </c>
    </row>
    <row r="23" spans="1:4" ht="15.75" customHeight="1">
      <c r="A23" s="89" t="s">
        <v>379</v>
      </c>
      <c r="B23" s="90">
        <v>2362000</v>
      </c>
      <c r="C23" s="90"/>
      <c r="D23" s="90">
        <f t="shared" si="1"/>
        <v>2362000</v>
      </c>
    </row>
    <row r="24" spans="1:4" ht="15.75" customHeight="1">
      <c r="A24" s="89" t="s">
        <v>380</v>
      </c>
      <c r="B24" s="90">
        <v>1575000</v>
      </c>
      <c r="C24" s="90"/>
      <c r="D24" s="90">
        <f t="shared" si="1"/>
        <v>1575000</v>
      </c>
    </row>
    <row r="25" spans="1:4" ht="15.75" customHeight="1">
      <c r="A25" s="89" t="s">
        <v>292</v>
      </c>
      <c r="B25" s="90">
        <v>1309000</v>
      </c>
      <c r="C25" s="90"/>
      <c r="D25" s="90">
        <f t="shared" si="1"/>
        <v>1309000</v>
      </c>
    </row>
    <row r="26" spans="1:4" ht="15.75" customHeight="1">
      <c r="A26" s="91" t="s">
        <v>293</v>
      </c>
      <c r="B26" s="92">
        <f>SUM(B19:B25)</f>
        <v>6154000</v>
      </c>
      <c r="C26" s="92">
        <f>SUM(C22:C25)</f>
        <v>6204135</v>
      </c>
      <c r="D26" s="92">
        <f>SUM(D19:D25)</f>
        <v>12358135</v>
      </c>
    </row>
    <row r="27" spans="1:4" ht="15.75" customHeight="1">
      <c r="A27" s="89"/>
      <c r="B27" s="90"/>
      <c r="C27" s="90"/>
      <c r="D27" s="90"/>
    </row>
    <row r="28" spans="1:4" ht="15.75" customHeight="1">
      <c r="A28" s="91" t="s">
        <v>294</v>
      </c>
      <c r="B28" s="92">
        <f>SUM(B16+B26)</f>
        <v>9509000</v>
      </c>
      <c r="C28" s="92">
        <f>SUM(C16+C26)</f>
        <v>6204135</v>
      </c>
      <c r="D28" s="92">
        <f>SUM(D16+D26)</f>
        <v>15713135</v>
      </c>
    </row>
  </sheetData>
  <sheetProtection selectLockedCells="1" selectUnlockedCells="1"/>
  <mergeCells count="8">
    <mergeCell ref="C7:C8"/>
    <mergeCell ref="D7:D8"/>
    <mergeCell ref="A4:D4"/>
    <mergeCell ref="A3:D3"/>
    <mergeCell ref="A5:D5"/>
    <mergeCell ref="A1:D1"/>
    <mergeCell ref="A7:A8"/>
    <mergeCell ref="B7:B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7" sqref="G7:G8"/>
    </sheetView>
  </sheetViews>
  <sheetFormatPr defaultColWidth="9.140625" defaultRowHeight="15" customHeight="1"/>
  <cols>
    <col min="2" max="2" width="45.00390625" style="0" customWidth="1"/>
    <col min="3" max="8" width="18.7109375" style="0" customWidth="1"/>
  </cols>
  <sheetData>
    <row r="1" spans="1:8" ht="15.75" customHeight="1">
      <c r="A1" s="221" t="s">
        <v>442</v>
      </c>
      <c r="B1" s="221"/>
      <c r="C1" s="221"/>
      <c r="D1" s="221"/>
      <c r="E1" s="221"/>
      <c r="F1" s="221"/>
      <c r="G1" s="221"/>
      <c r="H1" s="269"/>
    </row>
    <row r="2" spans="1:7" ht="15.75" customHeight="1">
      <c r="A2" s="139"/>
      <c r="B2" s="139"/>
      <c r="C2" s="139"/>
      <c r="D2" s="139"/>
      <c r="E2" s="139"/>
      <c r="F2" s="139"/>
      <c r="G2" s="139"/>
    </row>
    <row r="3" spans="1:8" ht="15.75" customHeight="1">
      <c r="A3" s="270" t="s">
        <v>0</v>
      </c>
      <c r="B3" s="270"/>
      <c r="C3" s="270"/>
      <c r="D3" s="270"/>
      <c r="E3" s="270"/>
      <c r="F3" s="270"/>
      <c r="G3" s="270"/>
      <c r="H3" s="269"/>
    </row>
    <row r="4" spans="1:8" ht="15.75" customHeight="1">
      <c r="A4" s="271" t="s">
        <v>415</v>
      </c>
      <c r="B4" s="271"/>
      <c r="C4" s="271"/>
      <c r="D4" s="271"/>
      <c r="E4" s="271"/>
      <c r="F4" s="271"/>
      <c r="G4" s="271"/>
      <c r="H4" s="269"/>
    </row>
    <row r="5" spans="1:5" ht="15.75" customHeight="1">
      <c r="A5" s="22"/>
      <c r="B5" s="273"/>
      <c r="C5" s="273"/>
      <c r="D5" s="137"/>
      <c r="E5" s="137"/>
    </row>
    <row r="6" spans="1:5" ht="15.75" customHeight="1">
      <c r="A6" s="22"/>
      <c r="B6" s="94"/>
      <c r="C6" s="93"/>
      <c r="D6" s="93"/>
      <c r="E6" s="93"/>
    </row>
    <row r="7" spans="1:8" ht="15" customHeight="1">
      <c r="A7" s="259" t="s">
        <v>2</v>
      </c>
      <c r="B7" s="259"/>
      <c r="C7" s="268" t="s">
        <v>295</v>
      </c>
      <c r="D7" s="266" t="s">
        <v>407</v>
      </c>
      <c r="E7" s="266" t="s">
        <v>383</v>
      </c>
      <c r="F7" s="272" t="s">
        <v>296</v>
      </c>
      <c r="G7" s="268" t="s">
        <v>381</v>
      </c>
      <c r="H7" s="268" t="s">
        <v>414</v>
      </c>
    </row>
    <row r="8" spans="1:8" ht="15" customHeight="1">
      <c r="A8" s="259"/>
      <c r="B8" s="259"/>
      <c r="C8" s="268"/>
      <c r="D8" s="267"/>
      <c r="E8" s="267"/>
      <c r="F8" s="272"/>
      <c r="G8" s="268"/>
      <c r="H8" s="268"/>
    </row>
    <row r="9" spans="1:8" ht="15.75" customHeight="1">
      <c r="A9" s="88" t="s">
        <v>5</v>
      </c>
      <c r="B9" s="89" t="s">
        <v>297</v>
      </c>
      <c r="C9" s="95">
        <v>22494752</v>
      </c>
      <c r="D9" s="95">
        <v>463106</v>
      </c>
      <c r="E9" s="95">
        <f>SUM(C9:D9)</f>
        <v>22957858</v>
      </c>
      <c r="F9" s="95">
        <v>24251500</v>
      </c>
      <c r="G9" s="95">
        <v>24979045</v>
      </c>
      <c r="H9" s="95">
        <v>25728416</v>
      </c>
    </row>
    <row r="10" spans="1:8" ht="15.75" customHeight="1">
      <c r="A10" s="88" t="s">
        <v>7</v>
      </c>
      <c r="B10" s="89" t="s">
        <v>8</v>
      </c>
      <c r="C10" s="95">
        <v>21350000</v>
      </c>
      <c r="D10" s="95">
        <v>-1000000</v>
      </c>
      <c r="E10" s="95">
        <f>SUM(C10:D10)</f>
        <v>20350000</v>
      </c>
      <c r="F10" s="95">
        <v>20500000</v>
      </c>
      <c r="G10" s="95">
        <v>20500000</v>
      </c>
      <c r="H10" s="95">
        <v>20500000</v>
      </c>
    </row>
    <row r="11" spans="1:8" ht="15.75" customHeight="1">
      <c r="A11" s="88" t="s">
        <v>9</v>
      </c>
      <c r="B11" s="89" t="s">
        <v>10</v>
      </c>
      <c r="C11" s="95">
        <v>2403000</v>
      </c>
      <c r="D11" s="95">
        <v>765354</v>
      </c>
      <c r="E11" s="95">
        <f>SUM(C11:D11)</f>
        <v>3168354</v>
      </c>
      <c r="F11" s="95">
        <v>2200000</v>
      </c>
      <c r="G11" s="95">
        <v>2266000</v>
      </c>
      <c r="H11" s="95">
        <v>2333980</v>
      </c>
    </row>
    <row r="12" spans="1:8" ht="15.75" customHeight="1">
      <c r="A12" s="88" t="s">
        <v>11</v>
      </c>
      <c r="B12" s="89" t="s">
        <v>12</v>
      </c>
      <c r="C12" s="89"/>
      <c r="D12" s="89"/>
      <c r="E12" s="95">
        <f>SUM(C12:D12)</f>
        <v>0</v>
      </c>
      <c r="F12" s="89">
        <v>200000</v>
      </c>
      <c r="G12" s="89">
        <v>200000</v>
      </c>
      <c r="H12" s="89">
        <v>200000</v>
      </c>
    </row>
    <row r="13" spans="1:8" ht="15.75" customHeight="1">
      <c r="A13" s="89"/>
      <c r="B13" s="88" t="s">
        <v>298</v>
      </c>
      <c r="C13" s="88">
        <f aca="true" t="shared" si="0" ref="C13:H13">SUM(C9:C12)</f>
        <v>46247752</v>
      </c>
      <c r="D13" s="88">
        <f t="shared" si="0"/>
        <v>228460</v>
      </c>
      <c r="E13" s="88">
        <f t="shared" si="0"/>
        <v>46476212</v>
      </c>
      <c r="F13" s="88">
        <f t="shared" si="0"/>
        <v>47151500</v>
      </c>
      <c r="G13" s="88">
        <f t="shared" si="0"/>
        <v>47945045</v>
      </c>
      <c r="H13" s="88">
        <f t="shared" si="0"/>
        <v>48762396</v>
      </c>
    </row>
    <row r="14" spans="1:8" ht="15.75" customHeight="1">
      <c r="A14" s="96"/>
      <c r="B14" s="97"/>
      <c r="C14" s="97"/>
      <c r="D14" s="97"/>
      <c r="E14" s="97"/>
      <c r="F14" s="97"/>
      <c r="G14" s="97"/>
      <c r="H14" s="97"/>
    </row>
    <row r="15" spans="1:8" ht="15.75" customHeight="1">
      <c r="A15" s="88" t="s">
        <v>14</v>
      </c>
      <c r="B15" s="89" t="s">
        <v>299</v>
      </c>
      <c r="C15" s="89"/>
      <c r="D15" s="89">
        <v>5586000</v>
      </c>
      <c r="E15" s="89">
        <f>SUM(C15:D15)</f>
        <v>5586000</v>
      </c>
      <c r="F15" s="89"/>
      <c r="G15" s="89"/>
      <c r="H15" s="89"/>
    </row>
    <row r="16" spans="1:8" ht="15.75" customHeight="1">
      <c r="A16" s="88" t="s">
        <v>16</v>
      </c>
      <c r="B16" s="89" t="s">
        <v>17</v>
      </c>
      <c r="C16" s="89">
        <v>1417000</v>
      </c>
      <c r="D16" s="89">
        <v>2834646</v>
      </c>
      <c r="E16" s="89">
        <f>SUM(C16:D16)</f>
        <v>4251646</v>
      </c>
      <c r="F16" s="89"/>
      <c r="G16" s="89"/>
      <c r="H16" s="89"/>
    </row>
    <row r="17" spans="1:8" ht="15.75" customHeight="1">
      <c r="A17" s="88" t="s">
        <v>18</v>
      </c>
      <c r="B17" s="89" t="s">
        <v>19</v>
      </c>
      <c r="C17" s="89"/>
      <c r="D17" s="89"/>
      <c r="E17" s="89">
        <f>SUM(C17:D17)</f>
        <v>0</v>
      </c>
      <c r="F17" s="89"/>
      <c r="G17" s="89"/>
      <c r="H17" s="89"/>
    </row>
    <row r="18" spans="1:8" ht="15.75" customHeight="1">
      <c r="A18" s="88"/>
      <c r="B18" s="88" t="s">
        <v>300</v>
      </c>
      <c r="C18" s="88">
        <f aca="true" t="shared" si="1" ref="C18:H18">SUM(C15:C17)</f>
        <v>1417000</v>
      </c>
      <c r="D18" s="88">
        <f t="shared" si="1"/>
        <v>8420646</v>
      </c>
      <c r="E18" s="88">
        <f t="shared" si="1"/>
        <v>9837646</v>
      </c>
      <c r="F18" s="88">
        <f t="shared" si="1"/>
        <v>0</v>
      </c>
      <c r="G18" s="88">
        <f t="shared" si="1"/>
        <v>0</v>
      </c>
      <c r="H18" s="88">
        <f t="shared" si="1"/>
        <v>0</v>
      </c>
    </row>
    <row r="19" spans="1:8" ht="15.75" customHeight="1">
      <c r="A19" s="96"/>
      <c r="B19" s="97"/>
      <c r="C19" s="97"/>
      <c r="D19" s="97"/>
      <c r="E19" s="97"/>
      <c r="F19" s="97"/>
      <c r="G19" s="97"/>
      <c r="H19" s="97"/>
    </row>
    <row r="20" spans="1:9" ht="15.75" customHeight="1">
      <c r="A20" s="98" t="s">
        <v>21</v>
      </c>
      <c r="B20" s="99" t="s">
        <v>20</v>
      </c>
      <c r="C20" s="89">
        <v>15000000</v>
      </c>
      <c r="D20" s="89">
        <v>13867430</v>
      </c>
      <c r="E20" s="89">
        <f>SUM(C20:D20)</f>
        <v>28867430</v>
      </c>
      <c r="F20" s="89"/>
      <c r="G20" s="89"/>
      <c r="H20" s="89"/>
      <c r="I20" s="97"/>
    </row>
    <row r="21" spans="1:8" ht="15.75" customHeight="1">
      <c r="A21" s="100"/>
      <c r="B21" s="101" t="s">
        <v>301</v>
      </c>
      <c r="C21" s="88">
        <f aca="true" t="shared" si="2" ref="C21:H21">SUM(C20)</f>
        <v>15000000</v>
      </c>
      <c r="D21" s="88">
        <f t="shared" si="2"/>
        <v>13867430</v>
      </c>
      <c r="E21" s="88">
        <f t="shared" si="2"/>
        <v>28867430</v>
      </c>
      <c r="F21" s="88">
        <f t="shared" si="2"/>
        <v>0</v>
      </c>
      <c r="G21" s="88">
        <f t="shared" si="2"/>
        <v>0</v>
      </c>
      <c r="H21" s="88">
        <f t="shared" si="2"/>
        <v>0</v>
      </c>
    </row>
    <row r="22" spans="1:8" ht="15.75" customHeight="1">
      <c r="A22" s="96"/>
      <c r="B22" s="97"/>
      <c r="C22" s="97"/>
      <c r="D22" s="97"/>
      <c r="E22" s="97"/>
      <c r="F22" s="97"/>
      <c r="G22" s="97"/>
      <c r="H22" s="97"/>
    </row>
    <row r="23" spans="1:8" ht="15.75" customHeight="1">
      <c r="A23" s="88"/>
      <c r="B23" s="88" t="s">
        <v>126</v>
      </c>
      <c r="C23" s="88">
        <f aca="true" t="shared" si="3" ref="C23:H23">SUM(C13+C18+C21)</f>
        <v>62664752</v>
      </c>
      <c r="D23" s="88">
        <f t="shared" si="3"/>
        <v>22516536</v>
      </c>
      <c r="E23" s="88">
        <f t="shared" si="3"/>
        <v>85181288</v>
      </c>
      <c r="F23" s="88">
        <f t="shared" si="3"/>
        <v>47151500</v>
      </c>
      <c r="G23" s="88">
        <f t="shared" si="3"/>
        <v>47945045</v>
      </c>
      <c r="H23" s="88">
        <f t="shared" si="3"/>
        <v>48762396</v>
      </c>
    </row>
    <row r="24" spans="1:5" ht="15.75" customHeight="1">
      <c r="A24" s="96"/>
      <c r="B24" s="97"/>
      <c r="C24" s="97"/>
      <c r="D24" s="97"/>
      <c r="E24" s="97"/>
    </row>
    <row r="25" spans="1:5" ht="15.75" customHeight="1">
      <c r="A25" s="22"/>
      <c r="B25" s="22"/>
      <c r="C25" s="22"/>
      <c r="D25" s="22"/>
      <c r="E25" s="22"/>
    </row>
    <row r="26" spans="1:8" ht="15.75" customHeight="1">
      <c r="A26" s="88" t="s">
        <v>24</v>
      </c>
      <c r="B26" s="43" t="s">
        <v>173</v>
      </c>
      <c r="C26" s="89">
        <v>18134000</v>
      </c>
      <c r="D26" s="89"/>
      <c r="E26" s="89">
        <f>SUM(C26:D26)</f>
        <v>18134000</v>
      </c>
      <c r="F26" s="89">
        <v>14386100</v>
      </c>
      <c r="G26" s="89">
        <v>14817683</v>
      </c>
      <c r="H26" s="89">
        <v>15262213</v>
      </c>
    </row>
    <row r="27" spans="1:8" ht="15.75" customHeight="1">
      <c r="A27" s="88" t="s">
        <v>26</v>
      </c>
      <c r="B27" s="43" t="s">
        <v>302</v>
      </c>
      <c r="C27" s="89">
        <v>3392000</v>
      </c>
      <c r="D27" s="89"/>
      <c r="E27" s="89">
        <f>SUM(C27:D27)</f>
        <v>3392000</v>
      </c>
      <c r="F27" s="89">
        <v>3038600</v>
      </c>
      <c r="G27" s="89">
        <v>3129758</v>
      </c>
      <c r="H27" s="89">
        <v>3223651</v>
      </c>
    </row>
    <row r="28" spans="1:8" ht="15.75" customHeight="1">
      <c r="A28" s="88" t="s">
        <v>28</v>
      </c>
      <c r="B28" s="43" t="s">
        <v>29</v>
      </c>
      <c r="C28" s="89">
        <v>18343000</v>
      </c>
      <c r="D28" s="89">
        <v>766354</v>
      </c>
      <c r="E28" s="89">
        <f>SUM(C28:D28)</f>
        <v>19109354</v>
      </c>
      <c r="F28" s="89">
        <v>17754628</v>
      </c>
      <c r="G28" s="89">
        <v>18287267</v>
      </c>
      <c r="H28" s="89">
        <v>18625885</v>
      </c>
    </row>
    <row r="29" spans="1:8" ht="15.75" customHeight="1">
      <c r="A29" s="102" t="s">
        <v>30</v>
      </c>
      <c r="B29" s="43" t="s">
        <v>263</v>
      </c>
      <c r="C29" s="89">
        <v>1790000</v>
      </c>
      <c r="D29" s="89"/>
      <c r="E29" s="89">
        <f>SUM(C29:D29)</f>
        <v>1790000</v>
      </c>
      <c r="F29" s="89">
        <v>1595381</v>
      </c>
      <c r="G29" s="89">
        <v>1600000</v>
      </c>
      <c r="H29" s="89">
        <v>1610000</v>
      </c>
    </row>
    <row r="30" spans="1:8" ht="15.75" customHeight="1">
      <c r="A30" s="102" t="s">
        <v>32</v>
      </c>
      <c r="B30" s="43" t="s">
        <v>33</v>
      </c>
      <c r="C30" s="89">
        <v>10681122</v>
      </c>
      <c r="D30" s="89">
        <v>15303858</v>
      </c>
      <c r="E30" s="89">
        <f>SUM(C30:D30)</f>
        <v>25984980</v>
      </c>
      <c r="F30" s="89">
        <v>7647470</v>
      </c>
      <c r="G30" s="89">
        <v>7876894</v>
      </c>
      <c r="H30" s="89">
        <v>8113201</v>
      </c>
    </row>
    <row r="31" spans="1:8" ht="15.75" customHeight="1">
      <c r="A31" s="88"/>
      <c r="B31" s="103" t="s">
        <v>303</v>
      </c>
      <c r="C31" s="88">
        <f aca="true" t="shared" si="4" ref="C31:H31">SUM(C26:C30)</f>
        <v>52340122</v>
      </c>
      <c r="D31" s="88">
        <f t="shared" si="4"/>
        <v>16070212</v>
      </c>
      <c r="E31" s="88">
        <f t="shared" si="4"/>
        <v>68410334</v>
      </c>
      <c r="F31" s="88">
        <f t="shared" si="4"/>
        <v>44422179</v>
      </c>
      <c r="G31" s="88">
        <f t="shared" si="4"/>
        <v>45711602</v>
      </c>
      <c r="H31" s="88">
        <f t="shared" si="4"/>
        <v>46834950</v>
      </c>
    </row>
    <row r="32" spans="1:8" ht="15.75" customHeight="1">
      <c r="A32" s="14"/>
      <c r="B32" s="22"/>
      <c r="C32" s="22"/>
      <c r="D32" s="22"/>
      <c r="E32" s="22"/>
      <c r="F32" s="22"/>
      <c r="G32" s="22"/>
      <c r="H32" s="22"/>
    </row>
    <row r="33" spans="1:8" ht="15.75" customHeight="1">
      <c r="A33" s="88" t="s">
        <v>35</v>
      </c>
      <c r="B33" s="43" t="s">
        <v>36</v>
      </c>
      <c r="C33" s="89">
        <v>3355000</v>
      </c>
      <c r="D33" s="89"/>
      <c r="E33" s="89">
        <f>SUM(C33:D33)</f>
        <v>3355000</v>
      </c>
      <c r="F33" s="89">
        <v>300000</v>
      </c>
      <c r="G33" s="89">
        <v>500000</v>
      </c>
      <c r="H33" s="89">
        <v>400000</v>
      </c>
    </row>
    <row r="34" spans="1:8" ht="15.75" customHeight="1">
      <c r="A34" s="88" t="s">
        <v>37</v>
      </c>
      <c r="B34" s="43" t="s">
        <v>38</v>
      </c>
      <c r="C34" s="89">
        <v>6154000</v>
      </c>
      <c r="D34" s="89">
        <v>6204135</v>
      </c>
      <c r="E34" s="89">
        <f>SUM(C34:D34)</f>
        <v>12358135</v>
      </c>
      <c r="F34" s="89">
        <v>1500000</v>
      </c>
      <c r="G34" s="89">
        <v>776243</v>
      </c>
      <c r="H34" s="89">
        <v>550000</v>
      </c>
    </row>
    <row r="35" spans="1:8" ht="15.75" customHeight="1">
      <c r="A35" s="88" t="s">
        <v>39</v>
      </c>
      <c r="B35" s="43" t="s">
        <v>40</v>
      </c>
      <c r="C35" s="89"/>
      <c r="D35" s="89"/>
      <c r="E35" s="89">
        <f>SUM(C35:D35)</f>
        <v>0</v>
      </c>
      <c r="F35" s="89"/>
      <c r="G35" s="89"/>
      <c r="H35" s="89"/>
    </row>
    <row r="36" spans="1:8" ht="15.75" customHeight="1">
      <c r="A36" s="89"/>
      <c r="B36" s="88" t="s">
        <v>304</v>
      </c>
      <c r="C36" s="88">
        <f aca="true" t="shared" si="5" ref="C36:H36">SUM(C33:C35)</f>
        <v>9509000</v>
      </c>
      <c r="D36" s="88">
        <f t="shared" si="5"/>
        <v>6204135</v>
      </c>
      <c r="E36" s="88">
        <f t="shared" si="5"/>
        <v>15713135</v>
      </c>
      <c r="F36" s="88">
        <f t="shared" si="5"/>
        <v>1800000</v>
      </c>
      <c r="G36" s="88">
        <f t="shared" si="5"/>
        <v>1276243</v>
      </c>
      <c r="H36" s="88">
        <f t="shared" si="5"/>
        <v>950000</v>
      </c>
    </row>
    <row r="37" spans="1:8" ht="15.75" customHeight="1">
      <c r="A37" s="22"/>
      <c r="B37" s="22"/>
      <c r="C37" s="22"/>
      <c r="D37" s="22"/>
      <c r="E37" s="22"/>
      <c r="F37" s="22"/>
      <c r="G37" s="22"/>
      <c r="H37" s="22"/>
    </row>
    <row r="38" spans="1:8" ht="15.75" customHeight="1">
      <c r="A38" s="104" t="s">
        <v>42</v>
      </c>
      <c r="B38" s="89" t="s">
        <v>41</v>
      </c>
      <c r="C38" s="89">
        <v>815630</v>
      </c>
      <c r="D38" s="89">
        <v>242189</v>
      </c>
      <c r="E38" s="89">
        <f>SUM(C38:D38)</f>
        <v>1057819</v>
      </c>
      <c r="F38" s="89">
        <v>929321</v>
      </c>
      <c r="G38" s="89">
        <v>957200</v>
      </c>
      <c r="H38" s="89">
        <v>977446</v>
      </c>
    </row>
    <row r="39" spans="1:8" ht="15.75" customHeight="1">
      <c r="A39" s="89"/>
      <c r="B39" s="88" t="s">
        <v>305</v>
      </c>
      <c r="C39" s="88">
        <f aca="true" t="shared" si="6" ref="C39:H39">SUM(C38)</f>
        <v>815630</v>
      </c>
      <c r="D39" s="88">
        <f t="shared" si="6"/>
        <v>242189</v>
      </c>
      <c r="E39" s="88">
        <f t="shared" si="6"/>
        <v>1057819</v>
      </c>
      <c r="F39" s="88">
        <f t="shared" si="6"/>
        <v>929321</v>
      </c>
      <c r="G39" s="88">
        <f t="shared" si="6"/>
        <v>957200</v>
      </c>
      <c r="H39" s="88">
        <f t="shared" si="6"/>
        <v>977446</v>
      </c>
    </row>
    <row r="40" spans="1:8" ht="15.75" customHeight="1">
      <c r="A40" s="22"/>
      <c r="B40" s="22"/>
      <c r="C40" s="22"/>
      <c r="D40" s="22"/>
      <c r="E40" s="22"/>
      <c r="F40" s="22"/>
      <c r="G40" s="22"/>
      <c r="H40" s="22"/>
    </row>
    <row r="41" spans="1:8" ht="15.75" customHeight="1">
      <c r="A41" s="88"/>
      <c r="B41" s="88" t="s">
        <v>273</v>
      </c>
      <c r="C41" s="88">
        <f aca="true" t="shared" si="7" ref="C41:H41">SUM(C31+C36+C39)</f>
        <v>62664752</v>
      </c>
      <c r="D41" s="88">
        <f t="shared" si="7"/>
        <v>22516536</v>
      </c>
      <c r="E41" s="88">
        <f t="shared" si="7"/>
        <v>85181288</v>
      </c>
      <c r="F41" s="88">
        <f t="shared" si="7"/>
        <v>47151500</v>
      </c>
      <c r="G41" s="88">
        <f t="shared" si="7"/>
        <v>47945045</v>
      </c>
      <c r="H41" s="88">
        <f t="shared" si="7"/>
        <v>48762396</v>
      </c>
    </row>
    <row r="65535" ht="12.75" customHeight="1"/>
  </sheetData>
  <sheetProtection selectLockedCells="1" selectUnlockedCells="1"/>
  <mergeCells count="11">
    <mergeCell ref="C7:C8"/>
    <mergeCell ref="D7:D8"/>
    <mergeCell ref="H7:H8"/>
    <mergeCell ref="E7:E8"/>
    <mergeCell ref="A1:H1"/>
    <mergeCell ref="A3:H3"/>
    <mergeCell ref="A4:H4"/>
    <mergeCell ref="G7:G8"/>
    <mergeCell ref="F7:F8"/>
    <mergeCell ref="B5:C5"/>
    <mergeCell ref="A7:B8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1" sqref="K1:O1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5" width="11.7109375" style="0" customWidth="1"/>
    <col min="16" max="16" width="10.140625" style="0" customWidth="1"/>
  </cols>
  <sheetData>
    <row r="1" spans="11:15" ht="15.75" customHeight="1">
      <c r="K1" s="274" t="s">
        <v>443</v>
      </c>
      <c r="L1" s="274"/>
      <c r="M1" s="274"/>
      <c r="N1" s="274"/>
      <c r="O1" s="274"/>
    </row>
    <row r="2" spans="1:15" s="105" customFormat="1" ht="30.75" customHeight="1">
      <c r="A2" s="275" t="s">
        <v>416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 t="s">
        <v>306</v>
      </c>
    </row>
    <row r="4" spans="1:15" ht="15.75" customHeight="1" thickBot="1">
      <c r="A4" s="109" t="s">
        <v>307</v>
      </c>
      <c r="B4" s="110" t="s">
        <v>2</v>
      </c>
      <c r="C4" s="110" t="s">
        <v>308</v>
      </c>
      <c r="D4" s="110" t="s">
        <v>309</v>
      </c>
      <c r="E4" s="110" t="s">
        <v>310</v>
      </c>
      <c r="F4" s="110" t="s">
        <v>311</v>
      </c>
      <c r="G4" s="110" t="s">
        <v>312</v>
      </c>
      <c r="H4" s="110" t="s">
        <v>313</v>
      </c>
      <c r="I4" s="110" t="s">
        <v>314</v>
      </c>
      <c r="J4" s="110" t="s">
        <v>315</v>
      </c>
      <c r="K4" s="110" t="s">
        <v>316</v>
      </c>
      <c r="L4" s="110" t="s">
        <v>317</v>
      </c>
      <c r="M4" s="110" t="s">
        <v>318</v>
      </c>
      <c r="N4" s="110" t="s">
        <v>319</v>
      </c>
      <c r="O4" s="111" t="s">
        <v>320</v>
      </c>
    </row>
    <row r="5" spans="1:15" ht="15.75" customHeight="1" thickBot="1">
      <c r="A5" s="112" t="s">
        <v>321</v>
      </c>
      <c r="B5" s="276" t="s">
        <v>322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</row>
    <row r="6" spans="1:16" ht="15" customHeight="1">
      <c r="A6" s="113" t="s">
        <v>323</v>
      </c>
      <c r="B6" s="114" t="s">
        <v>324</v>
      </c>
      <c r="C6" s="115">
        <v>1717639</v>
      </c>
      <c r="D6" s="115">
        <v>1717639</v>
      </c>
      <c r="E6" s="115">
        <v>1717639</v>
      </c>
      <c r="F6" s="115">
        <v>1717639</v>
      </c>
      <c r="G6" s="115">
        <v>1717639</v>
      </c>
      <c r="H6" s="115">
        <v>1717639</v>
      </c>
      <c r="I6" s="115">
        <v>1717639</v>
      </c>
      <c r="J6" s="115">
        <v>1717639</v>
      </c>
      <c r="K6" s="115">
        <v>1717639</v>
      </c>
      <c r="L6" s="115">
        <v>1717639</v>
      </c>
      <c r="M6" s="115">
        <v>1717639</v>
      </c>
      <c r="N6" s="115">
        <v>1717640</v>
      </c>
      <c r="O6" s="207">
        <f>SUM(C6:N6)</f>
        <v>20611669</v>
      </c>
      <c r="P6" s="205"/>
    </row>
    <row r="7" spans="1:16" ht="15" customHeight="1">
      <c r="A7" s="117" t="s">
        <v>325</v>
      </c>
      <c r="B7" s="118" t="s">
        <v>326</v>
      </c>
      <c r="C7" s="119">
        <v>195515</v>
      </c>
      <c r="D7" s="119">
        <v>195515</v>
      </c>
      <c r="E7" s="119">
        <v>195515</v>
      </c>
      <c r="F7" s="119">
        <v>195515</v>
      </c>
      <c r="G7" s="119">
        <v>195515</v>
      </c>
      <c r="H7" s="119">
        <v>195515</v>
      </c>
      <c r="I7" s="119">
        <v>195515</v>
      </c>
      <c r="J7" s="119">
        <v>195515</v>
      </c>
      <c r="K7" s="119">
        <v>195515</v>
      </c>
      <c r="L7" s="119">
        <v>195515</v>
      </c>
      <c r="M7" s="119">
        <v>195515</v>
      </c>
      <c r="N7" s="119">
        <v>195524</v>
      </c>
      <c r="O7" s="207">
        <f aca="true" t="shared" si="0" ref="O7:O14">SUM(C7:N7)</f>
        <v>2346189</v>
      </c>
      <c r="P7" s="205"/>
    </row>
    <row r="8" spans="1:15" ht="15.75" customHeight="1">
      <c r="A8" s="117" t="s">
        <v>327</v>
      </c>
      <c r="B8" s="120" t="s">
        <v>328</v>
      </c>
      <c r="C8" s="121"/>
      <c r="D8" s="121"/>
      <c r="E8" s="121"/>
      <c r="F8" s="121"/>
      <c r="G8" s="121"/>
      <c r="H8" s="121">
        <v>5586000</v>
      </c>
      <c r="I8" s="121"/>
      <c r="J8" s="121"/>
      <c r="K8" s="121"/>
      <c r="L8" s="121"/>
      <c r="M8" s="121"/>
      <c r="N8" s="121"/>
      <c r="O8" s="207">
        <f t="shared" si="0"/>
        <v>5586000</v>
      </c>
    </row>
    <row r="9" spans="1:16" ht="15" customHeight="1">
      <c r="A9" s="117" t="s">
        <v>329</v>
      </c>
      <c r="B9" s="123" t="s">
        <v>8</v>
      </c>
      <c r="C9" s="119">
        <v>703683</v>
      </c>
      <c r="D9" s="119">
        <v>416666</v>
      </c>
      <c r="E9" s="119">
        <v>4961523</v>
      </c>
      <c r="F9" s="119">
        <v>2109579</v>
      </c>
      <c r="G9" s="119">
        <v>2731666</v>
      </c>
      <c r="H9" s="119">
        <v>23753</v>
      </c>
      <c r="I9" s="119">
        <v>618539</v>
      </c>
      <c r="J9" s="119">
        <v>1232919</v>
      </c>
      <c r="K9" s="119">
        <v>5444822</v>
      </c>
      <c r="L9" s="119">
        <v>1019920</v>
      </c>
      <c r="M9" s="119">
        <v>552798</v>
      </c>
      <c r="N9" s="119">
        <v>534132</v>
      </c>
      <c r="O9" s="207">
        <f>SUM(C9:N9)</f>
        <v>20350000</v>
      </c>
      <c r="P9" s="205"/>
    </row>
    <row r="10" spans="1:16" ht="15" customHeight="1">
      <c r="A10" s="117" t="s">
        <v>330</v>
      </c>
      <c r="B10" s="123" t="s">
        <v>10</v>
      </c>
      <c r="C10" s="119">
        <v>65020</v>
      </c>
      <c r="D10" s="119">
        <v>67020</v>
      </c>
      <c r="E10" s="119">
        <v>80020</v>
      </c>
      <c r="F10" s="119">
        <v>621343</v>
      </c>
      <c r="G10" s="119">
        <v>325000</v>
      </c>
      <c r="H10" s="119">
        <v>442039</v>
      </c>
      <c r="I10" s="119">
        <v>242059</v>
      </c>
      <c r="J10" s="119">
        <v>704857</v>
      </c>
      <c r="K10" s="119">
        <v>224996</v>
      </c>
      <c r="L10" s="119">
        <v>275000</v>
      </c>
      <c r="M10" s="119">
        <v>56000</v>
      </c>
      <c r="N10" s="119">
        <v>65000</v>
      </c>
      <c r="O10" s="207">
        <f t="shared" si="0"/>
        <v>3168354</v>
      </c>
      <c r="P10" s="205"/>
    </row>
    <row r="11" spans="1:16" ht="15" customHeight="1">
      <c r="A11" s="117" t="s">
        <v>331</v>
      </c>
      <c r="B11" s="123" t="s">
        <v>17</v>
      </c>
      <c r="C11" s="119"/>
      <c r="D11" s="119"/>
      <c r="E11" s="119"/>
      <c r="F11" s="119">
        <v>4251646</v>
      </c>
      <c r="G11" s="119"/>
      <c r="H11" s="119"/>
      <c r="I11" s="119"/>
      <c r="J11" s="119"/>
      <c r="K11" s="119"/>
      <c r="L11" s="119"/>
      <c r="M11" s="119"/>
      <c r="N11" s="119"/>
      <c r="O11" s="207">
        <f t="shared" si="0"/>
        <v>4251646</v>
      </c>
      <c r="P11" s="205"/>
    </row>
    <row r="12" spans="1:16" ht="15" customHeight="1">
      <c r="A12" s="117" t="s">
        <v>332</v>
      </c>
      <c r="B12" s="123" t="s">
        <v>12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07">
        <f t="shared" si="0"/>
        <v>0</v>
      </c>
      <c r="P12" s="205"/>
    </row>
    <row r="13" spans="1:15" ht="15" customHeight="1">
      <c r="A13" s="117" t="s">
        <v>333</v>
      </c>
      <c r="B13" s="118" t="s">
        <v>19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207">
        <f t="shared" si="0"/>
        <v>0</v>
      </c>
    </row>
    <row r="14" spans="1:16" ht="15.75" customHeight="1" thickBot="1">
      <c r="A14" s="117" t="s">
        <v>334</v>
      </c>
      <c r="B14" s="123" t="s">
        <v>20</v>
      </c>
      <c r="C14" s="119">
        <v>967774</v>
      </c>
      <c r="D14" s="119">
        <v>2164493</v>
      </c>
      <c r="E14" s="119">
        <v>2339587</v>
      </c>
      <c r="F14" s="119">
        <v>2874335</v>
      </c>
      <c r="G14" s="119">
        <v>3316088</v>
      </c>
      <c r="H14" s="119">
        <v>3534184</v>
      </c>
      <c r="I14" s="119">
        <v>4560870</v>
      </c>
      <c r="J14" s="119">
        <v>3189785</v>
      </c>
      <c r="K14" s="119">
        <v>2079938</v>
      </c>
      <c r="L14" s="119">
        <v>3046274</v>
      </c>
      <c r="M14" s="119">
        <v>250634</v>
      </c>
      <c r="N14" s="119">
        <v>543468</v>
      </c>
      <c r="O14" s="207">
        <f t="shared" si="0"/>
        <v>28867430</v>
      </c>
      <c r="P14" s="205"/>
    </row>
    <row r="15" spans="1:16" ht="15.75" customHeight="1" thickBot="1">
      <c r="A15" s="112" t="s">
        <v>335</v>
      </c>
      <c r="B15" s="124" t="s">
        <v>336</v>
      </c>
      <c r="C15" s="125">
        <f aca="true" t="shared" si="1" ref="C15:N15">SUM(C6:C14)</f>
        <v>3649631</v>
      </c>
      <c r="D15" s="125">
        <f t="shared" si="1"/>
        <v>4561333</v>
      </c>
      <c r="E15" s="125">
        <f t="shared" si="1"/>
        <v>9294284</v>
      </c>
      <c r="F15" s="125">
        <f t="shared" si="1"/>
        <v>11770057</v>
      </c>
      <c r="G15" s="125">
        <f t="shared" si="1"/>
        <v>8285908</v>
      </c>
      <c r="H15" s="125">
        <f t="shared" si="1"/>
        <v>11499130</v>
      </c>
      <c r="I15" s="125">
        <f t="shared" si="1"/>
        <v>7334622</v>
      </c>
      <c r="J15" s="125">
        <f t="shared" si="1"/>
        <v>7040715</v>
      </c>
      <c r="K15" s="125">
        <f t="shared" si="1"/>
        <v>9662910</v>
      </c>
      <c r="L15" s="125">
        <f t="shared" si="1"/>
        <v>6254348</v>
      </c>
      <c r="M15" s="125">
        <f t="shared" si="1"/>
        <v>2772586</v>
      </c>
      <c r="N15" s="125">
        <f t="shared" si="1"/>
        <v>3055764</v>
      </c>
      <c r="O15" s="206">
        <f>SUM(O6:O14)</f>
        <v>85181288</v>
      </c>
      <c r="P15" s="127"/>
    </row>
    <row r="16" spans="1:15" ht="15.75" customHeight="1" thickBot="1">
      <c r="A16" s="112" t="s">
        <v>337</v>
      </c>
      <c r="B16" s="276" t="s">
        <v>338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</row>
    <row r="17" spans="1:16" ht="15" customHeight="1">
      <c r="A17" s="128" t="s">
        <v>339</v>
      </c>
      <c r="B17" s="129" t="s">
        <v>173</v>
      </c>
      <c r="C17" s="121">
        <v>1511167</v>
      </c>
      <c r="D17" s="121">
        <v>1511167</v>
      </c>
      <c r="E17" s="121">
        <v>1511167</v>
      </c>
      <c r="F17" s="121">
        <v>1511167</v>
      </c>
      <c r="G17" s="121">
        <v>1511167</v>
      </c>
      <c r="H17" s="121">
        <v>1511167</v>
      </c>
      <c r="I17" s="121">
        <v>1511167</v>
      </c>
      <c r="J17" s="121">
        <v>1511167</v>
      </c>
      <c r="K17" s="121">
        <v>1511167</v>
      </c>
      <c r="L17" s="121">
        <v>1511167</v>
      </c>
      <c r="M17" s="121">
        <v>1511167</v>
      </c>
      <c r="N17" s="121">
        <v>1511163</v>
      </c>
      <c r="O17" s="122">
        <f aca="true" t="shared" si="2" ref="O17:O25">SUM(C17:N17)</f>
        <v>18134000</v>
      </c>
      <c r="P17" s="116"/>
    </row>
    <row r="18" spans="1:16" ht="22.5" customHeight="1">
      <c r="A18" s="117" t="s">
        <v>340</v>
      </c>
      <c r="B18" s="118" t="s">
        <v>178</v>
      </c>
      <c r="C18" s="119">
        <v>282667</v>
      </c>
      <c r="D18" s="119">
        <v>282667</v>
      </c>
      <c r="E18" s="119">
        <v>282667</v>
      </c>
      <c r="F18" s="119">
        <v>282667</v>
      </c>
      <c r="G18" s="119">
        <v>282667</v>
      </c>
      <c r="H18" s="119">
        <v>282667</v>
      </c>
      <c r="I18" s="119">
        <v>282667</v>
      </c>
      <c r="J18" s="119">
        <v>282667</v>
      </c>
      <c r="K18" s="119">
        <v>282667</v>
      </c>
      <c r="L18" s="119">
        <v>282667</v>
      </c>
      <c r="M18" s="119">
        <v>282667</v>
      </c>
      <c r="N18" s="119">
        <v>282663</v>
      </c>
      <c r="O18" s="122">
        <f t="shared" si="2"/>
        <v>3392000</v>
      </c>
      <c r="P18" s="116"/>
    </row>
    <row r="19" spans="1:16" ht="15" customHeight="1">
      <c r="A19" s="117" t="s">
        <v>341</v>
      </c>
      <c r="B19" s="123" t="s">
        <v>342</v>
      </c>
      <c r="C19" s="119">
        <v>217340</v>
      </c>
      <c r="D19" s="119">
        <v>541214</v>
      </c>
      <c r="E19" s="119">
        <v>1044351</v>
      </c>
      <c r="F19" s="119">
        <v>1746467</v>
      </c>
      <c r="G19" s="119">
        <v>5192210</v>
      </c>
      <c r="H19" s="119">
        <v>848178</v>
      </c>
      <c r="I19" s="119">
        <v>2186364</v>
      </c>
      <c r="J19" s="119">
        <v>3567611</v>
      </c>
      <c r="K19" s="119">
        <v>2054441</v>
      </c>
      <c r="L19" s="119">
        <v>760082</v>
      </c>
      <c r="M19" s="119">
        <v>363340</v>
      </c>
      <c r="N19" s="119">
        <v>587756</v>
      </c>
      <c r="O19" s="122">
        <f t="shared" si="2"/>
        <v>19109354</v>
      </c>
      <c r="P19" s="116"/>
    </row>
    <row r="20" spans="1:16" ht="15" customHeight="1">
      <c r="A20" s="117" t="s">
        <v>343</v>
      </c>
      <c r="B20" s="123" t="s">
        <v>31</v>
      </c>
      <c r="C20" s="119">
        <v>45000</v>
      </c>
      <c r="D20" s="119">
        <v>50000</v>
      </c>
      <c r="E20" s="119">
        <v>55000</v>
      </c>
      <c r="F20" s="119">
        <v>100000</v>
      </c>
      <c r="G20" s="119">
        <v>50000</v>
      </c>
      <c r="H20" s="119">
        <v>50000</v>
      </c>
      <c r="I20" s="119">
        <v>50000</v>
      </c>
      <c r="J20" s="119">
        <v>50000</v>
      </c>
      <c r="K20" s="119">
        <v>500000</v>
      </c>
      <c r="L20" s="119">
        <v>500000</v>
      </c>
      <c r="M20" s="119">
        <v>340000</v>
      </c>
      <c r="N20" s="119"/>
      <c r="O20" s="122">
        <f t="shared" si="2"/>
        <v>1790000</v>
      </c>
      <c r="P20" s="116"/>
    </row>
    <row r="21" spans="1:16" ht="15" customHeight="1">
      <c r="A21" s="117" t="s">
        <v>344</v>
      </c>
      <c r="B21" s="123" t="s">
        <v>345</v>
      </c>
      <c r="C21" s="119">
        <v>757640</v>
      </c>
      <c r="D21" s="119">
        <v>770000</v>
      </c>
      <c r="E21" s="119">
        <v>970000</v>
      </c>
      <c r="F21" s="119">
        <v>770000</v>
      </c>
      <c r="G21" s="119">
        <v>1229682</v>
      </c>
      <c r="H21" s="119">
        <v>670000</v>
      </c>
      <c r="I21" s="119">
        <v>970000</v>
      </c>
      <c r="J21" s="119">
        <v>1609088</v>
      </c>
      <c r="K21" s="119">
        <v>629944</v>
      </c>
      <c r="L21" s="119">
        <v>1395538</v>
      </c>
      <c r="M21" s="119">
        <v>255230</v>
      </c>
      <c r="N21" s="119">
        <v>654000</v>
      </c>
      <c r="O21" s="122">
        <f t="shared" si="2"/>
        <v>10681122</v>
      </c>
      <c r="P21" s="116"/>
    </row>
    <row r="22" spans="1:16" ht="15" customHeight="1">
      <c r="A22" s="117" t="s">
        <v>346</v>
      </c>
      <c r="B22" s="123" t="s">
        <v>36</v>
      </c>
      <c r="C22" s="119"/>
      <c r="D22" s="119"/>
      <c r="E22" s="119">
        <v>3355000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22">
        <f t="shared" si="2"/>
        <v>3355000</v>
      </c>
      <c r="P22" s="116"/>
    </row>
    <row r="23" spans="1:16" ht="15" customHeight="1">
      <c r="A23" s="117" t="s">
        <v>347</v>
      </c>
      <c r="B23" s="118" t="s">
        <v>38</v>
      </c>
      <c r="C23" s="119"/>
      <c r="D23" s="119">
        <v>1386103</v>
      </c>
      <c r="E23" s="119">
        <v>2055917</v>
      </c>
      <c r="F23" s="119">
        <v>2886890</v>
      </c>
      <c r="G23" s="119"/>
      <c r="H23" s="119">
        <v>2194744</v>
      </c>
      <c r="I23" s="119">
        <v>2314242</v>
      </c>
      <c r="J23" s="119"/>
      <c r="K23" s="119">
        <v>1520239</v>
      </c>
      <c r="L23" s="119"/>
      <c r="M23" s="119"/>
      <c r="N23" s="119"/>
      <c r="O23" s="122">
        <f t="shared" si="2"/>
        <v>12358135</v>
      </c>
      <c r="P23" s="116"/>
    </row>
    <row r="24" spans="1:15" ht="15" customHeight="1">
      <c r="A24" s="117" t="s">
        <v>348</v>
      </c>
      <c r="B24" s="123" t="s">
        <v>349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2">
        <f t="shared" si="2"/>
        <v>0</v>
      </c>
    </row>
    <row r="25" spans="1:16" ht="15.75" customHeight="1">
      <c r="A25" s="117" t="s">
        <v>350</v>
      </c>
      <c r="B25" s="123" t="s">
        <v>41</v>
      </c>
      <c r="C25" s="119">
        <v>835817</v>
      </c>
      <c r="D25" s="119">
        <v>20182</v>
      </c>
      <c r="E25" s="119">
        <v>20182</v>
      </c>
      <c r="F25" s="119">
        <v>20182</v>
      </c>
      <c r="G25" s="119">
        <v>20182</v>
      </c>
      <c r="H25" s="119">
        <v>20182</v>
      </c>
      <c r="I25" s="119">
        <v>20182</v>
      </c>
      <c r="J25" s="119">
        <v>20182</v>
      </c>
      <c r="K25" s="119">
        <v>20182</v>
      </c>
      <c r="L25" s="119">
        <v>20182</v>
      </c>
      <c r="M25" s="119">
        <v>20182</v>
      </c>
      <c r="N25" s="119">
        <v>20182</v>
      </c>
      <c r="O25" s="122">
        <f t="shared" si="2"/>
        <v>1057819</v>
      </c>
      <c r="P25" s="116"/>
    </row>
    <row r="26" spans="1:16" ht="15.75" customHeight="1">
      <c r="A26" s="130" t="s">
        <v>351</v>
      </c>
      <c r="B26" s="124" t="s">
        <v>352</v>
      </c>
      <c r="C26" s="125">
        <f aca="true" t="shared" si="3" ref="C26:N26">SUM(C17:C25)</f>
        <v>3649631</v>
      </c>
      <c r="D26" s="125">
        <f t="shared" si="3"/>
        <v>4561333</v>
      </c>
      <c r="E26" s="125">
        <f t="shared" si="3"/>
        <v>9294284</v>
      </c>
      <c r="F26" s="125">
        <f t="shared" si="3"/>
        <v>7317373</v>
      </c>
      <c r="G26" s="125">
        <f t="shared" si="3"/>
        <v>8285908</v>
      </c>
      <c r="H26" s="125">
        <f t="shared" si="3"/>
        <v>5576938</v>
      </c>
      <c r="I26" s="125">
        <f t="shared" si="3"/>
        <v>7334622</v>
      </c>
      <c r="J26" s="125">
        <f t="shared" si="3"/>
        <v>7040715</v>
      </c>
      <c r="K26" s="125">
        <f t="shared" si="3"/>
        <v>6518640</v>
      </c>
      <c r="L26" s="125">
        <f t="shared" si="3"/>
        <v>4469636</v>
      </c>
      <c r="M26" s="125">
        <f t="shared" si="3"/>
        <v>2772586</v>
      </c>
      <c r="N26" s="125">
        <f t="shared" si="3"/>
        <v>3055764</v>
      </c>
      <c r="O26" s="126">
        <f>SUM(O17:O25)</f>
        <v>69877430</v>
      </c>
      <c r="P26" s="127"/>
    </row>
    <row r="27" spans="1:16" ht="15.75" customHeight="1">
      <c r="A27" s="130" t="s">
        <v>353</v>
      </c>
      <c r="B27" s="131" t="s">
        <v>354</v>
      </c>
      <c r="C27" s="132"/>
      <c r="D27" s="132"/>
      <c r="E27" s="132"/>
      <c r="F27" s="132">
        <v>4452684</v>
      </c>
      <c r="G27" s="132"/>
      <c r="H27" s="132">
        <v>5922192</v>
      </c>
      <c r="I27" s="132"/>
      <c r="J27" s="132"/>
      <c r="K27" s="132">
        <v>3144270</v>
      </c>
      <c r="L27" s="132">
        <v>1784712</v>
      </c>
      <c r="M27" s="132"/>
      <c r="N27" s="132"/>
      <c r="O27" s="133">
        <f>SUM(C27:N27)</f>
        <v>15303858</v>
      </c>
      <c r="P27" s="116"/>
    </row>
    <row r="28" spans="12:16" ht="15" customHeight="1">
      <c r="L28" s="127"/>
      <c r="O28" s="127"/>
      <c r="P28" s="127"/>
    </row>
    <row r="65536" ht="12.75" customHeight="1"/>
  </sheetData>
  <sheetProtection selectLockedCells="1" selectUnlockedCells="1"/>
  <mergeCells count="4">
    <mergeCell ref="K1:O1"/>
    <mergeCell ref="A2:O2"/>
    <mergeCell ref="B5:O5"/>
    <mergeCell ref="B16:O16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2020-06-17T09:15:50Z</cp:lastPrinted>
  <dcterms:created xsi:type="dcterms:W3CDTF">2019-01-16T12:09:57Z</dcterms:created>
  <dcterms:modified xsi:type="dcterms:W3CDTF">2020-06-17T09:31:53Z</dcterms:modified>
  <cp:category/>
  <cp:version/>
  <cp:contentType/>
  <cp:contentStatus/>
</cp:coreProperties>
</file>