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600" windowHeight="10875" firstSheet="1" activeTab="3"/>
  </bookViews>
  <sheets>
    <sheet name="1sz mell." sheetId="1" r:id="rId1"/>
    <sheet name="2sz.mell" sheetId="2" r:id="rId2"/>
    <sheet name="3sz.mell" sheetId="3" r:id="rId3"/>
    <sheet name="4sz.mell." sheetId="4" r:id="rId4"/>
    <sheet name="5sz.mell." sheetId="5" r:id="rId5"/>
    <sheet name="6sz.mell" sheetId="6" r:id="rId6"/>
    <sheet name="7sz.mell " sheetId="7" r:id="rId7"/>
    <sheet name="8-9.sz. mell." sheetId="8" r:id="rId8"/>
    <sheet name="Munka1" sheetId="9" r:id="rId9"/>
  </sheets>
  <definedNames/>
  <calcPr fullCalcOnLoad="1"/>
</workbook>
</file>

<file path=xl/sharedStrings.xml><?xml version="1.0" encoding="utf-8"?>
<sst xmlns="http://schemas.openxmlformats.org/spreadsheetml/2006/main" count="1833" uniqueCount="486">
  <si>
    <t>ezer Ft-ban</t>
  </si>
  <si>
    <t>Sor-sz.</t>
  </si>
  <si>
    <t>Megnevezés</t>
  </si>
  <si>
    <t>Összeg</t>
  </si>
  <si>
    <t>A.</t>
  </si>
  <si>
    <t>Önkormámnyzat és intézményei</t>
  </si>
  <si>
    <t>Önkormányzat és intézményei</t>
  </si>
  <si>
    <t>I.</t>
  </si>
  <si>
    <t>Működési bevételek</t>
  </si>
  <si>
    <t>Működési  kiadások</t>
  </si>
  <si>
    <t>II.</t>
  </si>
  <si>
    <t>Támogatások</t>
  </si>
  <si>
    <t>III.</t>
  </si>
  <si>
    <t>IV.</t>
  </si>
  <si>
    <t>V.</t>
  </si>
  <si>
    <t>Felhalmozási kiadások</t>
  </si>
  <si>
    <t>VI.</t>
  </si>
  <si>
    <t>Hitelek</t>
  </si>
  <si>
    <t>Pénzügyi befektetések kiad.</t>
  </si>
  <si>
    <t>VII.</t>
  </si>
  <si>
    <t>Pénzforgalom nélküli bevételek</t>
  </si>
  <si>
    <t>Hiteltörlesztés</t>
  </si>
  <si>
    <t>VIII.</t>
  </si>
  <si>
    <t>Pénzforgalomnélk. Kiad.</t>
  </si>
  <si>
    <t>Tartalék</t>
  </si>
  <si>
    <t>BEVÉTELEK</t>
  </si>
  <si>
    <t>MŰKÖDÉSI BEVÉTELEK</t>
  </si>
  <si>
    <t>1.</t>
  </si>
  <si>
    <t>2.</t>
  </si>
  <si>
    <t>2.1</t>
  </si>
  <si>
    <t>Helyi adók</t>
  </si>
  <si>
    <t>Átengedett központi adók</t>
  </si>
  <si>
    <t>Talajterhelési díj</t>
  </si>
  <si>
    <t>TÁMOGATÁSOK</t>
  </si>
  <si>
    <t>1.1</t>
  </si>
  <si>
    <t>1.2</t>
  </si>
  <si>
    <t xml:space="preserve">Központosított előirányzatok </t>
  </si>
  <si>
    <t>1.3</t>
  </si>
  <si>
    <t>1.4</t>
  </si>
  <si>
    <t>FELHALMOZÁSI ÉS TŐKE JELLEGŰ BEVÉTELEK</t>
  </si>
  <si>
    <t>Tárgyieszközök, immateriális javak értékesítése</t>
  </si>
  <si>
    <t>Önkormányzatok sajátos felhalm.és tőke jell.bev.</t>
  </si>
  <si>
    <t>Működési célú</t>
  </si>
  <si>
    <t xml:space="preserve">     - ebből OEP</t>
  </si>
  <si>
    <t>Felhalmozási célú</t>
  </si>
  <si>
    <t xml:space="preserve">     -ebből OEP</t>
  </si>
  <si>
    <t>Működési célú pénzeszköz átv.ÁHT-on kiv.</t>
  </si>
  <si>
    <t>Felhalmozási célú pénz eszköz átv. ÁHT-on kiv.</t>
  </si>
  <si>
    <t>HITELEK</t>
  </si>
  <si>
    <t>Működési célú hitel felvétele</t>
  </si>
  <si>
    <t>Felhalmozási célú hitel felvétel</t>
  </si>
  <si>
    <t>PÉNZFORGALOM NÉLKÜLI BEVÉTELEK</t>
  </si>
  <si>
    <t>Előző évi előirányzat maradvány, pénzmaradvány igénybevétele</t>
  </si>
  <si>
    <t xml:space="preserve">                                                                                     KIADÁSOK</t>
  </si>
  <si>
    <t>MŰKÖDÉSI KIADÁSOK</t>
  </si>
  <si>
    <t>Személyi juttatások</t>
  </si>
  <si>
    <t>Munkaadókat terhelő járulékok</t>
  </si>
  <si>
    <t>3.</t>
  </si>
  <si>
    <t>Dologi kiadások</t>
  </si>
  <si>
    <t>4.</t>
  </si>
  <si>
    <t>Támogatásértékű működési célú kiadás</t>
  </si>
  <si>
    <t>Támogatásértékű felhalmozási célú kiadás</t>
  </si>
  <si>
    <t>Működési célú pénzeszköz átadás ÁHT-on kiv.</t>
  </si>
  <si>
    <t>Felhalmozási célú pénzeszköz átadás ÁHT-on kiv.</t>
  </si>
  <si>
    <t>FELHALMOZÁSI KIADÁSOK</t>
  </si>
  <si>
    <t>Felújítások</t>
  </si>
  <si>
    <t>Beruházások</t>
  </si>
  <si>
    <t>PÉNZÜGYI BEFEKTETÉSEK KIADÁSAI</t>
  </si>
  <si>
    <t>Részvények és részesedések vásárlása</t>
  </si>
  <si>
    <t>HITELTÖRLESZTÉS</t>
  </si>
  <si>
    <t xml:space="preserve">Működési célú hiteltörlesztés </t>
  </si>
  <si>
    <t>Fejlesztési célú hiteltörlesztés</t>
  </si>
  <si>
    <t>PÉNZFORGALOM NÉLKÜLI KIADÁS</t>
  </si>
  <si>
    <t>Általános tartalék</t>
  </si>
  <si>
    <t>Céltartalék</t>
  </si>
  <si>
    <t>Költségvetési létszámkeret önkormányzat és intézményeinél</t>
  </si>
  <si>
    <t>BEVÉTELEK FORRÁSAI</t>
  </si>
  <si>
    <t>Működési cékú pénzeszköz átv.ÁHT-on kiv.</t>
  </si>
  <si>
    <t xml:space="preserve">VI. </t>
  </si>
  <si>
    <t>Pénzmaradvány igénybevétele</t>
  </si>
  <si>
    <t>KIADÁSOK FORRÁSAI</t>
  </si>
  <si>
    <t xml:space="preserve">Önkormányzat és intézményei </t>
  </si>
  <si>
    <t>Támogatásértékü működési célú kiadás</t>
  </si>
  <si>
    <t>Működési célú pénzeszközátadás ÁHT-on kiv.</t>
  </si>
  <si>
    <t>Működési célú hiteltörlesztés</t>
  </si>
  <si>
    <t>Tartalékok</t>
  </si>
  <si>
    <t>Tárgyieszközök és immateriális javak értékesítése</t>
  </si>
  <si>
    <t>Önkormányzatok sajátos felh.és tőke jell.bev.</t>
  </si>
  <si>
    <t>Felhalmozási célú pénzeszköz átvétel államháztartáson belül</t>
  </si>
  <si>
    <t>Felhalmozási célú p.e. átv. ÁHT-on kiv.</t>
  </si>
  <si>
    <t xml:space="preserve">Felhalmozási célú kiadások összesen </t>
  </si>
  <si>
    <t xml:space="preserve"> </t>
  </si>
  <si>
    <t>PÉNZZFORGALOM NÉLKÜLI KIADÁS</t>
  </si>
  <si>
    <t>Adatok ezer Ft-ban</t>
  </si>
  <si>
    <t>Szakfeladat</t>
  </si>
  <si>
    <t>száma</t>
  </si>
  <si>
    <t>megnevezése</t>
  </si>
  <si>
    <t>Polgármesteri Hivatal</t>
  </si>
  <si>
    <t>Önkormányzat és intézményei (1+2)</t>
  </si>
  <si>
    <t xml:space="preserve">   Közvilágítási feladatok</t>
  </si>
  <si>
    <t xml:space="preserve"> - Nem p.ü.-i vál.részvényeinek vás.</t>
  </si>
  <si>
    <t xml:space="preserve">   Közvilágítási rendszer felúj. részv.   átruházási szerződés alapján</t>
  </si>
  <si>
    <t xml:space="preserve"> Napköziotthonos Óvoda</t>
  </si>
  <si>
    <t>Összesen</t>
  </si>
  <si>
    <t>Önállóan, részben önállóan gazdálkodó intézmények neve</t>
  </si>
  <si>
    <t>Bevételek összesen</t>
  </si>
  <si>
    <t>Ebből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</si>
  <si>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</si>
  <si>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</si>
  <si>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</si>
  <si>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</si>
  <si>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</si>
  <si>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</si>
  <si>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</si>
  <si>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</si>
  <si>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</si>
  <si>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1. Polgármesteri Hivatal</t>
  </si>
  <si>
    <t>1. Napköziotthonos Óvoda</t>
  </si>
  <si>
    <t xml:space="preserve">                                                                                                          3.sz mellékelet folytatása</t>
  </si>
  <si>
    <t>Önkorm. költségvetési támogatása</t>
  </si>
  <si>
    <t>14.</t>
  </si>
  <si>
    <t>15.</t>
  </si>
  <si>
    <t>16.</t>
  </si>
  <si>
    <t>17.</t>
  </si>
  <si>
    <t>18.</t>
  </si>
  <si>
    <t>19.</t>
  </si>
  <si>
    <t>Szociális étkeztetés</t>
  </si>
  <si>
    <t xml:space="preserve">                                                                                                                                                     </t>
  </si>
  <si>
    <t>Intézmény</t>
  </si>
  <si>
    <t>Rendszeres szem.juttat.</t>
  </si>
  <si>
    <t>Nem rendszeres szem.juttat</t>
  </si>
  <si>
    <t>Külső szem.juttat.</t>
  </si>
  <si>
    <t>Személyi juttat.össz.</t>
  </si>
  <si>
    <t>Önk.ig.tev.</t>
  </si>
  <si>
    <t>Család nővéd.</t>
  </si>
  <si>
    <t>Ifj.eü.gond.</t>
  </si>
  <si>
    <t>Napk.Óvoda</t>
  </si>
  <si>
    <t>Önállóan és részben önállóan gazdálkodó intézmények neve</t>
  </si>
  <si>
    <t>Kiadások összesen</t>
  </si>
  <si>
    <t>I/1.Személyi juttatások</t>
  </si>
  <si>
    <t>I/2.Munkaadót terhelő járulékok</t>
  </si>
  <si>
    <t>Vizterm.ellátás</t>
  </si>
  <si>
    <t>Út építése</t>
  </si>
  <si>
    <t>Fogorvosi alap ellátás</t>
  </si>
  <si>
    <t>Ifj.eü.gondozás</t>
  </si>
  <si>
    <t>Ápolási díj alanyi jogon</t>
  </si>
  <si>
    <t>Ápolási díj mélt.alapon</t>
  </si>
  <si>
    <t>Rendkiv.gyerm.véd.tám.</t>
  </si>
  <si>
    <t>Átvitel :</t>
  </si>
  <si>
    <t>Áthozat</t>
  </si>
  <si>
    <t>1.Napköziotthonos Óvoda</t>
  </si>
  <si>
    <t>Óvodai int.étkeztetés</t>
  </si>
  <si>
    <t>I/3. Dologi Kiadások</t>
  </si>
  <si>
    <t>I. MŰKÖDÉSI KIADÁSOK</t>
  </si>
  <si>
    <t>V/1. Felújítási kiadások</t>
  </si>
  <si>
    <t>V/2. Beruházások</t>
  </si>
  <si>
    <t>VI.PÉNZÜGYI BEFEKT. KIAD.</t>
  </si>
  <si>
    <t>Működési céltartalék</t>
  </si>
  <si>
    <t>Fejlesztési céltartalék</t>
  </si>
  <si>
    <t xml:space="preserve">Mindösszesen </t>
  </si>
  <si>
    <t>Mindösszesen</t>
  </si>
  <si>
    <t>Önkormányzati szintű bevételek és kiadások jogcímenként</t>
  </si>
  <si>
    <t>Önkormányzati szintű működési célú bevételek és kiadások</t>
  </si>
  <si>
    <t>Önkormányzati szintű felhalmozási célú bevételei és kiadásai továbbá pénzügyi befektetések kiadása</t>
  </si>
  <si>
    <t>Önállóan működő és gazdálkodó kvi.int.</t>
  </si>
  <si>
    <t>Családsegítés</t>
  </si>
  <si>
    <t>Önkorm.elsz.kvi.szervekkel</t>
  </si>
  <si>
    <t>Fejezeti és ált.tartalékok</t>
  </si>
  <si>
    <t xml:space="preserve"> Önkormányzat</t>
  </si>
  <si>
    <t>Önkormányzat összesen</t>
  </si>
  <si>
    <t>1.Polgármesteri Hivatal</t>
  </si>
  <si>
    <t>Polgármesteri Hivatal összesen</t>
  </si>
  <si>
    <t xml:space="preserve"> 1.1</t>
  </si>
  <si>
    <t>Önállóan működő kvi.intézmények</t>
  </si>
  <si>
    <t xml:space="preserve"> 2.1</t>
  </si>
  <si>
    <t>Napközi Otthonos Óvoda összesen</t>
  </si>
  <si>
    <t>Bevételek midösszesen</t>
  </si>
  <si>
    <t>Önállóan működő és gazdálkodó intézmények</t>
  </si>
  <si>
    <t>Önkormányzat</t>
  </si>
  <si>
    <t>2.1 Napközi Otthonos Óvoda összesen</t>
  </si>
  <si>
    <t>Felhalmozási és tőke jell.bevétel</t>
  </si>
  <si>
    <t>Mindösszesen (1+2)</t>
  </si>
  <si>
    <t>Közterület rendjének fenntartása</t>
  </si>
  <si>
    <t>1 Polgármesteri Hivatal</t>
  </si>
  <si>
    <t>2. Önállóan működő kvi.intézmények</t>
  </si>
  <si>
    <t xml:space="preserve">Kiadások összesen </t>
  </si>
  <si>
    <t xml:space="preserve">Működési célú bevételek összesen </t>
  </si>
  <si>
    <t>Működési célú kiadások összesen</t>
  </si>
  <si>
    <t xml:space="preserve">Felhalmozási célú bevételek összesen </t>
  </si>
  <si>
    <t>Felhalm.célú kiadások és pénzügyi befekt.összesen</t>
  </si>
  <si>
    <t>Önkorm.ig.tevékenysége</t>
  </si>
  <si>
    <t>Személyi juttatás</t>
  </si>
  <si>
    <t>Önkormányzat össz.</t>
  </si>
  <si>
    <t>Napk.Óvoda össz.</t>
  </si>
  <si>
    <t>Önállóan műk. és gazd. kvi. Int.</t>
  </si>
  <si>
    <t>Önállóan működő kvi. int.</t>
  </si>
  <si>
    <t>Munk.terh.jár.</t>
  </si>
  <si>
    <t>Dologi kiadás</t>
  </si>
  <si>
    <t>Műk.pe.átadás</t>
  </si>
  <si>
    <t>Ellátottak juttatásai</t>
  </si>
  <si>
    <t>Létszám</t>
  </si>
  <si>
    <t xml:space="preserve">Függő, átfutó, kiegyenlítő </t>
  </si>
  <si>
    <t>Pénzmaradvány működési</t>
  </si>
  <si>
    <t xml:space="preserve">Pénzmaradvány fejlesztési </t>
  </si>
  <si>
    <t>Munkahelyi vendéglátás</t>
  </si>
  <si>
    <t>Intézmény finanszírozás</t>
  </si>
  <si>
    <t>Önkorm.jogalkotás</t>
  </si>
  <si>
    <t>Ált.isk.étkeztetés</t>
  </si>
  <si>
    <t>2014. évi előirányzat</t>
  </si>
  <si>
    <t>2014.évi előirányzat</t>
  </si>
  <si>
    <t>CSÁNY Községi Önkormányzat önállóan működő és gazdálkodó, és önállóan működő költségvetési intézményeinek  2014. évi bevételi előirányzata</t>
  </si>
  <si>
    <t>CSÁNY KÖZSÉGI ÖNKORMÁNYZAT 2014. ÉVI ÖSSZEVONT KÖLTSÉGVETÉSI MÉRLEGE</t>
  </si>
  <si>
    <t>CSÁNY KÖZSÉGI ÖNKORMÁNYZAT 2014.ÉVI KÖLTSÉGVETÉSE</t>
  </si>
  <si>
    <t>CSÁNY KÖZSÉGI ÖNKORMÁNYZAT BERUHÁZÁSI KIADÁSAI ÉS PÉNÜGYI BEFEKTETÉSEI ELŐIRÁNYZATA 2014. évben</t>
  </si>
  <si>
    <t>2014 évi terv. Fő</t>
  </si>
  <si>
    <t>CSÁNY Községi Önkormányzat önállóan működő és gazdálkodó, és önállóan működő költségvetési intézményeinek 2014.évi kiadásainak előirányzata</t>
  </si>
  <si>
    <t>Közhatalmi bevételek</t>
  </si>
  <si>
    <t>Ellátottak pézbeli juttatásai</t>
  </si>
  <si>
    <t>Működési célű támogatások</t>
  </si>
  <si>
    <t>1.5</t>
  </si>
  <si>
    <t>2</t>
  </si>
  <si>
    <t>Felhalmozási célú támogatások</t>
  </si>
  <si>
    <t>Felhalmozási célú központosított támogatás</t>
  </si>
  <si>
    <t>TÁMOGATÁSOK ÁHT-ON BELÜLRE</t>
  </si>
  <si>
    <t>TÁMOGATÁSOK ÁHT-ON KÍVÜLRE</t>
  </si>
  <si>
    <t>KIEGÉSZÍTÉS, VISSZATÉRÜLÉS</t>
  </si>
  <si>
    <t>Előző évi központi kiegészítése</t>
  </si>
  <si>
    <t>ELLÁTOTTAK PÉNZBELI JUTTATÁSAI</t>
  </si>
  <si>
    <t>KÖZHATALMI BEVÉTELEK</t>
  </si>
  <si>
    <t>1</t>
  </si>
  <si>
    <t>3</t>
  </si>
  <si>
    <t>4</t>
  </si>
  <si>
    <t>5</t>
  </si>
  <si>
    <t>Igazgatási szolgáltatási díjak</t>
  </si>
  <si>
    <t>III</t>
  </si>
  <si>
    <t>Köpontosított előirányzatok</t>
  </si>
  <si>
    <t>Felhalmozási célű támogatások</t>
  </si>
  <si>
    <t>Felhalmozási célú központosított támogatások</t>
  </si>
  <si>
    <t>Támogatások ÁHT-on belülre</t>
  </si>
  <si>
    <t>Növényterm.,állatteny. kapcs szolgáltatások</t>
  </si>
  <si>
    <t>Önkorm.vagyon való gazdál kapcs.feladatok</t>
  </si>
  <si>
    <t>Önkorm.elszámolásai központi költségvetés</t>
  </si>
  <si>
    <t>Fogorvosi alapellátás</t>
  </si>
  <si>
    <t>Háziorvosi alapellátás</t>
  </si>
  <si>
    <t>Család és nővédelmi .eü.gondozás</t>
  </si>
  <si>
    <t>Házi segítségnyújtás</t>
  </si>
  <si>
    <t>START-munkaprogram-Téli közfogl.</t>
  </si>
  <si>
    <t>Hosszú időtartamú közfoglalkoztatás</t>
  </si>
  <si>
    <t>Könyvtári szolgáltatások</t>
  </si>
  <si>
    <t>Közművelődés-közösségi ás társadalmi rész.fejl.</t>
  </si>
  <si>
    <t>Növényterm.állatteny</t>
  </si>
  <si>
    <t>Tel.hulladék kezelése ártalmat.</t>
  </si>
  <si>
    <t>Közutak,hidak,alagutak,üzemeltetése</t>
  </si>
  <si>
    <t>Önk.vagyon való gazdálkodás</t>
  </si>
  <si>
    <t>Állat eü. ellátás</t>
  </si>
  <si>
    <t>Közvilágítási feladatok</t>
  </si>
  <si>
    <t>Város és község gazdálkodás</t>
  </si>
  <si>
    <t>Önk. és önk.hivatalok ig.tevékenység</t>
  </si>
  <si>
    <t>Közterület.rendjének fenntartása</t>
  </si>
  <si>
    <t>Házi orvosi alapellátás</t>
  </si>
  <si>
    <t>Foglalkozás eü. alapellátás</t>
  </si>
  <si>
    <t>Család és nővédelmi .eü. gondozás</t>
  </si>
  <si>
    <t>Gyermvéd. pénzbeli és term.beni ellát.</t>
  </si>
  <si>
    <t>Egyéb szoc. pénzbeli ellátások</t>
  </si>
  <si>
    <t>Elhunytszem.hátramar. pénzbeli ellát</t>
  </si>
  <si>
    <t>Egyéb szoc. term.beni, pénzbeli ellát.</t>
  </si>
  <si>
    <t>Gyermekjóléti szolgáltatások</t>
  </si>
  <si>
    <t>Szociális étkezés</t>
  </si>
  <si>
    <t>Házi segítség nyújtás</t>
  </si>
  <si>
    <t>Jelzőrendsz.házi segítség nyújtás</t>
  </si>
  <si>
    <t>Civil szervezetek működési tám.</t>
  </si>
  <si>
    <t>START-munkprog.-téli közfoglalkozás</t>
  </si>
  <si>
    <t>Hosszabb időtartamú közfogl</t>
  </si>
  <si>
    <t>Közműv.társ részvét.fejlesztés</t>
  </si>
  <si>
    <t>Önk,önkhivatalok jog.,ált.tevékenysége</t>
  </si>
  <si>
    <t>Város és községgazd. egyéb szolg.</t>
  </si>
  <si>
    <t>Munknélküli aktív korúak ellátása</t>
  </si>
  <si>
    <t>Lakásfenntart lakhat. Összefügg ellát.</t>
  </si>
  <si>
    <t>Betegség kapcs. Péznbeli ellát.,tám.</t>
  </si>
  <si>
    <t>Időskor járadéka</t>
  </si>
  <si>
    <t>Óvodai nevelés,ellátás szakmai fel.</t>
  </si>
  <si>
    <t>Óvodai nevelés, ellátás műk. fel.</t>
  </si>
  <si>
    <t>Óvodai intézményi étkeztetés</t>
  </si>
  <si>
    <t>Iskolai intézményi étkeztetés</t>
  </si>
  <si>
    <t>Önkormányzati ig.tev.</t>
  </si>
  <si>
    <t>Óvodai nevelés ellátás. műk feladat</t>
  </si>
  <si>
    <t>Támogatások ÁHT-onkívülre</t>
  </si>
  <si>
    <t>Települési önkormányzatok egyes köznevelési feladatainak támogatása</t>
  </si>
  <si>
    <t>Kulturális feladat támogatása</t>
  </si>
  <si>
    <t>Szociális  gyermekjóléti és gyermek étk. feladat támogatása</t>
  </si>
  <si>
    <t>Bírságok, pótlékok,egyéb közhatalmi bevételek</t>
  </si>
  <si>
    <t>Birságok, pótlékok ,egyéb közhatalmi bevételek</t>
  </si>
  <si>
    <t>Működési célú támogatások</t>
  </si>
  <si>
    <t>Helyi önkormányzat működésének általános támogatása</t>
  </si>
  <si>
    <t>Heyi önkormányzat működésének általános támogatásaí</t>
  </si>
  <si>
    <t>Szociális gyermekjóléti és gyermek étk.felad.tám</t>
  </si>
  <si>
    <t>ÁTVETT PÉNZESZKÖZÖK ÁHT-on belülről</t>
  </si>
  <si>
    <t>ÁTVETT PÉNZESZKÖZÖK ÁHT-ON kívülről</t>
  </si>
  <si>
    <t>Átvett pénzeszközök ÁHT-on belülről</t>
  </si>
  <si>
    <t>Átvett pénzeszközök ÁHT-onkívülről</t>
  </si>
  <si>
    <t>ÁTVETT PÉNZESZKÖZÖK ÁHT-on kívülről</t>
  </si>
  <si>
    <t>Önkorm. Önkormhiv. jogalkotó és ált.ig.tev.</t>
  </si>
  <si>
    <t>Önkorm. És önkormhiv. jogalkotó és ált.ig.tev.</t>
  </si>
  <si>
    <t>Betegség kapcs. péznbeli ellát.,tám.</t>
  </si>
  <si>
    <t>CSÁNY KÖZSÉGI  ÖNKORMÁNYZAT SZEMÉLYI JUTTATÁSAINAK ,FOGLALKOZTATOTTI LÉTSZÁMÁNAK  2014.ÉVI ELŐIRÁNYZATA</t>
  </si>
  <si>
    <t>Önk. Önkhiv. Önk ig tev</t>
  </si>
  <si>
    <t>Fog orvosi alap ellátás</t>
  </si>
  <si>
    <t>Házi orvosi alap ellátás</t>
  </si>
  <si>
    <t>START munp. -Téli közfogl.</t>
  </si>
  <si>
    <t>Hosszabb időtartamú közfogl.</t>
  </si>
  <si>
    <t>Polg.Hiv.össz.</t>
  </si>
  <si>
    <t>Város kg. Gazdálkodás egyéb sz</t>
  </si>
  <si>
    <t>Közműv.társ részvényfejlesztés</t>
  </si>
  <si>
    <t>Város kg gazdálkodás</t>
  </si>
  <si>
    <t>Közter.rend.fenntartása</t>
  </si>
  <si>
    <t>Család segítés</t>
  </si>
  <si>
    <t>Könyvtári szolgálat</t>
  </si>
  <si>
    <t>Isk.int.étkeztetés</t>
  </si>
  <si>
    <t>Növénytermesztés,állattenyésztés</t>
  </si>
  <si>
    <t>-Kisértékű tárgyi eszköz beszerzés</t>
  </si>
  <si>
    <t>Termeléshez szükséges eszközökre</t>
  </si>
  <si>
    <t>Önkormányzati vagyonnal való gazdálkodás</t>
  </si>
  <si>
    <t>-Egyéb gép, berendezés létesítése</t>
  </si>
  <si>
    <t>*polgármesteri hivatal                                           2.991.960</t>
  </si>
  <si>
    <t xml:space="preserve">*óvoda                                                                11.967.943                                    </t>
  </si>
  <si>
    <t>*polgármesteri hivatal                                              807.829</t>
  </si>
  <si>
    <t xml:space="preserve">*óvoda                                                                  3.231.344                                    </t>
  </si>
  <si>
    <t>Napelemes renszer kiépítése KEOP-4.10.0/A/12-2013-0211 pály.</t>
  </si>
  <si>
    <t>Város és községgazdálkodás</t>
  </si>
  <si>
    <t xml:space="preserve"> -Kisértékű tárgyi eszköz beszerzésére</t>
  </si>
  <si>
    <t xml:space="preserve"> * Kismotor vásárlásra.</t>
  </si>
  <si>
    <t>1 db nyomtató vásálása</t>
  </si>
  <si>
    <t>START munkaprogram-Téli közfoglalkoztatás</t>
  </si>
  <si>
    <t>1 db betonkeverő, 1 db láncfűrész</t>
  </si>
  <si>
    <t>Hosszabb időtartamú közfoglalkoztatás</t>
  </si>
  <si>
    <t>-Egyéb építmény létesítése</t>
  </si>
  <si>
    <t xml:space="preserve">Állattartáshoz hodály 2014. évi végelszámolás után fizetendő  összege </t>
  </si>
  <si>
    <t>Felhalmozási és tőke jellegű bevételek bevételek</t>
  </si>
  <si>
    <t>Önkorm., és önk. hivatalok jogalkotó és ált. igazgatási tev.</t>
  </si>
  <si>
    <t>eszközök pótlására</t>
  </si>
  <si>
    <t xml:space="preserve">óvodai nevelés,ellátás működtetési feladatai </t>
  </si>
  <si>
    <t>eszközök pótlása, cseréje,</t>
  </si>
  <si>
    <t>foglalkoztatási szemléltető eszközök vásárlása</t>
  </si>
  <si>
    <t xml:space="preserve">csoportokba játék beszerzés </t>
  </si>
  <si>
    <t>Óvodai nevelés szakmai felad.</t>
  </si>
  <si>
    <t>Óvodai nevelés műk. felad.</t>
  </si>
  <si>
    <t>Jelenlegi ei.vált.</t>
  </si>
  <si>
    <t>Hatályos ei.mód.</t>
  </si>
  <si>
    <t>Új javasolt mód.ei.</t>
  </si>
  <si>
    <t>2014.évi eredeti ei.</t>
  </si>
  <si>
    <t>Hatályos ei.mód</t>
  </si>
  <si>
    <t>Jelenlegi ei.vált</t>
  </si>
  <si>
    <t>2014.évi eredeti(fő)</t>
  </si>
  <si>
    <t>2014.évi mód.(fő)</t>
  </si>
  <si>
    <t>2014.évi mód.ei.</t>
  </si>
  <si>
    <t>2014.évi eedeti(fő)</t>
  </si>
  <si>
    <t>1.6</t>
  </si>
  <si>
    <t>Helyi önkormányzatok kiegészítő támogatása</t>
  </si>
  <si>
    <t>Ogy, onkorm,Eu parlamenti képv.v. kapcs tev</t>
  </si>
  <si>
    <t>Önkorm. és önkormhiv jogalkotó és ált.ig.tev.</t>
  </si>
  <si>
    <t>Ogy, onkorm,Eu parl. képv.v. kapcs tev</t>
  </si>
  <si>
    <t>Gyermekvédelmi pénzbeli,term. ellát</t>
  </si>
  <si>
    <t>2014 évi mód ei Fő</t>
  </si>
  <si>
    <t>Ogy, önk.,Eu parl. képv.v. kapcs t.</t>
  </si>
  <si>
    <t>Óvodai nevelés szakmai.</t>
  </si>
  <si>
    <t>Közművelődés-közösségi és társ.rész. fejl.</t>
  </si>
  <si>
    <t>-Beruházási ÁFA</t>
  </si>
  <si>
    <t>Közművelődési érd.növ. hj.támogatásból egyéb gép, berendezés vás.</t>
  </si>
  <si>
    <t>Társ.szoc.pol.juttatás</t>
  </si>
  <si>
    <t>Önállóan müködő és gazdálkodó költségvetési szerv Csány Polgármesteri Hivatal 2014. évi költségvetéséről</t>
  </si>
  <si>
    <t>Önállóan müködő költségvetési szerv Csány Napközi Otthonos Óvoda 2014. évi költségvetéséről</t>
  </si>
  <si>
    <t>új javasolt mód ei</t>
  </si>
  <si>
    <t>Új javasolt mód ei</t>
  </si>
  <si>
    <t xml:space="preserve">                                                       </t>
  </si>
  <si>
    <t xml:space="preserve"> 2. melléklet folytatása</t>
  </si>
  <si>
    <t xml:space="preserve">                                                        </t>
  </si>
  <si>
    <t xml:space="preserve">                                                         </t>
  </si>
  <si>
    <t xml:space="preserve"> 1/1.oldal</t>
  </si>
  <si>
    <t xml:space="preserve"> 1/1.oldal folytatása</t>
  </si>
  <si>
    <t xml:space="preserve"> 1/2.oldal </t>
  </si>
  <si>
    <t xml:space="preserve"> 1/2.oldal folytatása</t>
  </si>
  <si>
    <t xml:space="preserve"> 1/3.oldal</t>
  </si>
  <si>
    <t xml:space="preserve"> 1/3.oldal folytatása</t>
  </si>
  <si>
    <t xml:space="preserve"> 1/4.oldal</t>
  </si>
  <si>
    <t xml:space="preserve"> 1/4.oldal folytatása</t>
  </si>
  <si>
    <t xml:space="preserve"> 1/5.oldal</t>
  </si>
  <si>
    <t xml:space="preserve"> 1/5.oldal folytatása</t>
  </si>
  <si>
    <t>-Jármű vásárlás</t>
  </si>
  <si>
    <t>Elvonások,befizetések</t>
  </si>
  <si>
    <t>I/4. Elvonások, befizetések</t>
  </si>
  <si>
    <t>I/4. Elvonások, befietések</t>
  </si>
  <si>
    <t>Átvett pénzeszközök ÁHT-on kívülről</t>
  </si>
  <si>
    <t>II.TÁMOGATÁSOK ÁHT-on BELÜLRE</t>
  </si>
  <si>
    <t>III.TÁMOGATÁSOK ÁHT-on KÍVÜLRE</t>
  </si>
  <si>
    <t>IV.ELLÁTOTTAK PÉNZBELI JUTTATÁSAI</t>
  </si>
  <si>
    <t>CSÁNY KÖZSÉGI ÖNKORMÁNYZAT FELÚJÍTÁSI KIADÁSAINAK ELŐIRÁNYZATA 2014. évben</t>
  </si>
  <si>
    <t>Közutak,hidak, alagutak üzemeltetése</t>
  </si>
  <si>
    <t>6. melléklet folytatása</t>
  </si>
  <si>
    <t>Önkorm.önkormhiv. Jogalkotó és ált. ig .tev.</t>
  </si>
  <si>
    <t>- Földterület vásárlás</t>
  </si>
  <si>
    <t>- Egyéb gép,berendezés vásárlása</t>
  </si>
  <si>
    <t>- Beruházási ÁFA</t>
  </si>
  <si>
    <t>Átvitel</t>
  </si>
  <si>
    <t>- Egyéb építmény, út felújítása</t>
  </si>
  <si>
    <t>Rákóczi,Malom,Budai,Major,Monostori,Nagy,Dobó,temetőbe vezető</t>
  </si>
  <si>
    <t>út,Dózs, Bajcsy útakra</t>
  </si>
  <si>
    <t>-Felújítás ÁFA-ja</t>
  </si>
  <si>
    <t>Önkormányzati vagyonnal való gazdálkodással kapcs. feladatok</t>
  </si>
  <si>
    <t>- Épület felújítás</t>
  </si>
  <si>
    <t>Közösségi ház kialakítása</t>
  </si>
  <si>
    <t>- Felújítási ÁFA</t>
  </si>
  <si>
    <t>2. melléklet az …../2015. (           ) önkormányzati rendelethez</t>
  </si>
  <si>
    <t>3. melléklet az …./2015. (                  ) önkormányzati rendelethez</t>
  </si>
  <si>
    <t>3. melléklet az …./2015. (                       ) önkormányzati rendelethez</t>
  </si>
  <si>
    <t>4. melléklet a …../2015. (                  ) önkormányzati rendelethez</t>
  </si>
  <si>
    <t>5. melléklet a …../2015. (             ) önkormányzati rendelethez</t>
  </si>
  <si>
    <t>7. melléklet a …./2015. (           ) önkormányzati rendelethez</t>
  </si>
  <si>
    <t>önként vállalt</t>
  </si>
  <si>
    <t>kötelező feladat</t>
  </si>
  <si>
    <t>Feladat besorolás</t>
  </si>
  <si>
    <t>6. melléklet a …./2015. (                ) önkormányzati rendelethez</t>
  </si>
  <si>
    <t>Kölcsön</t>
  </si>
  <si>
    <t>KÖLCSÖN</t>
  </si>
  <si>
    <t>IX.</t>
  </si>
  <si>
    <t>Kölcsön nyújtása ÁHT-on kívülre</t>
  </si>
  <si>
    <t xml:space="preserve">Kiadások mindösszesen </t>
  </si>
  <si>
    <t>Gyermekvédelmi pénzbeli és term.beni ellát.</t>
  </si>
  <si>
    <t>VIII. Kölcsön</t>
  </si>
  <si>
    <t>-Int.beruházás ÁFA-ja</t>
  </si>
  <si>
    <t>- Jármű vásárlás</t>
  </si>
  <si>
    <t>- Kisértékű tárgyi eszköz</t>
  </si>
  <si>
    <t>Kerékpár beszerzés</t>
  </si>
  <si>
    <t>- Egyéb gép berendezés</t>
  </si>
  <si>
    <t>burgonyakoptató</t>
  </si>
  <si>
    <t>Konyha</t>
  </si>
  <si>
    <t>- Beruházási Áfa</t>
  </si>
  <si>
    <t>Régi óvoda épületében épületrész felújítása</t>
  </si>
  <si>
    <t>- Felújítási Áfa</t>
  </si>
  <si>
    <t>8. melléklet a ………/2015.(          ) önkormányzati rendelethez</t>
  </si>
  <si>
    <t>9. melléklet a ………/2015.(                 ) önkormányzati rendelethez</t>
  </si>
  <si>
    <t>IX. Általános tartalék</t>
  </si>
  <si>
    <t>X. Céltartalék</t>
  </si>
  <si>
    <t>1.  melléklet a …../2015. (              ) önkormányzati rendelethez</t>
  </si>
  <si>
    <t>3. melléklet az …./2015. (          ) önkormányzati rendelethez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</si>
  <si>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</si>
  <si>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</si>
  <si>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</si>
  <si>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</si>
  <si>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</si>
  <si>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</si>
  <si>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</si>
  <si>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</si>
  <si>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</si>
  <si>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</si>
  <si>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</si>
  <si>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</si>
  <si>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</si>
  <si>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</si>
  <si>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</si>
  <si>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</si>
  <si>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</si>
  <si>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</si>
  <si>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</si>
  <si>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</si>
  <si>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</si>
  <si>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</si>
  <si>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</si>
  <si>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</si>
  <si>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</si>
  <si>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</si>
  <si>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</si>
  <si>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</si>
  <si>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</si>
  <si>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</si>
  <si>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</si>
  <si>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</si>
  <si>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</si>
  <si>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</si>
  <si>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</si>
  <si>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</si>
  <si>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</si>
  <si>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</si>
  <si>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</si>
  <si>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</si>
  <si>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</si>
  <si>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CSÁNY Községi Önkormányzat önállóan működő és gazdálkodó, és önállóan működő költségvetési intézményeinek 2014. évi kiadásainak előirányzata</t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</si>
</sst>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"/>
    <numFmt numFmtId="166" formatCode="#,##0.0"/>
    <numFmt numFmtId="167" formatCode="m\.\ d\."/>
    <numFmt numFmtId="168" formatCode="#,##0\ &quot;Ft&quot;"/>
    <numFmt numFmtId="169" formatCode="0.000"/>
    <numFmt numFmtId="170" formatCode="[$-40E]yyyy\.\ mmmm\ d\."/>
    <numFmt numFmtId="171" formatCode="#,##0_ ;\-#,##0\ 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[$€-2]\ #\ ##,000_);[Red]\([$€-2]\ #\ ##,000\)"/>
  </numFmts>
  <fonts count="80">
    <font>
      <sz val="10"/>
      <name val="Arial"/>
      <family val="0"/>
    </font>
    <font>
      <sz val="10"/>
      <name val="Arial CE"/>
      <family val="0"/>
    </font>
    <font>
      <b/>
      <sz val="13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0"/>
      <name val="Arial CE"/>
      <family val="0"/>
    </font>
    <font>
      <b/>
      <i/>
      <sz val="8"/>
      <name val="Arial CE"/>
      <family val="2"/>
    </font>
    <font>
      <i/>
      <sz val="10"/>
      <name val="Arial CE"/>
      <family val="0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7"/>
      <name val="Arial CE"/>
      <family val="2"/>
    </font>
    <font>
      <b/>
      <i/>
      <sz val="8"/>
      <color indexed="8"/>
      <name val="Arial CE"/>
      <family val="2"/>
    </font>
    <font>
      <i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name val="Arial CE"/>
      <family val="0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b/>
      <sz val="8"/>
      <color indexed="63"/>
      <name val="Arial CE"/>
      <family val="2"/>
    </font>
    <font>
      <i/>
      <sz val="9"/>
      <name val="Arial CE"/>
      <family val="0"/>
    </font>
    <font>
      <b/>
      <i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9"/>
      <color indexed="8"/>
      <name val="Arial"/>
      <family val="2"/>
    </font>
    <font>
      <b/>
      <i/>
      <u val="single"/>
      <sz val="8"/>
      <name val="Arial CE"/>
      <family val="0"/>
    </font>
    <font>
      <i/>
      <u val="single"/>
      <sz val="8"/>
      <name val="Arial CE"/>
      <family val="0"/>
    </font>
    <font>
      <u val="single"/>
      <sz val="8"/>
      <name val="Arial CE"/>
      <family val="0"/>
    </font>
    <font>
      <i/>
      <u val="single"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"/>
      <family val="2"/>
    </font>
    <font>
      <sz val="7"/>
      <color indexed="8"/>
      <name val="Arial"/>
      <family val="2"/>
    </font>
    <font>
      <b/>
      <u val="single"/>
      <sz val="8"/>
      <name val="Arial CE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double"/>
      <top style="thin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medium"/>
      <top style="thin"/>
      <bottom style="medium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double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0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5" fillId="19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1" borderId="7" applyNumberFormat="0" applyFont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73" fillId="28" borderId="0" applyNumberFormat="0" applyBorder="0" applyAlignment="0" applyProtection="0"/>
    <xf numFmtId="0" fontId="74" fillId="29" borderId="8" applyNumberFormat="0" applyAlignment="0" applyProtection="0"/>
    <xf numFmtId="0" fontId="4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7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30" borderId="0" applyNumberFormat="0" applyBorder="0" applyAlignment="0" applyProtection="0"/>
    <xf numFmtId="0" fontId="78" fillId="31" borderId="0" applyNumberFormat="0" applyBorder="0" applyAlignment="0" applyProtection="0"/>
    <xf numFmtId="0" fontId="79" fillId="29" borderId="1" applyNumberFormat="0" applyAlignment="0" applyProtection="0"/>
    <xf numFmtId="9" fontId="0" fillId="0" borderId="0" applyFont="0" applyFill="0" applyBorder="0" applyAlignment="0" applyProtection="0"/>
  </cellStyleXfs>
  <cellXfs count="1838">
    <xf numFmtId="0" fontId="0" fillId="0" borderId="0" xfId="0" applyAlignment="1">
      <alignment/>
    </xf>
    <xf numFmtId="0" fontId="1" fillId="0" borderId="0" xfId="56">
      <alignment/>
      <protection/>
    </xf>
    <xf numFmtId="0" fontId="3" fillId="0" borderId="0" xfId="56" applyFont="1" applyAlignment="1">
      <alignment horizontal="right"/>
      <protection/>
    </xf>
    <xf numFmtId="0" fontId="1" fillId="0" borderId="0" xfId="56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13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wrapText="1"/>
      <protection/>
    </xf>
    <xf numFmtId="0" fontId="5" fillId="0" borderId="14" xfId="56" applyFont="1" applyBorder="1" applyAlignment="1">
      <alignment horizontal="left"/>
      <protection/>
    </xf>
    <xf numFmtId="3" fontId="5" fillId="0" borderId="14" xfId="56" applyNumberFormat="1" applyFont="1" applyBorder="1" applyAlignment="1">
      <alignment horizontal="right"/>
      <protection/>
    </xf>
    <xf numFmtId="3" fontId="5" fillId="0" borderId="15" xfId="56" applyNumberFormat="1" applyFont="1" applyBorder="1" applyAlignment="1">
      <alignment horizontal="right"/>
      <protection/>
    </xf>
    <xf numFmtId="0" fontId="5" fillId="0" borderId="10" xfId="56" applyFont="1" applyBorder="1" applyAlignment="1">
      <alignment horizontal="center"/>
      <protection/>
    </xf>
    <xf numFmtId="49" fontId="5" fillId="0" borderId="16" xfId="56" applyNumberFormat="1" applyFont="1" applyBorder="1" applyAlignment="1">
      <alignment horizontal="center"/>
      <protection/>
    </xf>
    <xf numFmtId="3" fontId="5" fillId="0" borderId="17" xfId="56" applyNumberFormat="1" applyFont="1" applyBorder="1" applyAlignment="1">
      <alignment horizontal="right"/>
      <protection/>
    </xf>
    <xf numFmtId="0" fontId="5" fillId="0" borderId="17" xfId="56" applyFont="1" applyBorder="1" applyAlignment="1">
      <alignment horizontal="left"/>
      <protection/>
    </xf>
    <xf numFmtId="3" fontId="5" fillId="0" borderId="18" xfId="56" applyNumberFormat="1" applyFont="1" applyBorder="1" applyAlignment="1">
      <alignment horizontal="right"/>
      <protection/>
    </xf>
    <xf numFmtId="49" fontId="5" fillId="0" borderId="10" xfId="56" applyNumberFormat="1" applyFont="1" applyBorder="1" applyAlignment="1">
      <alignment horizontal="center"/>
      <protection/>
    </xf>
    <xf numFmtId="49" fontId="5" fillId="0" borderId="19" xfId="56" applyNumberFormat="1" applyFont="1" applyBorder="1" applyAlignment="1">
      <alignment horizontal="center"/>
      <protection/>
    </xf>
    <xf numFmtId="3" fontId="5" fillId="0" borderId="20" xfId="56" applyNumberFormat="1" applyFont="1" applyBorder="1" applyAlignment="1">
      <alignment horizontal="right"/>
      <protection/>
    </xf>
    <xf numFmtId="0" fontId="5" fillId="0" borderId="20" xfId="56" applyFont="1" applyBorder="1" applyAlignment="1">
      <alignment horizontal="left"/>
      <protection/>
    </xf>
    <xf numFmtId="3" fontId="5" fillId="0" borderId="21" xfId="56" applyNumberFormat="1" applyFont="1" applyBorder="1" applyAlignment="1">
      <alignment horizontal="right"/>
      <protection/>
    </xf>
    <xf numFmtId="0" fontId="5" fillId="0" borderId="14" xfId="56" applyFont="1" applyBorder="1" applyAlignment="1">
      <alignment/>
      <protection/>
    </xf>
    <xf numFmtId="0" fontId="5" fillId="0" borderId="17" xfId="56" applyFont="1" applyBorder="1" applyAlignment="1">
      <alignment/>
      <protection/>
    </xf>
    <xf numFmtId="3" fontId="5" fillId="0" borderId="18" xfId="56" applyNumberFormat="1" applyFont="1" applyBorder="1" applyAlignment="1">
      <alignment horizontal="left"/>
      <protection/>
    </xf>
    <xf numFmtId="0" fontId="5" fillId="0" borderId="22" xfId="59" applyFont="1" applyBorder="1" applyAlignment="1">
      <alignment horizontal="center" vertical="center" wrapText="1"/>
      <protection/>
    </xf>
    <xf numFmtId="0" fontId="1" fillId="0" borderId="0" xfId="59">
      <alignment/>
      <protection/>
    </xf>
    <xf numFmtId="0" fontId="4" fillId="0" borderId="0" xfId="59" applyFont="1" applyAlignment="1">
      <alignment horizontal="center"/>
      <protection/>
    </xf>
    <xf numFmtId="0" fontId="1" fillId="0" borderId="23" xfId="59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center"/>
      <protection/>
    </xf>
    <xf numFmtId="3" fontId="3" fillId="0" borderId="14" xfId="59" applyNumberFormat="1" applyFont="1" applyBorder="1" applyAlignment="1">
      <alignment horizontal="right"/>
      <protection/>
    </xf>
    <xf numFmtId="49" fontId="5" fillId="0" borderId="24" xfId="59" applyNumberFormat="1" applyFont="1" applyBorder="1" applyAlignment="1">
      <alignment horizontal="center"/>
      <protection/>
    </xf>
    <xf numFmtId="3" fontId="1" fillId="0" borderId="20" xfId="59" applyNumberFormat="1" applyBorder="1" applyAlignment="1">
      <alignment horizontal="right"/>
      <protection/>
    </xf>
    <xf numFmtId="49" fontId="5" fillId="0" borderId="25" xfId="59" applyNumberFormat="1" applyFont="1" applyBorder="1" applyAlignment="1">
      <alignment horizontal="center"/>
      <protection/>
    </xf>
    <xf numFmtId="3" fontId="1" fillId="0" borderId="12" xfId="59" applyNumberFormat="1" applyBorder="1" applyAlignment="1">
      <alignment horizontal="right"/>
      <protection/>
    </xf>
    <xf numFmtId="49" fontId="8" fillId="0" borderId="26" xfId="59" applyNumberFormat="1" applyFont="1" applyBorder="1" applyAlignment="1">
      <alignment horizontal="center"/>
      <protection/>
    </xf>
    <xf numFmtId="0" fontId="4" fillId="0" borderId="23" xfId="59" applyFont="1" applyBorder="1" applyAlignment="1">
      <alignment horizontal="left"/>
      <protection/>
    </xf>
    <xf numFmtId="3" fontId="4" fillId="0" borderId="12" xfId="59" applyNumberFormat="1" applyFont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8" fillId="0" borderId="10" xfId="59" applyNumberFormat="1" applyFont="1" applyBorder="1" applyAlignment="1">
      <alignment horizontal="center"/>
      <protection/>
    </xf>
    <xf numFmtId="3" fontId="4" fillId="0" borderId="14" xfId="59" applyNumberFormat="1" applyFont="1" applyBorder="1" applyAlignment="1">
      <alignment horizontal="right"/>
      <protection/>
    </xf>
    <xf numFmtId="49" fontId="9" fillId="0" borderId="26" xfId="59" applyNumberFormat="1" applyFont="1" applyBorder="1" applyAlignment="1">
      <alignment horizontal="center"/>
      <protection/>
    </xf>
    <xf numFmtId="0" fontId="3" fillId="0" borderId="23" xfId="59" applyFont="1" applyBorder="1" applyAlignment="1">
      <alignment horizontal="left"/>
      <protection/>
    </xf>
    <xf numFmtId="0" fontId="3" fillId="0" borderId="27" xfId="59" applyFont="1" applyBorder="1" applyAlignment="1">
      <alignment horizontal="left"/>
      <protection/>
    </xf>
    <xf numFmtId="3" fontId="3" fillId="0" borderId="12" xfId="59" applyNumberFormat="1" applyFont="1" applyBorder="1" applyAlignment="1">
      <alignment horizontal="right"/>
      <protection/>
    </xf>
    <xf numFmtId="0" fontId="9" fillId="0" borderId="28" xfId="59" applyFont="1" applyBorder="1" applyAlignment="1">
      <alignment horizontal="left"/>
      <protection/>
    </xf>
    <xf numFmtId="0" fontId="3" fillId="0" borderId="28" xfId="59" applyFont="1" applyBorder="1" applyAlignment="1">
      <alignment horizontal="left"/>
      <protection/>
    </xf>
    <xf numFmtId="0" fontId="3" fillId="0" borderId="29" xfId="59" applyFont="1" applyBorder="1" applyAlignment="1">
      <alignment horizontal="left"/>
      <protection/>
    </xf>
    <xf numFmtId="49" fontId="5" fillId="0" borderId="19" xfId="59" applyNumberFormat="1" applyFont="1" applyBorder="1" applyAlignment="1">
      <alignment horizontal="center"/>
      <protection/>
    </xf>
    <xf numFmtId="49" fontId="5" fillId="0" borderId="26" xfId="59" applyNumberFormat="1" applyFont="1" applyBorder="1" applyAlignment="1">
      <alignment horizontal="center"/>
      <protection/>
    </xf>
    <xf numFmtId="49" fontId="8" fillId="0" borderId="19" xfId="59" applyNumberFormat="1" applyFont="1" applyBorder="1" applyAlignment="1">
      <alignment horizontal="center"/>
      <protection/>
    </xf>
    <xf numFmtId="3" fontId="4" fillId="0" borderId="20" xfId="59" applyNumberFormat="1" applyFont="1" applyBorder="1" applyAlignment="1">
      <alignment horizontal="right"/>
      <protection/>
    </xf>
    <xf numFmtId="0" fontId="9" fillId="0" borderId="30" xfId="59" applyFont="1" applyBorder="1" applyAlignment="1">
      <alignment horizontal="left"/>
      <protection/>
    </xf>
    <xf numFmtId="3" fontId="7" fillId="0" borderId="14" xfId="59" applyNumberFormat="1" applyFont="1" applyBorder="1" applyAlignment="1">
      <alignment horizontal="right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Border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3" fillId="0" borderId="31" xfId="59" applyFont="1" applyBorder="1" applyAlignment="1">
      <alignment horizontal="left"/>
      <protection/>
    </xf>
    <xf numFmtId="3" fontId="3" fillId="0" borderId="20" xfId="59" applyNumberFormat="1" applyFont="1" applyBorder="1" applyAlignment="1">
      <alignment horizontal="right"/>
      <protection/>
    </xf>
    <xf numFmtId="3" fontId="7" fillId="0" borderId="32" xfId="59" applyNumberFormat="1" applyFont="1" applyBorder="1" applyAlignment="1">
      <alignment horizontal="right"/>
      <protection/>
    </xf>
    <xf numFmtId="3" fontId="4" fillId="0" borderId="14" xfId="59" applyNumberFormat="1" applyFont="1" applyBorder="1">
      <alignment/>
      <protection/>
    </xf>
    <xf numFmtId="0" fontId="5" fillId="0" borderId="0" xfId="59" applyFont="1" applyBorder="1" applyAlignment="1">
      <alignment horizontal="left"/>
      <protection/>
    </xf>
    <xf numFmtId="0" fontId="1" fillId="0" borderId="0" xfId="59" applyAlignment="1">
      <alignment horizontal="left"/>
      <protection/>
    </xf>
    <xf numFmtId="0" fontId="5" fillId="0" borderId="23" xfId="59" applyFont="1" applyBorder="1" applyAlignment="1">
      <alignment horizontal="center"/>
      <protection/>
    </xf>
    <xf numFmtId="0" fontId="9" fillId="0" borderId="24" xfId="59" applyFont="1" applyBorder="1" applyAlignment="1">
      <alignment horizontal="center"/>
      <protection/>
    </xf>
    <xf numFmtId="0" fontId="5" fillId="0" borderId="33" xfId="59" applyFont="1" applyBorder="1" applyAlignment="1">
      <alignment horizontal="center"/>
      <protection/>
    </xf>
    <xf numFmtId="49" fontId="8" fillId="0" borderId="16" xfId="59" applyNumberFormat="1" applyFont="1" applyBorder="1" applyAlignment="1">
      <alignment horizontal="center"/>
      <protection/>
    </xf>
    <xf numFmtId="3" fontId="8" fillId="0" borderId="17" xfId="59" applyNumberFormat="1" applyFont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 vertical="center"/>
      <protection/>
    </xf>
    <xf numFmtId="3" fontId="9" fillId="0" borderId="14" xfId="59" applyNumberFormat="1" applyFont="1" applyBorder="1" applyAlignment="1">
      <alignment horizontal="right"/>
      <protection/>
    </xf>
    <xf numFmtId="49" fontId="9" fillId="0" borderId="19" xfId="59" applyNumberFormat="1" applyFont="1" applyBorder="1" applyAlignment="1">
      <alignment horizontal="center" vertical="center"/>
      <protection/>
    </xf>
    <xf numFmtId="3" fontId="9" fillId="0" borderId="20" xfId="59" applyNumberFormat="1" applyFont="1" applyBorder="1" applyAlignment="1">
      <alignment horizontal="right"/>
      <protection/>
    </xf>
    <xf numFmtId="49" fontId="9" fillId="0" borderId="34" xfId="59" applyNumberFormat="1" applyFont="1" applyBorder="1" applyAlignment="1">
      <alignment horizontal="center"/>
      <protection/>
    </xf>
    <xf numFmtId="3" fontId="8" fillId="0" borderId="20" xfId="59" applyNumberFormat="1" applyFont="1" applyBorder="1" applyAlignment="1">
      <alignment horizontal="right"/>
      <protection/>
    </xf>
    <xf numFmtId="0" fontId="8" fillId="0" borderId="30" xfId="59" applyFont="1" applyBorder="1" applyAlignment="1">
      <alignment horizontal="left"/>
      <protection/>
    </xf>
    <xf numFmtId="3" fontId="8" fillId="0" borderId="14" xfId="59" applyNumberFormat="1" applyFont="1" applyBorder="1" applyAlignment="1">
      <alignment horizontal="right"/>
      <protection/>
    </xf>
    <xf numFmtId="49" fontId="8" fillId="0" borderId="10" xfId="59" applyNumberFormat="1" applyFont="1" applyBorder="1" applyAlignment="1">
      <alignment horizontal="center" vertical="center"/>
      <protection/>
    </xf>
    <xf numFmtId="49" fontId="8" fillId="0" borderId="26" xfId="59" applyNumberFormat="1" applyFont="1" applyBorder="1" applyAlignment="1">
      <alignment horizontal="center" vertical="center"/>
      <protection/>
    </xf>
    <xf numFmtId="3" fontId="8" fillId="0" borderId="12" xfId="59" applyNumberFormat="1" applyFont="1" applyBorder="1" applyAlignment="1">
      <alignment horizontal="right"/>
      <protection/>
    </xf>
    <xf numFmtId="49" fontId="5" fillId="0" borderId="24" xfId="59" applyNumberFormat="1" applyFont="1" applyBorder="1" applyAlignment="1">
      <alignment horizontal="center" vertical="center"/>
      <protection/>
    </xf>
    <xf numFmtId="3" fontId="5" fillId="0" borderId="17" xfId="59" applyNumberFormat="1" applyFont="1" applyBorder="1" applyAlignment="1">
      <alignment horizontal="right"/>
      <protection/>
    </xf>
    <xf numFmtId="49" fontId="5" fillId="0" borderId="25" xfId="59" applyNumberFormat="1" applyFont="1" applyBorder="1" applyAlignment="1">
      <alignment horizontal="center" vertical="center"/>
      <protection/>
    </xf>
    <xf numFmtId="3" fontId="5" fillId="0" borderId="20" xfId="59" applyNumberFormat="1" applyFont="1" applyBorder="1" applyAlignment="1">
      <alignment horizontal="right"/>
      <protection/>
    </xf>
    <xf numFmtId="166" fontId="6" fillId="0" borderId="35" xfId="59" applyNumberFormat="1" applyFont="1" applyBorder="1" applyAlignment="1">
      <alignment horizontal="right"/>
      <protection/>
    </xf>
    <xf numFmtId="3" fontId="4" fillId="0" borderId="32" xfId="59" applyNumberFormat="1" applyFont="1" applyBorder="1">
      <alignment/>
      <protection/>
    </xf>
    <xf numFmtId="0" fontId="10" fillId="0" borderId="0" xfId="60" applyFont="1">
      <alignment/>
      <protection/>
    </xf>
    <xf numFmtId="0" fontId="12" fillId="0" borderId="0" xfId="60" applyFont="1" applyAlignment="1">
      <alignment horizontal="center"/>
      <protection/>
    </xf>
    <xf numFmtId="0" fontId="0" fillId="0" borderId="23" xfId="60" applyBorder="1" applyAlignment="1">
      <alignment/>
      <protection/>
    </xf>
    <xf numFmtId="0" fontId="9" fillId="0" borderId="34" xfId="60" applyFont="1" applyBorder="1" applyAlignment="1">
      <alignment horizontal="center"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23" xfId="60" applyFont="1" applyBorder="1" applyAlignment="1">
      <alignment horizontal="left"/>
      <protection/>
    </xf>
    <xf numFmtId="3" fontId="4" fillId="0" borderId="23" xfId="60" applyNumberFormat="1" applyFont="1" applyBorder="1" applyAlignment="1">
      <alignment horizontal="right" wrapText="1"/>
      <protection/>
    </xf>
    <xf numFmtId="0" fontId="9" fillId="0" borderId="23" xfId="60" applyFont="1" applyBorder="1" applyAlignment="1">
      <alignment horizontal="left"/>
      <protection/>
    </xf>
    <xf numFmtId="0" fontId="9" fillId="0" borderId="27" xfId="60" applyFont="1" applyBorder="1" applyAlignment="1">
      <alignment horizontal="left"/>
      <protection/>
    </xf>
    <xf numFmtId="3" fontId="3" fillId="0" borderId="14" xfId="60" applyNumberFormat="1" applyFont="1" applyBorder="1" applyAlignment="1">
      <alignment horizontal="right"/>
      <protection/>
    </xf>
    <xf numFmtId="49" fontId="5" fillId="0" borderId="19" xfId="60" applyNumberFormat="1" applyFont="1" applyBorder="1" applyAlignment="1">
      <alignment horizontal="center"/>
      <protection/>
    </xf>
    <xf numFmtId="3" fontId="0" fillId="0" borderId="20" xfId="60" applyNumberFormat="1" applyBorder="1" applyAlignment="1">
      <alignment horizontal="right"/>
      <protection/>
    </xf>
    <xf numFmtId="49" fontId="8" fillId="0" borderId="10" xfId="60" applyNumberFormat="1" applyFont="1" applyBorder="1" applyAlignment="1">
      <alignment horizontal="center"/>
      <protection/>
    </xf>
    <xf numFmtId="0" fontId="8" fillId="0" borderId="27" xfId="60" applyFont="1" applyBorder="1" applyAlignment="1">
      <alignment horizontal="left"/>
      <protection/>
    </xf>
    <xf numFmtId="3" fontId="4" fillId="0" borderId="14" xfId="60" applyNumberFormat="1" applyFont="1" applyBorder="1" applyAlignment="1">
      <alignment horizontal="right"/>
      <protection/>
    </xf>
    <xf numFmtId="49" fontId="9" fillId="0" borderId="10" xfId="60" applyNumberFormat="1" applyFont="1" applyBorder="1" applyAlignment="1">
      <alignment horizontal="center"/>
      <protection/>
    </xf>
    <xf numFmtId="3" fontId="3" fillId="0" borderId="12" xfId="60" applyNumberFormat="1" applyFont="1" applyBorder="1" applyAlignment="1">
      <alignment horizontal="right"/>
      <protection/>
    </xf>
    <xf numFmtId="3" fontId="7" fillId="0" borderId="12" xfId="60" applyNumberFormat="1" applyFont="1" applyBorder="1" applyAlignment="1">
      <alignment horizontal="right"/>
      <protection/>
    </xf>
    <xf numFmtId="0" fontId="5" fillId="0" borderId="34" xfId="59" applyFont="1" applyBorder="1" applyAlignment="1">
      <alignment horizontal="center"/>
      <protection/>
    </xf>
    <xf numFmtId="0" fontId="1" fillId="0" borderId="23" xfId="59" applyBorder="1" applyAlignment="1">
      <alignment/>
      <protection/>
    </xf>
    <xf numFmtId="3" fontId="4" fillId="0" borderId="12" xfId="60" applyNumberFormat="1" applyFont="1" applyBorder="1" applyAlignment="1">
      <alignment horizontal="right"/>
      <protection/>
    </xf>
    <xf numFmtId="0" fontId="8" fillId="0" borderId="0" xfId="60" applyFont="1" applyBorder="1" applyAlignment="1">
      <alignment horizontal="left"/>
      <protection/>
    </xf>
    <xf numFmtId="49" fontId="5" fillId="0" borderId="0" xfId="60" applyNumberFormat="1" applyFont="1" applyBorder="1" applyAlignment="1">
      <alignment horizontal="center"/>
      <protection/>
    </xf>
    <xf numFmtId="0" fontId="0" fillId="0" borderId="0" xfId="60" applyBorder="1">
      <alignment/>
      <protection/>
    </xf>
    <xf numFmtId="0" fontId="0" fillId="0" borderId="0" xfId="60">
      <alignment/>
      <protection/>
    </xf>
    <xf numFmtId="0" fontId="5" fillId="0" borderId="14" xfId="60" applyFont="1" applyBorder="1" applyAlignment="1">
      <alignment horizontal="right"/>
      <protection/>
    </xf>
    <xf numFmtId="0" fontId="9" fillId="0" borderId="34" xfId="60" applyFont="1" applyBorder="1" applyAlignment="1">
      <alignment horizontal="center"/>
      <protection/>
    </xf>
    <xf numFmtId="0" fontId="8" fillId="0" borderId="10" xfId="60" applyFont="1" applyBorder="1" applyAlignment="1">
      <alignment horizontal="center"/>
      <protection/>
    </xf>
    <xf numFmtId="49" fontId="9" fillId="0" borderId="10" xfId="60" applyNumberFormat="1" applyFont="1" applyBorder="1" applyAlignment="1">
      <alignment horizontal="center" vertical="center"/>
      <protection/>
    </xf>
    <xf numFmtId="3" fontId="9" fillId="0" borderId="14" xfId="60" applyNumberFormat="1" applyFont="1" applyBorder="1" applyAlignment="1">
      <alignment horizontal="right"/>
      <protection/>
    </xf>
    <xf numFmtId="49" fontId="8" fillId="0" borderId="16" xfId="60" applyNumberFormat="1" applyFont="1" applyBorder="1" applyAlignment="1">
      <alignment horizontal="center"/>
      <protection/>
    </xf>
    <xf numFmtId="3" fontId="4" fillId="0" borderId="17" xfId="60" applyNumberFormat="1" applyFont="1" applyBorder="1" applyAlignment="1">
      <alignment horizontal="right"/>
      <protection/>
    </xf>
    <xf numFmtId="49" fontId="9" fillId="0" borderId="16" xfId="60" applyNumberFormat="1" applyFont="1" applyBorder="1" applyAlignment="1">
      <alignment horizontal="center"/>
      <protection/>
    </xf>
    <xf numFmtId="3" fontId="9" fillId="0" borderId="17" xfId="60" applyNumberFormat="1" applyFont="1" applyBorder="1" applyAlignment="1">
      <alignment horizontal="right"/>
      <protection/>
    </xf>
    <xf numFmtId="49" fontId="8" fillId="0" borderId="10" xfId="60" applyNumberFormat="1" applyFont="1" applyBorder="1" applyAlignment="1">
      <alignment horizontal="center" vertical="center"/>
      <protection/>
    </xf>
    <xf numFmtId="49" fontId="6" fillId="0" borderId="10" xfId="60" applyNumberFormat="1" applyFont="1" applyBorder="1" applyAlignment="1">
      <alignment horizontal="center" vertical="center"/>
      <protection/>
    </xf>
    <xf numFmtId="3" fontId="7" fillId="0" borderId="14" xfId="60" applyNumberFormat="1" applyFont="1" applyBorder="1" applyAlignment="1">
      <alignment horizontal="right"/>
      <protection/>
    </xf>
    <xf numFmtId="0" fontId="3" fillId="0" borderId="23" xfId="60" applyFont="1" applyBorder="1" applyAlignment="1">
      <alignment horizontal="left"/>
      <protection/>
    </xf>
    <xf numFmtId="0" fontId="3" fillId="0" borderId="27" xfId="60" applyFont="1" applyBorder="1" applyAlignment="1">
      <alignment horizontal="left"/>
      <protection/>
    </xf>
    <xf numFmtId="49" fontId="5" fillId="0" borderId="10" xfId="60" applyNumberFormat="1" applyFont="1" applyBorder="1" applyAlignment="1">
      <alignment horizontal="center" vertical="center"/>
      <protection/>
    </xf>
    <xf numFmtId="3" fontId="5" fillId="0" borderId="14" xfId="60" applyNumberFormat="1" applyFont="1" applyBorder="1" applyAlignment="1">
      <alignment horizontal="right"/>
      <protection/>
    </xf>
    <xf numFmtId="49" fontId="5" fillId="0" borderId="16" xfId="60" applyNumberFormat="1" applyFont="1" applyBorder="1" applyAlignment="1">
      <alignment horizontal="center" vertical="center"/>
      <protection/>
    </xf>
    <xf numFmtId="3" fontId="5" fillId="0" borderId="17" xfId="60" applyNumberFormat="1" applyFont="1" applyBorder="1" applyAlignment="1">
      <alignment horizontal="right"/>
      <protection/>
    </xf>
    <xf numFmtId="0" fontId="0" fillId="0" borderId="0" xfId="59" applyFont="1">
      <alignment/>
      <protection/>
    </xf>
    <xf numFmtId="0" fontId="3" fillId="0" borderId="0" xfId="59" applyFont="1" applyAlignment="1">
      <alignment horizontal="right"/>
      <protection/>
    </xf>
    <xf numFmtId="0" fontId="0" fillId="0" borderId="34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0" fontId="1" fillId="0" borderId="33" xfId="59" applyBorder="1" applyAlignment="1">
      <alignment horizontal="center"/>
      <protection/>
    </xf>
    <xf numFmtId="0" fontId="8" fillId="0" borderId="16" xfId="59" applyFont="1" applyBorder="1" applyAlignment="1">
      <alignment horizontal="center"/>
      <protection/>
    </xf>
    <xf numFmtId="3" fontId="4" fillId="0" borderId="17" xfId="59" applyNumberFormat="1" applyFont="1" applyBorder="1" applyAlignment="1">
      <alignment/>
      <protection/>
    </xf>
    <xf numFmtId="3" fontId="3" fillId="0" borderId="14" xfId="59" applyNumberFormat="1" applyFont="1" applyBorder="1" applyAlignment="1">
      <alignment/>
      <protection/>
    </xf>
    <xf numFmtId="167" fontId="5" fillId="0" borderId="19" xfId="59" applyNumberFormat="1" applyFont="1" applyBorder="1" applyAlignment="1">
      <alignment horizontal="center"/>
      <protection/>
    </xf>
    <xf numFmtId="3" fontId="0" fillId="0" borderId="20" xfId="59" applyNumberFormat="1" applyFont="1" applyBorder="1" applyAlignment="1">
      <alignment/>
      <protection/>
    </xf>
    <xf numFmtId="167" fontId="8" fillId="0" borderId="10" xfId="59" applyNumberFormat="1" applyFont="1" applyBorder="1" applyAlignment="1">
      <alignment horizontal="center"/>
      <protection/>
    </xf>
    <xf numFmtId="3" fontId="4" fillId="0" borderId="14" xfId="59" applyNumberFormat="1" applyFont="1" applyBorder="1" applyAlignment="1">
      <alignment/>
      <protection/>
    </xf>
    <xf numFmtId="0" fontId="9" fillId="0" borderId="19" xfId="59" applyFont="1" applyBorder="1" applyAlignment="1">
      <alignment horizontal="center"/>
      <protection/>
    </xf>
    <xf numFmtId="3" fontId="3" fillId="0" borderId="20" xfId="59" applyNumberFormat="1" applyFont="1" applyBorder="1" applyAlignment="1">
      <alignment/>
      <protection/>
    </xf>
    <xf numFmtId="0" fontId="5" fillId="0" borderId="10" xfId="59" applyFont="1" applyBorder="1" applyAlignment="1">
      <alignment horizontal="center"/>
      <protection/>
    </xf>
    <xf numFmtId="0" fontId="8" fillId="0" borderId="10" xfId="59" applyFont="1" applyBorder="1" applyAlignment="1">
      <alignment horizontal="center"/>
      <protection/>
    </xf>
    <xf numFmtId="0" fontId="9" fillId="0" borderId="34" xfId="59" applyFont="1" applyBorder="1" applyAlignment="1">
      <alignment horizontal="center"/>
      <protection/>
    </xf>
    <xf numFmtId="0" fontId="8" fillId="0" borderId="19" xfId="59" applyFont="1" applyBorder="1" applyAlignment="1">
      <alignment horizontal="center"/>
      <protection/>
    </xf>
    <xf numFmtId="3" fontId="4" fillId="0" borderId="20" xfId="59" applyNumberFormat="1" applyFont="1" applyBorder="1" applyAlignment="1">
      <alignment/>
      <protection/>
    </xf>
    <xf numFmtId="0" fontId="9" fillId="0" borderId="16" xfId="59" applyFont="1" applyBorder="1" applyAlignment="1">
      <alignment horizontal="center"/>
      <protection/>
    </xf>
    <xf numFmtId="3" fontId="3" fillId="0" borderId="17" xfId="59" applyNumberFormat="1" applyFont="1" applyBorder="1" applyAlignment="1">
      <alignment/>
      <protection/>
    </xf>
    <xf numFmtId="167" fontId="5" fillId="0" borderId="16" xfId="59" applyNumberFormat="1" applyFont="1" applyBorder="1" applyAlignment="1">
      <alignment horizontal="center"/>
      <protection/>
    </xf>
    <xf numFmtId="3" fontId="0" fillId="0" borderId="17" xfId="59" applyNumberFormat="1" applyFont="1" applyBorder="1" applyAlignment="1">
      <alignment/>
      <protection/>
    </xf>
    <xf numFmtId="0" fontId="1" fillId="0" borderId="0" xfId="63">
      <alignment/>
      <protection/>
    </xf>
    <xf numFmtId="0" fontId="21" fillId="0" borderId="36" xfId="63" applyFont="1" applyBorder="1">
      <alignment/>
      <protection/>
    </xf>
    <xf numFmtId="0" fontId="21" fillId="0" borderId="37" xfId="63" applyFont="1" applyBorder="1">
      <alignment/>
      <protection/>
    </xf>
    <xf numFmtId="3" fontId="20" fillId="0" borderId="20" xfId="63" applyNumberFormat="1" applyFont="1" applyBorder="1">
      <alignment/>
      <protection/>
    </xf>
    <xf numFmtId="0" fontId="20" fillId="0" borderId="19" xfId="63" applyFont="1" applyBorder="1">
      <alignment/>
      <protection/>
    </xf>
    <xf numFmtId="3" fontId="21" fillId="0" borderId="20" xfId="63" applyNumberFormat="1" applyFont="1" applyBorder="1">
      <alignment/>
      <protection/>
    </xf>
    <xf numFmtId="0" fontId="20" fillId="0" borderId="26" xfId="63" applyFont="1" applyBorder="1">
      <alignment/>
      <protection/>
    </xf>
    <xf numFmtId="0" fontId="21" fillId="0" borderId="20" xfId="63" applyFont="1" applyBorder="1">
      <alignment/>
      <protection/>
    </xf>
    <xf numFmtId="3" fontId="23" fillId="0" borderId="32" xfId="63" applyNumberFormat="1" applyFont="1" applyBorder="1">
      <alignment/>
      <protection/>
    </xf>
    <xf numFmtId="3" fontId="17" fillId="0" borderId="32" xfId="63" applyNumberFormat="1" applyFont="1" applyBorder="1">
      <alignment/>
      <protection/>
    </xf>
    <xf numFmtId="0" fontId="0" fillId="0" borderId="0" xfId="58">
      <alignment/>
      <protection/>
    </xf>
    <xf numFmtId="0" fontId="10" fillId="0" borderId="0" xfId="58" applyFont="1">
      <alignment/>
      <protection/>
    </xf>
    <xf numFmtId="0" fontId="12" fillId="0" borderId="0" xfId="58" applyFont="1" applyAlignment="1">
      <alignment horizontal="center"/>
      <protection/>
    </xf>
    <xf numFmtId="3" fontId="24" fillId="0" borderId="38" xfId="58" applyNumberFormat="1" applyFont="1" applyBorder="1" applyAlignment="1">
      <alignment/>
      <protection/>
    </xf>
    <xf numFmtId="3" fontId="24" fillId="0" borderId="20" xfId="58" applyNumberFormat="1" applyFont="1" applyBorder="1" applyAlignment="1">
      <alignment/>
      <protection/>
    </xf>
    <xf numFmtId="0" fontId="24" fillId="0" borderId="20" xfId="58" applyFont="1" applyBorder="1" applyAlignment="1">
      <alignment/>
      <protection/>
    </xf>
    <xf numFmtId="3" fontId="24" fillId="0" borderId="31" xfId="58" applyNumberFormat="1" applyFont="1" applyBorder="1" applyAlignment="1">
      <alignment/>
      <protection/>
    </xf>
    <xf numFmtId="9" fontId="24" fillId="0" borderId="21" xfId="58" applyNumberFormat="1" applyFont="1" applyBorder="1" applyAlignment="1">
      <alignment/>
      <protection/>
    </xf>
    <xf numFmtId="0" fontId="13" fillId="0" borderId="25" xfId="58" applyFont="1" applyBorder="1">
      <alignment/>
      <protection/>
    </xf>
    <xf numFmtId="0" fontId="13" fillId="0" borderId="20" xfId="58" applyFont="1" applyBorder="1" applyAlignment="1">
      <alignment horizontal="left"/>
      <protection/>
    </xf>
    <xf numFmtId="0" fontId="13" fillId="0" borderId="39" xfId="58" applyFont="1" applyBorder="1" applyAlignment="1">
      <alignment horizontal="left"/>
      <protection/>
    </xf>
    <xf numFmtId="3" fontId="13" fillId="0" borderId="38" xfId="58" applyNumberFormat="1" applyFont="1" applyBorder="1" applyAlignment="1">
      <alignment/>
      <protection/>
    </xf>
    <xf numFmtId="3" fontId="13" fillId="0" borderId="20" xfId="58" applyNumberFormat="1" applyFont="1" applyBorder="1" applyAlignment="1">
      <alignment/>
      <protection/>
    </xf>
    <xf numFmtId="0" fontId="13" fillId="0" borderId="20" xfId="58" applyFont="1" applyBorder="1" applyAlignment="1">
      <alignment/>
      <protection/>
    </xf>
    <xf numFmtId="3" fontId="13" fillId="0" borderId="31" xfId="58" applyNumberFormat="1" applyFont="1" applyBorder="1" applyAlignment="1">
      <alignment/>
      <protection/>
    </xf>
    <xf numFmtId="9" fontId="13" fillId="0" borderId="21" xfId="58" applyNumberFormat="1" applyFont="1" applyBorder="1" applyAlignment="1">
      <alignment/>
      <protection/>
    </xf>
    <xf numFmtId="3" fontId="13" fillId="0" borderId="31" xfId="58" applyNumberFormat="1" applyFont="1" applyBorder="1" applyAlignment="1">
      <alignment/>
      <protection/>
    </xf>
    <xf numFmtId="3" fontId="13" fillId="0" borderId="20" xfId="58" applyNumberFormat="1" applyFont="1" applyBorder="1" applyAlignment="1">
      <alignment/>
      <protection/>
    </xf>
    <xf numFmtId="0" fontId="10" fillId="0" borderId="20" xfId="58" applyFont="1" applyBorder="1" applyAlignment="1">
      <alignment/>
      <protection/>
    </xf>
    <xf numFmtId="9" fontId="13" fillId="0" borderId="21" xfId="58" applyNumberFormat="1" applyFont="1" applyBorder="1" applyAlignment="1">
      <alignment/>
      <protection/>
    </xf>
    <xf numFmtId="0" fontId="13" fillId="0" borderId="0" xfId="58" applyFont="1" applyBorder="1" applyAlignment="1">
      <alignment horizontal="left"/>
      <protection/>
    </xf>
    <xf numFmtId="3" fontId="10" fillId="0" borderId="20" xfId="58" applyNumberFormat="1" applyFont="1" applyBorder="1" applyAlignment="1">
      <alignment/>
      <protection/>
    </xf>
    <xf numFmtId="9" fontId="10" fillId="0" borderId="21" xfId="58" applyNumberFormat="1" applyFont="1" applyBorder="1" applyAlignment="1">
      <alignment/>
      <protection/>
    </xf>
    <xf numFmtId="9" fontId="26" fillId="0" borderId="21" xfId="58" applyNumberFormat="1" applyFont="1" applyBorder="1" applyAlignment="1">
      <alignment/>
      <protection/>
    </xf>
    <xf numFmtId="3" fontId="10" fillId="0" borderId="31" xfId="58" applyNumberFormat="1" applyFont="1" applyBorder="1" applyAlignment="1">
      <alignment/>
      <protection/>
    </xf>
    <xf numFmtId="0" fontId="24" fillId="0" borderId="25" xfId="58" applyFont="1" applyBorder="1" applyAlignment="1">
      <alignment horizontal="center"/>
      <protection/>
    </xf>
    <xf numFmtId="0" fontId="24" fillId="0" borderId="39" xfId="58" applyFont="1" applyBorder="1" applyAlignment="1">
      <alignment horizontal="left"/>
      <protection/>
    </xf>
    <xf numFmtId="0" fontId="24" fillId="0" borderId="0" xfId="58" applyFont="1" applyBorder="1" applyAlignment="1">
      <alignment horizontal="left"/>
      <protection/>
    </xf>
    <xf numFmtId="3" fontId="25" fillId="0" borderId="38" xfId="58" applyNumberFormat="1" applyFont="1" applyBorder="1" applyAlignment="1">
      <alignment/>
      <protection/>
    </xf>
    <xf numFmtId="0" fontId="0" fillId="0" borderId="0" xfId="58" applyBorder="1" applyAlignment="1">
      <alignment/>
      <protection/>
    </xf>
    <xf numFmtId="0" fontId="4" fillId="0" borderId="40" xfId="58" applyFont="1" applyBorder="1" applyAlignment="1">
      <alignment horizontal="center"/>
      <protection/>
    </xf>
    <xf numFmtId="3" fontId="27" fillId="0" borderId="41" xfId="58" applyNumberFormat="1" applyFont="1" applyBorder="1" applyAlignment="1">
      <alignment/>
      <protection/>
    </xf>
    <xf numFmtId="3" fontId="27" fillId="0" borderId="32" xfId="58" applyNumberFormat="1" applyFont="1" applyBorder="1" applyAlignment="1">
      <alignment/>
      <protection/>
    </xf>
    <xf numFmtId="3" fontId="4" fillId="0" borderId="40" xfId="58" applyNumberFormat="1" applyFont="1" applyBorder="1" applyAlignment="1">
      <alignment horizontal="right"/>
      <protection/>
    </xf>
    <xf numFmtId="3" fontId="4" fillId="0" borderId="32" xfId="58" applyNumberFormat="1" applyFont="1" applyBorder="1" applyAlignment="1">
      <alignment horizontal="right"/>
      <protection/>
    </xf>
    <xf numFmtId="0" fontId="4" fillId="0" borderId="40" xfId="58" applyFont="1" applyBorder="1" applyAlignment="1">
      <alignment horizontal="right"/>
      <protection/>
    </xf>
    <xf numFmtId="3" fontId="4" fillId="0" borderId="41" xfId="58" applyNumberFormat="1" applyFont="1" applyBorder="1" applyAlignment="1">
      <alignment horizontal="right"/>
      <protection/>
    </xf>
    <xf numFmtId="0" fontId="4" fillId="0" borderId="32" xfId="58" applyFont="1" applyFill="1" applyBorder="1" applyAlignment="1">
      <alignment horizontal="right"/>
      <protection/>
    </xf>
    <xf numFmtId="9" fontId="4" fillId="0" borderId="42" xfId="58" applyNumberFormat="1" applyFont="1" applyFill="1" applyBorder="1" applyAlignment="1">
      <alignment horizontal="right"/>
      <protection/>
    </xf>
    <xf numFmtId="0" fontId="0" fillId="0" borderId="0" xfId="58" applyBorder="1" applyAlignment="1">
      <alignment wrapText="1"/>
      <protection/>
    </xf>
    <xf numFmtId="0" fontId="1" fillId="0" borderId="0" xfId="62">
      <alignment/>
      <protection/>
    </xf>
    <xf numFmtId="0" fontId="1" fillId="0" borderId="0" xfId="62" applyAlignment="1">
      <alignment wrapText="1"/>
      <protection/>
    </xf>
    <xf numFmtId="0" fontId="21" fillId="0" borderId="0" xfId="62" applyFont="1">
      <alignment/>
      <protection/>
    </xf>
    <xf numFmtId="0" fontId="21" fillId="0" borderId="16" xfId="62" applyFont="1" applyBorder="1" applyAlignment="1">
      <alignment horizontal="center" vertical="center"/>
      <protection/>
    </xf>
    <xf numFmtId="0" fontId="21" fillId="0" borderId="43" xfId="62" applyFont="1" applyBorder="1" applyAlignment="1">
      <alignment horizontal="center" vertical="center"/>
      <protection/>
    </xf>
    <xf numFmtId="0" fontId="21" fillId="0" borderId="44" xfId="62" applyFont="1" applyBorder="1" applyAlignment="1">
      <alignment horizontal="center" vertical="center" wrapText="1"/>
      <protection/>
    </xf>
    <xf numFmtId="0" fontId="21" fillId="0" borderId="45" xfId="62" applyFont="1" applyBorder="1" applyAlignment="1">
      <alignment horizontal="center" vertical="center" wrapText="1"/>
      <protection/>
    </xf>
    <xf numFmtId="0" fontId="21" fillId="0" borderId="17" xfId="62" applyFont="1" applyBorder="1" applyAlignment="1">
      <alignment horizontal="center" vertical="center" wrapText="1"/>
      <protection/>
    </xf>
    <xf numFmtId="3" fontId="20" fillId="0" borderId="46" xfId="62" applyNumberFormat="1" applyFont="1" applyBorder="1" applyAlignment="1">
      <alignment horizontal="right" vertical="center" wrapText="1"/>
      <protection/>
    </xf>
    <xf numFmtId="3" fontId="21" fillId="0" borderId="20" xfId="62" applyNumberFormat="1" applyFont="1" applyBorder="1" applyAlignment="1">
      <alignment horizontal="right" vertical="center" wrapText="1"/>
      <protection/>
    </xf>
    <xf numFmtId="3" fontId="21" fillId="0" borderId="31" xfId="62" applyNumberFormat="1" applyFont="1" applyBorder="1">
      <alignment/>
      <protection/>
    </xf>
    <xf numFmtId="3" fontId="19" fillId="0" borderId="27" xfId="62" applyNumberFormat="1" applyFont="1" applyBorder="1">
      <alignment/>
      <protection/>
    </xf>
    <xf numFmtId="3" fontId="19" fillId="0" borderId="20" xfId="62" applyNumberFormat="1" applyFont="1" applyBorder="1" applyAlignment="1">
      <alignment horizontal="right" vertical="center" wrapText="1"/>
      <protection/>
    </xf>
    <xf numFmtId="0" fontId="19" fillId="0" borderId="19" xfId="62" applyFont="1" applyBorder="1" applyAlignment="1">
      <alignment horizontal="center"/>
      <protection/>
    </xf>
    <xf numFmtId="0" fontId="32" fillId="0" borderId="0" xfId="62" applyFont="1" applyBorder="1">
      <alignment/>
      <protection/>
    </xf>
    <xf numFmtId="0" fontId="1" fillId="0" borderId="0" xfId="61">
      <alignment/>
      <protection/>
    </xf>
    <xf numFmtId="0" fontId="5" fillId="0" borderId="10" xfId="61" applyFont="1" applyBorder="1" applyAlignment="1">
      <alignment horizontal="center"/>
      <protection/>
    </xf>
    <xf numFmtId="0" fontId="5" fillId="0" borderId="14" xfId="61" applyFont="1" applyBorder="1" applyAlignment="1">
      <alignment horizontal="center"/>
      <protection/>
    </xf>
    <xf numFmtId="0" fontId="5" fillId="0" borderId="15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30" xfId="61" applyFont="1" applyBorder="1" applyAlignment="1">
      <alignment horizontal="left"/>
      <protection/>
    </xf>
    <xf numFmtId="0" fontId="8" fillId="0" borderId="23" xfId="61" applyFont="1" applyBorder="1" applyAlignment="1">
      <alignment horizontal="left"/>
      <protection/>
    </xf>
    <xf numFmtId="3" fontId="8" fillId="0" borderId="10" xfId="61" applyNumberFormat="1" applyFont="1" applyBorder="1" applyAlignment="1">
      <alignment/>
      <protection/>
    </xf>
    <xf numFmtId="3" fontId="8" fillId="0" borderId="14" xfId="61" applyNumberFormat="1" applyFont="1" applyBorder="1" applyAlignment="1">
      <alignment/>
      <protection/>
    </xf>
    <xf numFmtId="3" fontId="8" fillId="0" borderId="27" xfId="61" applyNumberFormat="1" applyFont="1" applyBorder="1" applyAlignment="1">
      <alignment/>
      <protection/>
    </xf>
    <xf numFmtId="0" fontId="5" fillId="0" borderId="10" xfId="61" applyFont="1" applyBorder="1" applyAlignment="1">
      <alignment horizontal="center"/>
      <protection/>
    </xf>
    <xf numFmtId="0" fontId="9" fillId="0" borderId="30" xfId="61" applyFont="1" applyBorder="1" applyAlignment="1">
      <alignment horizontal="left"/>
      <protection/>
    </xf>
    <xf numFmtId="0" fontId="9" fillId="0" borderId="23" xfId="61" applyFont="1" applyBorder="1" applyAlignment="1">
      <alignment horizontal="left"/>
      <protection/>
    </xf>
    <xf numFmtId="0" fontId="9" fillId="0" borderId="47" xfId="61" applyFont="1" applyBorder="1" applyAlignment="1">
      <alignment horizontal="left"/>
      <protection/>
    </xf>
    <xf numFmtId="3" fontId="9" fillId="0" borderId="10" xfId="61" applyNumberFormat="1" applyFont="1" applyBorder="1" applyAlignment="1">
      <alignment/>
      <protection/>
    </xf>
    <xf numFmtId="3" fontId="9" fillId="0" borderId="14" xfId="61" applyNumberFormat="1" applyFont="1" applyBorder="1" applyAlignment="1">
      <alignment/>
      <protection/>
    </xf>
    <xf numFmtId="3" fontId="9" fillId="0" borderId="27" xfId="61" applyNumberFormat="1" applyFont="1" applyBorder="1" applyAlignment="1">
      <alignment/>
      <protection/>
    </xf>
    <xf numFmtId="0" fontId="5" fillId="0" borderId="30" xfId="61" applyFont="1" applyBorder="1" applyAlignment="1">
      <alignment horizontal="center"/>
      <protection/>
    </xf>
    <xf numFmtId="0" fontId="5" fillId="0" borderId="23" xfId="61" applyFont="1" applyBorder="1" applyAlignment="1">
      <alignment horizontal="left"/>
      <protection/>
    </xf>
    <xf numFmtId="0" fontId="5" fillId="0" borderId="47" xfId="61" applyFont="1" applyBorder="1" applyAlignment="1">
      <alignment horizontal="left"/>
      <protection/>
    </xf>
    <xf numFmtId="3" fontId="5" fillId="0" borderId="10" xfId="61" applyNumberFormat="1" applyFont="1" applyBorder="1" applyAlignment="1">
      <alignment/>
      <protection/>
    </xf>
    <xf numFmtId="3" fontId="5" fillId="0" borderId="14" xfId="61" applyNumberFormat="1" applyFont="1" applyBorder="1" applyAlignment="1">
      <alignment/>
      <protection/>
    </xf>
    <xf numFmtId="3" fontId="5" fillId="0" borderId="10" xfId="61" applyNumberFormat="1" applyFont="1" applyBorder="1" applyAlignment="1">
      <alignment/>
      <protection/>
    </xf>
    <xf numFmtId="3" fontId="5" fillId="0" borderId="27" xfId="61" applyNumberFormat="1" applyFont="1" applyBorder="1" applyAlignment="1">
      <alignment/>
      <protection/>
    </xf>
    <xf numFmtId="0" fontId="5" fillId="0" borderId="16" xfId="61" applyFont="1" applyBorder="1" applyAlignment="1">
      <alignment horizontal="center"/>
      <protection/>
    </xf>
    <xf numFmtId="3" fontId="5" fillId="0" borderId="16" xfId="61" applyNumberFormat="1" applyFont="1" applyBorder="1" applyAlignment="1">
      <alignment/>
      <protection/>
    </xf>
    <xf numFmtId="3" fontId="5" fillId="0" borderId="17" xfId="61" applyNumberFormat="1" applyFont="1" applyBorder="1" applyAlignment="1">
      <alignment/>
      <protection/>
    </xf>
    <xf numFmtId="3" fontId="5" fillId="0" borderId="48" xfId="61" applyNumberFormat="1" applyFont="1" applyBorder="1" applyAlignment="1">
      <alignment/>
      <protection/>
    </xf>
    <xf numFmtId="0" fontId="5" fillId="0" borderId="19" xfId="61" applyFont="1" applyBorder="1" applyAlignment="1">
      <alignment horizontal="center"/>
      <protection/>
    </xf>
    <xf numFmtId="3" fontId="5" fillId="0" borderId="20" xfId="61" applyNumberFormat="1" applyFont="1" applyBorder="1" applyAlignment="1">
      <alignment/>
      <protection/>
    </xf>
    <xf numFmtId="0" fontId="1" fillId="0" borderId="0" xfId="61" applyBorder="1" applyAlignment="1">
      <alignment/>
      <protection/>
    </xf>
    <xf numFmtId="0" fontId="5" fillId="0" borderId="0" xfId="61" applyFont="1" applyBorder="1" applyAlignment="1">
      <alignment horizontal="right"/>
      <protection/>
    </xf>
    <xf numFmtId="3" fontId="6" fillId="0" borderId="14" xfId="61" applyNumberFormat="1" applyFont="1" applyBorder="1" applyAlignment="1">
      <alignment horizontal="right"/>
      <protection/>
    </xf>
    <xf numFmtId="3" fontId="8" fillId="0" borderId="14" xfId="61" applyNumberFormat="1" applyFont="1" applyBorder="1" applyAlignment="1">
      <alignment horizontal="right"/>
      <protection/>
    </xf>
    <xf numFmtId="3" fontId="8" fillId="0" borderId="27" xfId="61" applyNumberFormat="1" applyFont="1" applyBorder="1" applyAlignment="1">
      <alignment horizontal="right"/>
      <protection/>
    </xf>
    <xf numFmtId="3" fontId="9" fillId="0" borderId="14" xfId="61" applyNumberFormat="1" applyFont="1" applyBorder="1" applyAlignment="1">
      <alignment horizontal="right"/>
      <protection/>
    </xf>
    <xf numFmtId="3" fontId="5" fillId="0" borderId="14" xfId="61" applyNumberFormat="1" applyFont="1" applyBorder="1" applyAlignment="1">
      <alignment horizontal="right"/>
      <protection/>
    </xf>
    <xf numFmtId="3" fontId="9" fillId="0" borderId="14" xfId="61" applyNumberFormat="1" applyFont="1" applyBorder="1" applyAlignment="1">
      <alignment horizontal="right"/>
      <protection/>
    </xf>
    <xf numFmtId="3" fontId="5" fillId="0" borderId="17" xfId="61" applyNumberFormat="1" applyFont="1" applyBorder="1" applyAlignment="1">
      <alignment horizontal="right"/>
      <protection/>
    </xf>
    <xf numFmtId="3" fontId="5" fillId="0" borderId="16" xfId="61" applyNumberFormat="1" applyFont="1" applyBorder="1" applyAlignment="1">
      <alignment horizontal="right"/>
      <protection/>
    </xf>
    <xf numFmtId="3" fontId="5" fillId="0" borderId="26" xfId="61" applyNumberFormat="1" applyFont="1" applyBorder="1" applyAlignment="1">
      <alignment horizontal="right"/>
      <protection/>
    </xf>
    <xf numFmtId="3" fontId="5" fillId="0" borderId="12" xfId="61" applyNumberFormat="1" applyFont="1" applyBorder="1" applyAlignment="1">
      <alignment horizontal="right"/>
      <protection/>
    </xf>
    <xf numFmtId="3" fontId="5" fillId="0" borderId="26" xfId="61" applyNumberFormat="1" applyFont="1" applyBorder="1" applyAlignment="1">
      <alignment horizontal="right"/>
      <protection/>
    </xf>
    <xf numFmtId="3" fontId="5" fillId="0" borderId="29" xfId="61" applyNumberFormat="1" applyFont="1" applyBorder="1" applyAlignment="1">
      <alignment horizontal="right"/>
      <protection/>
    </xf>
    <xf numFmtId="3" fontId="33" fillId="0" borderId="32" xfId="61" applyNumberFormat="1" applyFont="1" applyBorder="1" applyAlignment="1">
      <alignment horizontal="right"/>
      <protection/>
    </xf>
    <xf numFmtId="3" fontId="5" fillId="0" borderId="27" xfId="61" applyNumberFormat="1" applyFont="1" applyBorder="1" applyAlignment="1">
      <alignment/>
      <protection/>
    </xf>
    <xf numFmtId="3" fontId="6" fillId="0" borderId="27" xfId="61" applyNumberFormat="1" applyFont="1" applyBorder="1" applyAlignment="1">
      <alignment/>
      <protection/>
    </xf>
    <xf numFmtId="3" fontId="6" fillId="0" borderId="14" xfId="61" applyNumberFormat="1" applyFont="1" applyBorder="1" applyAlignment="1">
      <alignment/>
      <protection/>
    </xf>
    <xf numFmtId="3" fontId="6" fillId="0" borderId="10" xfId="61" applyNumberFormat="1" applyFont="1" applyBorder="1" applyAlignment="1">
      <alignment/>
      <protection/>
    </xf>
    <xf numFmtId="3" fontId="8" fillId="0" borderId="49" xfId="61" applyNumberFormat="1" applyFont="1" applyBorder="1" applyAlignment="1">
      <alignment/>
      <protection/>
    </xf>
    <xf numFmtId="3" fontId="8" fillId="0" borderId="32" xfId="61" applyNumberFormat="1" applyFont="1" applyBorder="1" applyAlignment="1">
      <alignment/>
      <protection/>
    </xf>
    <xf numFmtId="3" fontId="8" fillId="0" borderId="50" xfId="61" applyNumberFormat="1" applyFont="1" applyBorder="1" applyAlignment="1">
      <alignment/>
      <protection/>
    </xf>
    <xf numFmtId="0" fontId="5" fillId="0" borderId="30" xfId="61" applyFont="1" applyBorder="1" applyAlignment="1">
      <alignment horizontal="center"/>
      <protection/>
    </xf>
    <xf numFmtId="0" fontId="0" fillId="0" borderId="0" xfId="59" applyFont="1" applyBorder="1" applyAlignment="1">
      <alignment horizontal="left"/>
      <protection/>
    </xf>
    <xf numFmtId="0" fontId="0" fillId="0" borderId="31" xfId="59" applyFont="1" applyBorder="1" applyAlignment="1">
      <alignment horizontal="left"/>
      <protection/>
    </xf>
    <xf numFmtId="3" fontId="24" fillId="0" borderId="38" xfId="58" applyNumberFormat="1" applyFont="1" applyBorder="1" applyAlignment="1">
      <alignment/>
      <protection/>
    </xf>
    <xf numFmtId="3" fontId="24" fillId="0" borderId="20" xfId="58" applyNumberFormat="1" applyFont="1" applyBorder="1" applyAlignment="1">
      <alignment/>
      <protection/>
    </xf>
    <xf numFmtId="3" fontId="6" fillId="0" borderId="17" xfId="61" applyNumberFormat="1" applyFont="1" applyBorder="1" applyAlignment="1">
      <alignment horizontal="right"/>
      <protection/>
    </xf>
    <xf numFmtId="3" fontId="6" fillId="0" borderId="16" xfId="61" applyNumberFormat="1" applyFont="1" applyBorder="1" applyAlignment="1">
      <alignment horizontal="right"/>
      <protection/>
    </xf>
    <xf numFmtId="3" fontId="5" fillId="0" borderId="16" xfId="61" applyNumberFormat="1" applyFont="1" applyBorder="1" applyAlignment="1">
      <alignment/>
      <protection/>
    </xf>
    <xf numFmtId="3" fontId="9" fillId="0" borderId="10" xfId="61" applyNumberFormat="1" applyFont="1" applyBorder="1" applyAlignment="1">
      <alignment/>
      <protection/>
    </xf>
    <xf numFmtId="3" fontId="8" fillId="0" borderId="12" xfId="61" applyNumberFormat="1" applyFont="1" applyBorder="1" applyAlignment="1">
      <alignment/>
      <protection/>
    </xf>
    <xf numFmtId="0" fontId="5" fillId="0" borderId="23" xfId="61" applyFont="1" applyBorder="1" applyAlignment="1">
      <alignment horizontal="left"/>
      <protection/>
    </xf>
    <xf numFmtId="0" fontId="5" fillId="0" borderId="30" xfId="61" applyFont="1" applyBorder="1" applyAlignment="1">
      <alignment horizontal="center"/>
      <protection/>
    </xf>
    <xf numFmtId="0" fontId="8" fillId="0" borderId="16" xfId="61" applyFont="1" applyBorder="1" applyAlignment="1">
      <alignment horizontal="center"/>
      <protection/>
    </xf>
    <xf numFmtId="0" fontId="5" fillId="0" borderId="43" xfId="61" applyFont="1" applyBorder="1" applyAlignment="1">
      <alignment horizontal="center"/>
      <protection/>
    </xf>
    <xf numFmtId="3" fontId="6" fillId="0" borderId="48" xfId="61" applyNumberFormat="1" applyFont="1" applyBorder="1" applyAlignment="1">
      <alignment horizontal="right"/>
      <protection/>
    </xf>
    <xf numFmtId="0" fontId="8" fillId="0" borderId="26" xfId="61" applyFont="1" applyBorder="1" applyAlignment="1">
      <alignment horizontal="center"/>
      <protection/>
    </xf>
    <xf numFmtId="0" fontId="6" fillId="0" borderId="13" xfId="61" applyFont="1" applyBorder="1" applyAlignment="1">
      <alignment horizontal="left"/>
      <protection/>
    </xf>
    <xf numFmtId="0" fontId="5" fillId="0" borderId="28" xfId="61" applyFont="1" applyBorder="1" applyAlignment="1">
      <alignment horizontal="left"/>
      <protection/>
    </xf>
    <xf numFmtId="3" fontId="6" fillId="0" borderId="12" xfId="61" applyNumberFormat="1" applyFont="1" applyBorder="1" applyAlignment="1">
      <alignment horizontal="right"/>
      <protection/>
    </xf>
    <xf numFmtId="0" fontId="9" fillId="0" borderId="26" xfId="61" applyFont="1" applyBorder="1" applyAlignment="1">
      <alignment horizontal="center"/>
      <protection/>
    </xf>
    <xf numFmtId="16" fontId="9" fillId="0" borderId="13" xfId="61" applyNumberFormat="1" applyFont="1" applyBorder="1" applyAlignment="1">
      <alignment horizontal="left"/>
      <protection/>
    </xf>
    <xf numFmtId="0" fontId="8" fillId="0" borderId="28" xfId="61" applyFont="1" applyBorder="1" applyAlignment="1">
      <alignment horizontal="left"/>
      <protection/>
    </xf>
    <xf numFmtId="0" fontId="1" fillId="0" borderId="51" xfId="61" applyBorder="1">
      <alignment/>
      <protection/>
    </xf>
    <xf numFmtId="0" fontId="1" fillId="0" borderId="52" xfId="61" applyBorder="1">
      <alignment/>
      <protection/>
    </xf>
    <xf numFmtId="0" fontId="1" fillId="0" borderId="53" xfId="61" applyBorder="1">
      <alignment/>
      <protection/>
    </xf>
    <xf numFmtId="3" fontId="9" fillId="0" borderId="26" xfId="61" applyNumberFormat="1" applyFont="1" applyBorder="1" applyAlignment="1">
      <alignment/>
      <protection/>
    </xf>
    <xf numFmtId="3" fontId="9" fillId="0" borderId="12" xfId="61" applyNumberFormat="1" applyFont="1" applyBorder="1" applyAlignment="1">
      <alignment/>
      <protection/>
    </xf>
    <xf numFmtId="3" fontId="9" fillId="0" borderId="29" xfId="61" applyNumberFormat="1" applyFont="1" applyBorder="1" applyAlignment="1">
      <alignment/>
      <protection/>
    </xf>
    <xf numFmtId="3" fontId="9" fillId="0" borderId="12" xfId="61" applyNumberFormat="1" applyFont="1" applyBorder="1" applyAlignment="1">
      <alignment/>
      <protection/>
    </xf>
    <xf numFmtId="3" fontId="5" fillId="0" borderId="26" xfId="61" applyNumberFormat="1" applyFont="1" applyBorder="1" applyAlignment="1">
      <alignment/>
      <protection/>
    </xf>
    <xf numFmtId="3" fontId="6" fillId="0" borderId="16" xfId="61" applyNumberFormat="1" applyFont="1" applyBorder="1" applyAlignment="1">
      <alignment/>
      <protection/>
    </xf>
    <xf numFmtId="3" fontId="6" fillId="0" borderId="17" xfId="61" applyNumberFormat="1" applyFont="1" applyBorder="1" applyAlignment="1">
      <alignment/>
      <protection/>
    </xf>
    <xf numFmtId="3" fontId="6" fillId="0" borderId="27" xfId="61" applyNumberFormat="1" applyFont="1" applyBorder="1" applyAlignment="1">
      <alignment/>
      <protection/>
    </xf>
    <xf numFmtId="3" fontId="6" fillId="0" borderId="14" xfId="61" applyNumberFormat="1" applyFont="1" applyBorder="1" applyAlignment="1">
      <alignment/>
      <protection/>
    </xf>
    <xf numFmtId="3" fontId="8" fillId="0" borderId="54" xfId="56" applyNumberFormat="1" applyFont="1" applyBorder="1">
      <alignment/>
      <protection/>
    </xf>
    <xf numFmtId="0" fontId="24" fillId="0" borderId="25" xfId="58" applyFont="1" applyBorder="1" applyAlignment="1">
      <alignment horizontal="center" vertical="center"/>
      <protection/>
    </xf>
    <xf numFmtId="0" fontId="25" fillId="0" borderId="55" xfId="58" applyFont="1" applyBorder="1" applyAlignment="1">
      <alignment horizontal="left"/>
      <protection/>
    </xf>
    <xf numFmtId="0" fontId="25" fillId="0" borderId="56" xfId="58" applyFont="1" applyBorder="1" applyAlignment="1">
      <alignment horizontal="left"/>
      <protection/>
    </xf>
    <xf numFmtId="3" fontId="25" fillId="0" borderId="57" xfId="58" applyNumberFormat="1" applyFont="1" applyBorder="1" applyAlignment="1">
      <alignment/>
      <protection/>
    </xf>
    <xf numFmtId="3" fontId="25" fillId="0" borderId="58" xfId="58" applyNumberFormat="1" applyFont="1" applyBorder="1" applyAlignment="1">
      <alignment/>
      <protection/>
    </xf>
    <xf numFmtId="3" fontId="25" fillId="0" borderId="57" xfId="58" applyNumberFormat="1" applyFont="1" applyBorder="1" applyAlignment="1">
      <alignment/>
      <protection/>
    </xf>
    <xf numFmtId="0" fontId="25" fillId="0" borderId="57" xfId="58" applyFont="1" applyBorder="1" applyAlignment="1">
      <alignment/>
      <protection/>
    </xf>
    <xf numFmtId="3" fontId="25" fillId="0" borderId="59" xfId="58" applyNumberFormat="1" applyFont="1" applyBorder="1" applyAlignment="1">
      <alignment/>
      <protection/>
    </xf>
    <xf numFmtId="9" fontId="25" fillId="0" borderId="60" xfId="58" applyNumberFormat="1" applyFont="1" applyBorder="1" applyAlignment="1">
      <alignment/>
      <protection/>
    </xf>
    <xf numFmtId="0" fontId="25" fillId="0" borderId="25" xfId="58" applyFont="1" applyBorder="1" applyAlignment="1">
      <alignment horizontal="center"/>
      <protection/>
    </xf>
    <xf numFmtId="0" fontId="25" fillId="0" borderId="39" xfId="58" applyFont="1" applyBorder="1" applyAlignment="1">
      <alignment horizontal="left"/>
      <protection/>
    </xf>
    <xf numFmtId="0" fontId="25" fillId="0" borderId="0" xfId="58" applyFont="1" applyBorder="1" applyAlignment="1">
      <alignment horizontal="left"/>
      <protection/>
    </xf>
    <xf numFmtId="3" fontId="25" fillId="0" borderId="20" xfId="58" applyNumberFormat="1" applyFont="1" applyBorder="1" applyAlignment="1">
      <alignment/>
      <protection/>
    </xf>
    <xf numFmtId="0" fontId="25" fillId="0" borderId="20" xfId="58" applyFont="1" applyBorder="1" applyAlignment="1">
      <alignment/>
      <protection/>
    </xf>
    <xf numFmtId="3" fontId="25" fillId="0" borderId="38" xfId="58" applyNumberFormat="1" applyFont="1" applyBorder="1" applyAlignment="1">
      <alignment/>
      <protection/>
    </xf>
    <xf numFmtId="3" fontId="25" fillId="0" borderId="20" xfId="58" applyNumberFormat="1" applyFont="1" applyBorder="1" applyAlignment="1">
      <alignment/>
      <protection/>
    </xf>
    <xf numFmtId="0" fontId="25" fillId="0" borderId="20" xfId="58" applyFont="1" applyBorder="1" applyAlignment="1">
      <alignment/>
      <protection/>
    </xf>
    <xf numFmtId="3" fontId="25" fillId="0" borderId="31" xfId="58" applyNumberFormat="1" applyFont="1" applyBorder="1" applyAlignment="1">
      <alignment/>
      <protection/>
    </xf>
    <xf numFmtId="9" fontId="25" fillId="0" borderId="21" xfId="58" applyNumberFormat="1" applyFont="1" applyBorder="1" applyAlignment="1">
      <alignment/>
      <protection/>
    </xf>
    <xf numFmtId="0" fontId="24" fillId="0" borderId="25" xfId="58" applyFont="1" applyBorder="1" applyAlignment="1">
      <alignment horizontal="center"/>
      <protection/>
    </xf>
    <xf numFmtId="0" fontId="24" fillId="0" borderId="39" xfId="58" applyFont="1" applyBorder="1" applyAlignment="1">
      <alignment horizontal="left"/>
      <protection/>
    </xf>
    <xf numFmtId="0" fontId="24" fillId="0" borderId="0" xfId="58" applyFont="1" applyBorder="1" applyAlignment="1">
      <alignment horizontal="left"/>
      <protection/>
    </xf>
    <xf numFmtId="0" fontId="13" fillId="0" borderId="39" xfId="58" applyFont="1" applyBorder="1" applyAlignment="1">
      <alignment horizontal="left"/>
      <protection/>
    </xf>
    <xf numFmtId="0" fontId="13" fillId="0" borderId="0" xfId="58" applyFont="1" applyBorder="1" applyAlignment="1">
      <alignment horizontal="left"/>
      <protection/>
    </xf>
    <xf numFmtId="0" fontId="25" fillId="0" borderId="61" xfId="58" applyFont="1" applyBorder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17" fillId="0" borderId="25" xfId="63" applyFont="1" applyBorder="1">
      <alignment/>
      <protection/>
    </xf>
    <xf numFmtId="0" fontId="17" fillId="0" borderId="0" xfId="63" applyFont="1" applyBorder="1">
      <alignment/>
      <protection/>
    </xf>
    <xf numFmtId="0" fontId="21" fillId="0" borderId="28" xfId="63" applyFont="1" applyBorder="1">
      <alignment/>
      <protection/>
    </xf>
    <xf numFmtId="3" fontId="21" fillId="0" borderId="20" xfId="63" applyNumberFormat="1" applyFont="1" applyBorder="1">
      <alignment/>
      <protection/>
    </xf>
    <xf numFmtId="0" fontId="18" fillId="0" borderId="0" xfId="63" applyFont="1">
      <alignment/>
      <protection/>
    </xf>
    <xf numFmtId="0" fontId="37" fillId="0" borderId="34" xfId="63" applyFont="1" applyBorder="1">
      <alignment/>
      <protection/>
    </xf>
    <xf numFmtId="0" fontId="37" fillId="0" borderId="23" xfId="63" applyFont="1" applyBorder="1">
      <alignment/>
      <protection/>
    </xf>
    <xf numFmtId="3" fontId="37" fillId="0" borderId="14" xfId="63" applyNumberFormat="1" applyFont="1" applyBorder="1">
      <alignment/>
      <protection/>
    </xf>
    <xf numFmtId="0" fontId="38" fillId="0" borderId="16" xfId="63" applyFont="1" applyBorder="1">
      <alignment/>
      <protection/>
    </xf>
    <xf numFmtId="0" fontId="38" fillId="0" borderId="33" xfId="63" applyFont="1" applyBorder="1">
      <alignment/>
      <protection/>
    </xf>
    <xf numFmtId="3" fontId="38" fillId="0" borderId="17" xfId="63" applyNumberFormat="1" applyFont="1" applyBorder="1">
      <alignment/>
      <protection/>
    </xf>
    <xf numFmtId="0" fontId="38" fillId="0" borderId="0" xfId="63" applyFont="1" applyBorder="1">
      <alignment/>
      <protection/>
    </xf>
    <xf numFmtId="3" fontId="39" fillId="0" borderId="20" xfId="63" applyNumberFormat="1" applyFont="1" applyBorder="1">
      <alignment/>
      <protection/>
    </xf>
    <xf numFmtId="3" fontId="38" fillId="0" borderId="20" xfId="63" applyNumberFormat="1" applyFont="1" applyBorder="1">
      <alignment/>
      <protection/>
    </xf>
    <xf numFmtId="0" fontId="20" fillId="0" borderId="20" xfId="63" applyFont="1" applyBorder="1">
      <alignment/>
      <protection/>
    </xf>
    <xf numFmtId="3" fontId="17" fillId="0" borderId="46" xfId="63" applyNumberFormat="1" applyFont="1" applyBorder="1">
      <alignment/>
      <protection/>
    </xf>
    <xf numFmtId="0" fontId="21" fillId="0" borderId="0" xfId="62" applyFont="1" applyBorder="1">
      <alignment/>
      <protection/>
    </xf>
    <xf numFmtId="3" fontId="21" fillId="0" borderId="31" xfId="62" applyNumberFormat="1" applyFont="1" applyBorder="1" applyAlignment="1">
      <alignment wrapText="1"/>
      <protection/>
    </xf>
    <xf numFmtId="3" fontId="21" fillId="0" borderId="31" xfId="62" applyNumberFormat="1" applyFont="1" applyBorder="1" applyAlignment="1">
      <alignment horizontal="right" vertical="center" wrapText="1"/>
      <protection/>
    </xf>
    <xf numFmtId="0" fontId="19" fillId="0" borderId="0" xfId="62" applyFont="1" applyBorder="1">
      <alignment/>
      <protection/>
    </xf>
    <xf numFmtId="3" fontId="21" fillId="0" borderId="12" xfId="63" applyNumberFormat="1" applyFont="1" applyBorder="1">
      <alignment/>
      <protection/>
    </xf>
    <xf numFmtId="3" fontId="39" fillId="0" borderId="17" xfId="63" applyNumberFormat="1" applyFont="1" applyBorder="1">
      <alignment/>
      <protection/>
    </xf>
    <xf numFmtId="3" fontId="40" fillId="0" borderId="20" xfId="0" applyNumberFormat="1" applyFont="1" applyBorder="1" applyAlignment="1">
      <alignment/>
    </xf>
    <xf numFmtId="3" fontId="37" fillId="0" borderId="20" xfId="63" applyNumberFormat="1" applyFont="1" applyBorder="1">
      <alignment/>
      <protection/>
    </xf>
    <xf numFmtId="0" fontId="37" fillId="0" borderId="57" xfId="63" applyFont="1" applyBorder="1">
      <alignment/>
      <protection/>
    </xf>
    <xf numFmtId="0" fontId="37" fillId="0" borderId="20" xfId="63" applyFont="1" applyBorder="1">
      <alignment/>
      <protection/>
    </xf>
    <xf numFmtId="0" fontId="9" fillId="0" borderId="30" xfId="61" applyFont="1" applyBorder="1" applyAlignment="1">
      <alignment horizontal="left"/>
      <protection/>
    </xf>
    <xf numFmtId="3" fontId="13" fillId="0" borderId="20" xfId="58" applyNumberFormat="1" applyFont="1" applyBorder="1" applyAlignment="1">
      <alignment/>
      <protection/>
    </xf>
    <xf numFmtId="3" fontId="12" fillId="0" borderId="32" xfId="58" applyNumberFormat="1" applyFont="1" applyBorder="1" applyAlignment="1">
      <alignment/>
      <protection/>
    </xf>
    <xf numFmtId="0" fontId="13" fillId="0" borderId="17" xfId="58" applyFont="1" applyBorder="1" applyAlignment="1">
      <alignment horizontal="center"/>
      <protection/>
    </xf>
    <xf numFmtId="0" fontId="13" fillId="0" borderId="43" xfId="58" applyFont="1" applyBorder="1" applyAlignment="1">
      <alignment horizontal="center"/>
      <protection/>
    </xf>
    <xf numFmtId="0" fontId="13" fillId="0" borderId="48" xfId="58" applyFont="1" applyBorder="1" applyAlignment="1">
      <alignment horizontal="center"/>
      <protection/>
    </xf>
    <xf numFmtId="0" fontId="24" fillId="0" borderId="10" xfId="58" applyFont="1" applyBorder="1" applyAlignment="1">
      <alignment horizontal="center"/>
      <protection/>
    </xf>
    <xf numFmtId="0" fontId="24" fillId="0" borderId="30" xfId="58" applyFont="1" applyBorder="1" applyAlignment="1">
      <alignment horizontal="left"/>
      <protection/>
    </xf>
    <xf numFmtId="0" fontId="24" fillId="0" borderId="23" xfId="58" applyFont="1" applyBorder="1" applyAlignment="1">
      <alignment horizontal="left"/>
      <protection/>
    </xf>
    <xf numFmtId="3" fontId="24" fillId="0" borderId="62" xfId="58" applyNumberFormat="1" applyFont="1" applyBorder="1" applyAlignment="1">
      <alignment/>
      <protection/>
    </xf>
    <xf numFmtId="3" fontId="24" fillId="0" borderId="14" xfId="58" applyNumberFormat="1" applyFont="1" applyBorder="1" applyAlignment="1">
      <alignment/>
      <protection/>
    </xf>
    <xf numFmtId="0" fontId="24" fillId="0" borderId="14" xfId="58" applyFont="1" applyBorder="1" applyAlignment="1">
      <alignment/>
      <protection/>
    </xf>
    <xf numFmtId="3" fontId="24" fillId="0" borderId="27" xfId="58" applyNumberFormat="1" applyFont="1" applyBorder="1" applyAlignment="1">
      <alignment/>
      <protection/>
    </xf>
    <xf numFmtId="9" fontId="24" fillId="0" borderId="15" xfId="58" applyNumberFormat="1" applyFont="1" applyBorder="1" applyAlignment="1">
      <alignment/>
      <protection/>
    </xf>
    <xf numFmtId="0" fontId="24" fillId="0" borderId="34" xfId="58" applyFont="1" applyBorder="1" applyAlignment="1">
      <alignment horizontal="center"/>
      <protection/>
    </xf>
    <xf numFmtId="0" fontId="24" fillId="0" borderId="34" xfId="58" applyFont="1" applyBorder="1">
      <alignment/>
      <protection/>
    </xf>
    <xf numFmtId="0" fontId="13" fillId="0" borderId="34" xfId="58" applyFont="1" applyBorder="1">
      <alignment/>
      <protection/>
    </xf>
    <xf numFmtId="0" fontId="5" fillId="0" borderId="44" xfId="58" applyFont="1" applyBorder="1" applyAlignment="1">
      <alignment horizontal="center"/>
      <protection/>
    </xf>
    <xf numFmtId="0" fontId="5" fillId="0" borderId="33" xfId="58" applyFont="1" applyBorder="1" applyAlignment="1">
      <alignment horizontal="center"/>
      <protection/>
    </xf>
    <xf numFmtId="0" fontId="5" fillId="0" borderId="17" xfId="58" applyFont="1" applyBorder="1" applyAlignment="1">
      <alignment horizontal="center"/>
      <protection/>
    </xf>
    <xf numFmtId="0" fontId="5" fillId="0" borderId="63" xfId="58" applyFont="1" applyBorder="1" applyAlignment="1">
      <alignment horizontal="center"/>
      <protection/>
    </xf>
    <xf numFmtId="3" fontId="5" fillId="0" borderId="14" xfId="61" applyNumberFormat="1" applyFont="1" applyBorder="1" applyAlignment="1">
      <alignment horizontal="right"/>
      <protection/>
    </xf>
    <xf numFmtId="3" fontId="5" fillId="0" borderId="17" xfId="61" applyNumberFormat="1" applyFont="1" applyBorder="1" applyAlignment="1">
      <alignment horizontal="right"/>
      <protection/>
    </xf>
    <xf numFmtId="0" fontId="5" fillId="0" borderId="10" xfId="61" applyFont="1" applyBorder="1" applyAlignment="1">
      <alignment horizontal="center"/>
      <protection/>
    </xf>
    <xf numFmtId="16" fontId="9" fillId="0" borderId="30" xfId="61" applyNumberFormat="1" applyFont="1" applyBorder="1" applyAlignment="1">
      <alignment horizontal="left"/>
      <protection/>
    </xf>
    <xf numFmtId="0" fontId="9" fillId="0" borderId="23" xfId="61" applyFont="1" applyBorder="1" applyAlignment="1">
      <alignment horizontal="left"/>
      <protection/>
    </xf>
    <xf numFmtId="0" fontId="9" fillId="0" borderId="10" xfId="61" applyFont="1" applyBorder="1" applyAlignment="1">
      <alignment horizontal="center"/>
      <protection/>
    </xf>
    <xf numFmtId="16" fontId="9" fillId="0" borderId="30" xfId="61" applyNumberFormat="1" applyFont="1" applyBorder="1" applyAlignment="1">
      <alignment horizontal="center"/>
      <protection/>
    </xf>
    <xf numFmtId="3" fontId="9" fillId="0" borderId="17" xfId="61" applyNumberFormat="1" applyFont="1" applyBorder="1" applyAlignment="1">
      <alignment horizontal="right"/>
      <protection/>
    </xf>
    <xf numFmtId="3" fontId="9" fillId="0" borderId="14" xfId="61" applyNumberFormat="1" applyFont="1" applyBorder="1" applyAlignment="1">
      <alignment/>
      <protection/>
    </xf>
    <xf numFmtId="3" fontId="5" fillId="0" borderId="14" xfId="61" applyNumberFormat="1" applyFont="1" applyBorder="1" applyAlignment="1">
      <alignment/>
      <protection/>
    </xf>
    <xf numFmtId="3" fontId="9" fillId="0" borderId="27" xfId="61" applyNumberFormat="1" applyFont="1" applyBorder="1" applyAlignment="1">
      <alignment/>
      <protection/>
    </xf>
    <xf numFmtId="3" fontId="6" fillId="0" borderId="19" xfId="61" applyNumberFormat="1" applyFont="1" applyBorder="1" applyAlignment="1">
      <alignment/>
      <protection/>
    </xf>
    <xf numFmtId="3" fontId="6" fillId="0" borderId="20" xfId="61" applyNumberFormat="1" applyFont="1" applyBorder="1" applyAlignment="1">
      <alignment/>
      <protection/>
    </xf>
    <xf numFmtId="3" fontId="6" fillId="0" borderId="19" xfId="61" applyNumberFormat="1" applyFont="1" applyBorder="1" applyAlignment="1">
      <alignment/>
      <protection/>
    </xf>
    <xf numFmtId="3" fontId="6" fillId="0" borderId="20" xfId="61" applyNumberFormat="1" applyFont="1" applyBorder="1" applyAlignment="1">
      <alignment/>
      <protection/>
    </xf>
    <xf numFmtId="3" fontId="8" fillId="0" borderId="16" xfId="61" applyNumberFormat="1" applyFont="1" applyBorder="1" applyAlignment="1">
      <alignment/>
      <protection/>
    </xf>
    <xf numFmtId="3" fontId="8" fillId="0" borderId="17" xfId="61" applyNumberFormat="1" applyFont="1" applyBorder="1" applyAlignment="1">
      <alignment/>
      <protection/>
    </xf>
    <xf numFmtId="3" fontId="8" fillId="0" borderId="48" xfId="61" applyNumberFormat="1" applyFont="1" applyBorder="1" applyAlignment="1">
      <alignment/>
      <protection/>
    </xf>
    <xf numFmtId="3" fontId="5" fillId="0" borderId="17" xfId="61" applyNumberFormat="1" applyFont="1" applyBorder="1" applyAlignment="1">
      <alignment/>
      <protection/>
    </xf>
    <xf numFmtId="0" fontId="1" fillId="0" borderId="51" xfId="61" applyFont="1" applyBorder="1">
      <alignment/>
      <protection/>
    </xf>
    <xf numFmtId="0" fontId="1" fillId="0" borderId="53" xfId="61" applyFont="1" applyBorder="1">
      <alignment/>
      <protection/>
    </xf>
    <xf numFmtId="3" fontId="6" fillId="0" borderId="10" xfId="61" applyNumberFormat="1" applyFont="1" applyBorder="1" applyAlignment="1">
      <alignment/>
      <protection/>
    </xf>
    <xf numFmtId="0" fontId="21" fillId="0" borderId="51" xfId="61" applyFont="1" applyBorder="1">
      <alignment/>
      <protection/>
    </xf>
    <xf numFmtId="3" fontId="20" fillId="0" borderId="31" xfId="62" applyNumberFormat="1" applyFont="1" applyBorder="1" applyAlignment="1">
      <alignment wrapText="1"/>
      <protection/>
    </xf>
    <xf numFmtId="0" fontId="19" fillId="0" borderId="33" xfId="62" applyFont="1" applyBorder="1">
      <alignment/>
      <protection/>
    </xf>
    <xf numFmtId="0" fontId="19" fillId="0" borderId="23" xfId="62" applyFont="1" applyBorder="1">
      <alignment/>
      <protection/>
    </xf>
    <xf numFmtId="3" fontId="19" fillId="0" borderId="27" xfId="62" applyNumberFormat="1" applyFont="1" applyBorder="1" applyAlignment="1">
      <alignment wrapText="1"/>
      <protection/>
    </xf>
    <xf numFmtId="3" fontId="19" fillId="0" borderId="27" xfId="62" applyNumberFormat="1" applyFont="1" applyBorder="1" applyAlignment="1">
      <alignment horizontal="right" vertical="center" wrapText="1"/>
      <protection/>
    </xf>
    <xf numFmtId="0" fontId="19" fillId="0" borderId="24" xfId="62" applyFont="1" applyBorder="1" applyAlignment="1">
      <alignment horizontal="left"/>
      <protection/>
    </xf>
    <xf numFmtId="3" fontId="19" fillId="0" borderId="48" xfId="62" applyNumberFormat="1" applyFont="1" applyBorder="1" applyAlignment="1">
      <alignment wrapText="1"/>
      <protection/>
    </xf>
    <xf numFmtId="3" fontId="19" fillId="0" borderId="48" xfId="62" applyNumberFormat="1" applyFont="1" applyBorder="1">
      <alignment/>
      <protection/>
    </xf>
    <xf numFmtId="3" fontId="19" fillId="0" borderId="48" xfId="62" applyNumberFormat="1" applyFont="1" applyBorder="1" applyAlignment="1">
      <alignment horizontal="right" vertical="center" wrapText="1"/>
      <protection/>
    </xf>
    <xf numFmtId="165" fontId="20" fillId="0" borderId="64" xfId="62" applyNumberFormat="1" applyFont="1" applyBorder="1" applyAlignment="1">
      <alignment horizontal="center" vertical="center" wrapText="1"/>
      <protection/>
    </xf>
    <xf numFmtId="0" fontId="32" fillId="0" borderId="65" xfId="62" applyFont="1" applyBorder="1" applyAlignment="1">
      <alignment horizontal="center" vertical="center"/>
      <protection/>
    </xf>
    <xf numFmtId="165" fontId="19" fillId="0" borderId="66" xfId="62" applyNumberFormat="1" applyFont="1" applyBorder="1" applyAlignment="1">
      <alignment horizontal="center" vertical="center" wrapText="1"/>
      <protection/>
    </xf>
    <xf numFmtId="3" fontId="19" fillId="0" borderId="20" xfId="62" applyNumberFormat="1" applyFont="1" applyBorder="1" applyAlignment="1">
      <alignment horizontal="right" vertical="center" wrapText="1"/>
      <protection/>
    </xf>
    <xf numFmtId="165" fontId="21" fillId="0" borderId="66" xfId="62" applyNumberFormat="1" applyFont="1" applyBorder="1">
      <alignment/>
      <protection/>
    </xf>
    <xf numFmtId="3" fontId="21" fillId="0" borderId="20" xfId="62" applyNumberFormat="1" applyFont="1" applyBorder="1" applyAlignment="1">
      <alignment wrapText="1"/>
      <protection/>
    </xf>
    <xf numFmtId="3" fontId="21" fillId="0" borderId="20" xfId="62" applyNumberFormat="1" applyFont="1" applyBorder="1">
      <alignment/>
      <protection/>
    </xf>
    <xf numFmtId="0" fontId="21" fillId="0" borderId="66" xfId="62" applyFont="1" applyBorder="1">
      <alignment/>
      <protection/>
    </xf>
    <xf numFmtId="3" fontId="19" fillId="0" borderId="31" xfId="62" applyNumberFormat="1" applyFont="1" applyBorder="1">
      <alignment/>
      <protection/>
    </xf>
    <xf numFmtId="3" fontId="20" fillId="0" borderId="31" xfId="62" applyNumberFormat="1" applyFont="1" applyBorder="1">
      <alignment/>
      <protection/>
    </xf>
    <xf numFmtId="3" fontId="19" fillId="0" borderId="20" xfId="62" applyNumberFormat="1" applyFont="1" applyBorder="1">
      <alignment/>
      <protection/>
    </xf>
    <xf numFmtId="3" fontId="19" fillId="0" borderId="0" xfId="62" applyNumberFormat="1" applyFont="1" applyBorder="1">
      <alignment/>
      <protection/>
    </xf>
    <xf numFmtId="3" fontId="21" fillId="0" borderId="39" xfId="62" applyNumberFormat="1" applyFont="1" applyBorder="1">
      <alignment/>
      <protection/>
    </xf>
    <xf numFmtId="0" fontId="36" fillId="0" borderId="0" xfId="58" applyFont="1" applyAlignment="1">
      <alignment horizontal="center"/>
      <protection/>
    </xf>
    <xf numFmtId="0" fontId="13" fillId="0" borderId="0" xfId="58" applyFont="1" applyBorder="1" applyAlignment="1">
      <alignment horizontal="center"/>
      <protection/>
    </xf>
    <xf numFmtId="0" fontId="43" fillId="0" borderId="0" xfId="58" applyFont="1" applyBorder="1" applyAlignment="1">
      <alignment horizontal="center" wrapText="1"/>
      <protection/>
    </xf>
    <xf numFmtId="0" fontId="43" fillId="0" borderId="67" xfId="58" applyFont="1" applyBorder="1" applyAlignment="1">
      <alignment horizontal="center" wrapText="1"/>
      <protection/>
    </xf>
    <xf numFmtId="0" fontId="43" fillId="0" borderId="66" xfId="58" applyFont="1" applyBorder="1" applyAlignment="1">
      <alignment horizontal="center" wrapText="1"/>
      <protection/>
    </xf>
    <xf numFmtId="0" fontId="13" fillId="0" borderId="25" xfId="58" applyFont="1" applyBorder="1" applyAlignment="1">
      <alignment horizontal="center"/>
      <protection/>
    </xf>
    <xf numFmtId="0" fontId="13" fillId="0" borderId="25" xfId="58" applyFont="1" applyBorder="1" applyAlignment="1">
      <alignment horizontal="left"/>
      <protection/>
    </xf>
    <xf numFmtId="166" fontId="13" fillId="0" borderId="66" xfId="58" applyNumberFormat="1" applyFont="1" applyBorder="1" applyAlignment="1">
      <alignment horizontal="right"/>
      <protection/>
    </xf>
    <xf numFmtId="3" fontId="27" fillId="0" borderId="66" xfId="58" applyNumberFormat="1" applyFont="1" applyBorder="1" applyAlignment="1">
      <alignment horizontal="right"/>
      <protection/>
    </xf>
    <xf numFmtId="3" fontId="27" fillId="0" borderId="0" xfId="58" applyNumberFormat="1" applyFont="1" applyBorder="1" applyAlignment="1">
      <alignment horizontal="right"/>
      <protection/>
    </xf>
    <xf numFmtId="3" fontId="27" fillId="0" borderId="21" xfId="58" applyNumberFormat="1" applyFont="1" applyBorder="1" applyAlignment="1">
      <alignment horizontal="right"/>
      <protection/>
    </xf>
    <xf numFmtId="166" fontId="27" fillId="0" borderId="66" xfId="58" applyNumberFormat="1" applyFont="1" applyBorder="1" applyAlignment="1">
      <alignment horizontal="right"/>
      <protection/>
    </xf>
    <xf numFmtId="3" fontId="13" fillId="0" borderId="66" xfId="58" applyNumberFormat="1" applyFont="1" applyBorder="1" applyAlignment="1">
      <alignment horizontal="right"/>
      <protection/>
    </xf>
    <xf numFmtId="3" fontId="13" fillId="0" borderId="0" xfId="58" applyNumberFormat="1" applyFont="1" applyBorder="1" applyAlignment="1">
      <alignment horizontal="right"/>
      <protection/>
    </xf>
    <xf numFmtId="3" fontId="13" fillId="0" borderId="21" xfId="58" applyNumberFormat="1" applyFont="1" applyBorder="1" applyAlignment="1">
      <alignment horizontal="right"/>
      <protection/>
    </xf>
    <xf numFmtId="0" fontId="25" fillId="0" borderId="68" xfId="58" applyFont="1" applyBorder="1" applyAlignment="1">
      <alignment horizontal="left"/>
      <protection/>
    </xf>
    <xf numFmtId="0" fontId="25" fillId="0" borderId="40" xfId="58" applyFont="1" applyBorder="1" applyAlignment="1">
      <alignment horizontal="left"/>
      <protection/>
    </xf>
    <xf numFmtId="166" fontId="25" fillId="0" borderId="69" xfId="58" applyNumberFormat="1" applyFont="1" applyBorder="1" applyAlignment="1">
      <alignment horizontal="right"/>
      <protection/>
    </xf>
    <xf numFmtId="166" fontId="25" fillId="0" borderId="70" xfId="58" applyNumberFormat="1" applyFont="1" applyBorder="1" applyAlignment="1">
      <alignment horizontal="right"/>
      <protection/>
    </xf>
    <xf numFmtId="3" fontId="25" fillId="0" borderId="70" xfId="58" applyNumberFormat="1" applyFont="1" applyBorder="1" applyAlignment="1">
      <alignment horizontal="right"/>
      <protection/>
    </xf>
    <xf numFmtId="3" fontId="25" fillId="0" borderId="40" xfId="58" applyNumberFormat="1" applyFont="1" applyBorder="1" applyAlignment="1">
      <alignment horizontal="right"/>
      <protection/>
    </xf>
    <xf numFmtId="3" fontId="25" fillId="0" borderId="54" xfId="58" applyNumberFormat="1" applyFont="1" applyBorder="1" applyAlignment="1">
      <alignment horizontal="right"/>
      <protection/>
    </xf>
    <xf numFmtId="3" fontId="13" fillId="0" borderId="66" xfId="58" applyNumberFormat="1" applyFont="1" applyBorder="1" applyAlignment="1">
      <alignment/>
      <protection/>
    </xf>
    <xf numFmtId="3" fontId="25" fillId="0" borderId="69" xfId="58" applyNumberFormat="1" applyFont="1" applyBorder="1" applyAlignment="1">
      <alignment/>
      <protection/>
    </xf>
    <xf numFmtId="3" fontId="25" fillId="0" borderId="70" xfId="58" applyNumberFormat="1" applyFont="1" applyBorder="1" applyAlignment="1">
      <alignment/>
      <protection/>
    </xf>
    <xf numFmtId="3" fontId="25" fillId="0" borderId="40" xfId="58" applyNumberFormat="1" applyFont="1" applyBorder="1" applyAlignment="1">
      <alignment/>
      <protection/>
    </xf>
    <xf numFmtId="3" fontId="25" fillId="0" borderId="54" xfId="58" applyNumberFormat="1" applyFont="1" applyBorder="1" applyAlignment="1">
      <alignment/>
      <protection/>
    </xf>
    <xf numFmtId="165" fontId="21" fillId="0" borderId="71" xfId="62" applyNumberFormat="1" applyFont="1" applyBorder="1">
      <alignment/>
      <protection/>
    </xf>
    <xf numFmtId="0" fontId="21" fillId="0" borderId="71" xfId="62" applyFont="1" applyBorder="1">
      <alignment/>
      <protection/>
    </xf>
    <xf numFmtId="165" fontId="19" fillId="0" borderId="72" xfId="62" applyNumberFormat="1" applyFont="1" applyBorder="1">
      <alignment/>
      <protection/>
    </xf>
    <xf numFmtId="165" fontId="19" fillId="0" borderId="71" xfId="62" applyNumberFormat="1" applyFont="1" applyBorder="1">
      <alignment/>
      <protection/>
    </xf>
    <xf numFmtId="0" fontId="19" fillId="0" borderId="72" xfId="62" applyFont="1" applyBorder="1">
      <alignment/>
      <protection/>
    </xf>
    <xf numFmtId="0" fontId="19" fillId="0" borderId="73" xfId="62" applyFont="1" applyBorder="1">
      <alignment/>
      <protection/>
    </xf>
    <xf numFmtId="165" fontId="20" fillId="0" borderId="71" xfId="62" applyNumberFormat="1" applyFont="1" applyBorder="1">
      <alignment/>
      <protection/>
    </xf>
    <xf numFmtId="165" fontId="20" fillId="0" borderId="74" xfId="62" applyNumberFormat="1" applyFont="1" applyBorder="1">
      <alignment/>
      <protection/>
    </xf>
    <xf numFmtId="0" fontId="43" fillId="0" borderId="39" xfId="58" applyFont="1" applyBorder="1" applyAlignment="1">
      <alignment horizontal="center" wrapText="1"/>
      <protection/>
    </xf>
    <xf numFmtId="3" fontId="25" fillId="0" borderId="75" xfId="58" applyNumberFormat="1" applyFont="1" applyBorder="1" applyAlignment="1">
      <alignment/>
      <protection/>
    </xf>
    <xf numFmtId="0" fontId="43" fillId="0" borderId="45" xfId="58" applyFont="1" applyBorder="1" applyAlignment="1">
      <alignment horizontal="center" wrapText="1"/>
      <protection/>
    </xf>
    <xf numFmtId="0" fontId="43" fillId="0" borderId="18" xfId="58" applyFont="1" applyBorder="1" applyAlignment="1">
      <alignment horizontal="center" wrapText="1"/>
      <protection/>
    </xf>
    <xf numFmtId="3" fontId="13" fillId="0" borderId="39" xfId="58" applyNumberFormat="1" applyFont="1" applyBorder="1" applyAlignment="1">
      <alignment horizontal="right"/>
      <protection/>
    </xf>
    <xf numFmtId="3" fontId="27" fillId="0" borderId="39" xfId="58" applyNumberFormat="1" applyFont="1" applyBorder="1" applyAlignment="1">
      <alignment horizontal="right"/>
      <protection/>
    </xf>
    <xf numFmtId="3" fontId="25" fillId="0" borderId="75" xfId="58" applyNumberFormat="1" applyFont="1" applyBorder="1" applyAlignment="1">
      <alignment horizontal="right"/>
      <protection/>
    </xf>
    <xf numFmtId="3" fontId="9" fillId="0" borderId="29" xfId="61" applyNumberFormat="1" applyFont="1" applyBorder="1" applyAlignment="1">
      <alignment/>
      <protection/>
    </xf>
    <xf numFmtId="3" fontId="6" fillId="0" borderId="31" xfId="61" applyNumberFormat="1" applyFont="1" applyBorder="1" applyAlignment="1">
      <alignment/>
      <protection/>
    </xf>
    <xf numFmtId="3" fontId="6" fillId="0" borderId="48" xfId="61" applyNumberFormat="1" applyFont="1" applyBorder="1" applyAlignment="1">
      <alignment/>
      <protection/>
    </xf>
    <xf numFmtId="0" fontId="9" fillId="0" borderId="19" xfId="61" applyFont="1" applyBorder="1" applyAlignment="1">
      <alignment horizontal="center"/>
      <protection/>
    </xf>
    <xf numFmtId="3" fontId="5" fillId="0" borderId="19" xfId="61" applyNumberFormat="1" applyFont="1" applyBorder="1" applyAlignment="1">
      <alignment horizontal="right"/>
      <protection/>
    </xf>
    <xf numFmtId="3" fontId="5" fillId="0" borderId="20" xfId="61" applyNumberFormat="1" applyFont="1" applyBorder="1" applyAlignment="1">
      <alignment horizontal="right"/>
      <protection/>
    </xf>
    <xf numFmtId="3" fontId="5" fillId="0" borderId="31" xfId="61" applyNumberFormat="1" applyFont="1" applyBorder="1" applyAlignment="1">
      <alignment horizontal="right"/>
      <protection/>
    </xf>
    <xf numFmtId="3" fontId="5" fillId="0" borderId="19" xfId="61" applyNumberFormat="1" applyFont="1" applyBorder="1" applyAlignment="1">
      <alignment/>
      <protection/>
    </xf>
    <xf numFmtId="3" fontId="8" fillId="0" borderId="20" xfId="61" applyNumberFormat="1" applyFont="1" applyBorder="1" applyAlignment="1">
      <alignment/>
      <protection/>
    </xf>
    <xf numFmtId="3" fontId="5" fillId="0" borderId="19" xfId="61" applyNumberFormat="1" applyFont="1" applyBorder="1" applyAlignment="1">
      <alignment horizontal="right"/>
      <protection/>
    </xf>
    <xf numFmtId="0" fontId="9" fillId="0" borderId="0" xfId="61" applyFont="1" applyBorder="1" applyAlignment="1">
      <alignment horizontal="left"/>
      <protection/>
    </xf>
    <xf numFmtId="0" fontId="9" fillId="0" borderId="0" xfId="61" applyFont="1" applyBorder="1" applyAlignment="1">
      <alignment/>
      <protection/>
    </xf>
    <xf numFmtId="0" fontId="19" fillId="0" borderId="0" xfId="61" applyFont="1" applyBorder="1">
      <alignment/>
      <protection/>
    </xf>
    <xf numFmtId="0" fontId="1" fillId="0" borderId="0" xfId="61" applyFont="1" applyBorder="1">
      <alignment/>
      <protection/>
    </xf>
    <xf numFmtId="3" fontId="5" fillId="0" borderId="20" xfId="61" applyNumberFormat="1" applyFont="1" applyBorder="1" applyAlignment="1">
      <alignment horizontal="right"/>
      <protection/>
    </xf>
    <xf numFmtId="166" fontId="13" fillId="0" borderId="38" xfId="58" applyNumberFormat="1" applyFont="1" applyBorder="1" applyAlignment="1">
      <alignment horizontal="right"/>
      <protection/>
    </xf>
    <xf numFmtId="166" fontId="27" fillId="0" borderId="38" xfId="58" applyNumberFormat="1" applyFont="1" applyBorder="1" applyAlignment="1">
      <alignment horizontal="right"/>
      <protection/>
    </xf>
    <xf numFmtId="166" fontId="25" fillId="0" borderId="41" xfId="58" applyNumberFormat="1" applyFont="1" applyBorder="1" applyAlignment="1">
      <alignment horizontal="right"/>
      <protection/>
    </xf>
    <xf numFmtId="0" fontId="5" fillId="0" borderId="30" xfId="56" applyFont="1" applyBorder="1" applyAlignment="1">
      <alignment horizontal="left"/>
      <protection/>
    </xf>
    <xf numFmtId="0" fontId="5" fillId="0" borderId="23" xfId="56" applyFont="1" applyBorder="1" applyAlignment="1">
      <alignment horizontal="left"/>
      <protection/>
    </xf>
    <xf numFmtId="0" fontId="5" fillId="0" borderId="27" xfId="56" applyFont="1" applyBorder="1" applyAlignment="1">
      <alignment horizontal="left"/>
      <protection/>
    </xf>
    <xf numFmtId="0" fontId="5" fillId="0" borderId="33" xfId="56" applyFont="1" applyBorder="1" applyAlignment="1">
      <alignment horizontal="left"/>
      <protection/>
    </xf>
    <xf numFmtId="0" fontId="5" fillId="0" borderId="48" xfId="56" applyFont="1" applyBorder="1" applyAlignment="1">
      <alignment horizontal="left"/>
      <protection/>
    </xf>
    <xf numFmtId="0" fontId="5" fillId="0" borderId="31" xfId="56" applyFont="1" applyBorder="1" applyAlignment="1">
      <alignment/>
      <protection/>
    </xf>
    <xf numFmtId="0" fontId="1" fillId="0" borderId="28" xfId="59" applyBorder="1" applyAlignment="1">
      <alignment horizontal="left"/>
      <protection/>
    </xf>
    <xf numFmtId="0" fontId="1" fillId="0" borderId="0" xfId="59" applyBorder="1" applyAlignment="1">
      <alignment horizontal="left"/>
      <protection/>
    </xf>
    <xf numFmtId="0" fontId="5" fillId="0" borderId="0" xfId="0" applyFont="1" applyAlignment="1">
      <alignment/>
    </xf>
    <xf numFmtId="0" fontId="0" fillId="0" borderId="39" xfId="0" applyBorder="1" applyAlignment="1">
      <alignment/>
    </xf>
    <xf numFmtId="49" fontId="9" fillId="0" borderId="19" xfId="59" applyNumberFormat="1" applyFont="1" applyBorder="1" applyAlignment="1">
      <alignment horizontal="center"/>
      <protection/>
    </xf>
    <xf numFmtId="0" fontId="5" fillId="0" borderId="23" xfId="59" applyFont="1" applyBorder="1" applyAlignment="1">
      <alignment horizontal="left"/>
      <protection/>
    </xf>
    <xf numFmtId="0" fontId="0" fillId="0" borderId="28" xfId="0" applyBorder="1" applyAlignment="1">
      <alignment/>
    </xf>
    <xf numFmtId="49" fontId="8" fillId="0" borderId="10" xfId="59" applyNumberFormat="1" applyFont="1" applyBorder="1" applyAlignment="1">
      <alignment horizontal="center"/>
      <protection/>
    </xf>
    <xf numFmtId="49" fontId="9" fillId="0" borderId="10" xfId="59" applyNumberFormat="1" applyFont="1" applyBorder="1" applyAlignment="1">
      <alignment horizontal="center"/>
      <protection/>
    </xf>
    <xf numFmtId="49" fontId="5" fillId="0" borderId="25" xfId="59" applyNumberFormat="1" applyFont="1" applyBorder="1" applyAlignment="1">
      <alignment horizontal="center"/>
      <protection/>
    </xf>
    <xf numFmtId="0" fontId="3" fillId="0" borderId="0" xfId="59" applyFont="1" applyBorder="1" applyAlignment="1">
      <alignment horizontal="left"/>
      <protection/>
    </xf>
    <xf numFmtId="3" fontId="4" fillId="0" borderId="30" xfId="59" applyNumberFormat="1" applyFont="1" applyBorder="1" applyAlignment="1">
      <alignment horizontal="right" wrapText="1"/>
      <protection/>
    </xf>
    <xf numFmtId="3" fontId="4" fillId="0" borderId="14" xfId="59" applyNumberFormat="1" applyFont="1" applyBorder="1" applyAlignment="1">
      <alignment horizontal="right" wrapText="1"/>
      <protection/>
    </xf>
    <xf numFmtId="3" fontId="1" fillId="0" borderId="39" xfId="59" applyNumberFormat="1" applyBorder="1" applyAlignment="1">
      <alignment horizontal="right"/>
      <protection/>
    </xf>
    <xf numFmtId="0" fontId="18" fillId="0" borderId="28" xfId="59" applyFont="1" applyBorder="1" applyAlignment="1">
      <alignment horizontal="left"/>
      <protection/>
    </xf>
    <xf numFmtId="3" fontId="18" fillId="0" borderId="14" xfId="59" applyNumberFormat="1" applyFont="1" applyBorder="1" applyAlignment="1">
      <alignment horizontal="right"/>
      <protection/>
    </xf>
    <xf numFmtId="49" fontId="9" fillId="0" borderId="76" xfId="59" applyNumberFormat="1" applyFont="1" applyBorder="1" applyAlignment="1">
      <alignment horizontal="center"/>
      <protection/>
    </xf>
    <xf numFmtId="3" fontId="3" fillId="0" borderId="20" xfId="59" applyNumberFormat="1" applyFont="1" applyBorder="1" applyAlignment="1">
      <alignment horizontal="right"/>
      <protection/>
    </xf>
    <xf numFmtId="3" fontId="4" fillId="0" borderId="14" xfId="59" applyNumberFormat="1" applyFont="1" applyBorder="1" applyAlignment="1">
      <alignment horizontal="right"/>
      <protection/>
    </xf>
    <xf numFmtId="0" fontId="5" fillId="0" borderId="77" xfId="59" applyFont="1" applyBorder="1" applyAlignment="1">
      <alignment horizontal="center" vertical="center" wrapText="1"/>
      <protection/>
    </xf>
    <xf numFmtId="0" fontId="8" fillId="0" borderId="10" xfId="59" applyFont="1" applyBorder="1" applyAlignment="1">
      <alignment horizontal="center"/>
      <protection/>
    </xf>
    <xf numFmtId="0" fontId="5" fillId="0" borderId="0" xfId="0" applyFont="1" applyBorder="1" applyAlignment="1">
      <alignment/>
    </xf>
    <xf numFmtId="0" fontId="9" fillId="0" borderId="43" xfId="59" applyFont="1" applyBorder="1" applyAlignment="1">
      <alignment horizontal="left"/>
      <protection/>
    </xf>
    <xf numFmtId="0" fontId="0" fillId="0" borderId="14" xfId="0" applyBorder="1" applyAlignment="1">
      <alignment/>
    </xf>
    <xf numFmtId="0" fontId="9" fillId="0" borderId="14" xfId="59" applyFont="1" applyBorder="1" applyAlignment="1">
      <alignment horizontal="left"/>
      <protection/>
    </xf>
    <xf numFmtId="0" fontId="9" fillId="0" borderId="30" xfId="59" applyFont="1" applyBorder="1" applyAlignment="1">
      <alignment/>
      <protection/>
    </xf>
    <xf numFmtId="0" fontId="9" fillId="0" borderId="23" xfId="59" applyFont="1" applyBorder="1" applyAlignment="1">
      <alignment/>
      <protection/>
    </xf>
    <xf numFmtId="0" fontId="9" fillId="0" borderId="27" xfId="59" applyFont="1" applyBorder="1" applyAlignment="1">
      <alignment/>
      <protection/>
    </xf>
    <xf numFmtId="49" fontId="9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7" xfId="0" applyFont="1" applyBorder="1" applyAlignment="1">
      <alignment/>
    </xf>
    <xf numFmtId="0" fontId="8" fillId="0" borderId="10" xfId="60" applyFont="1" applyBorder="1" applyAlignment="1">
      <alignment horizontal="center"/>
      <protection/>
    </xf>
    <xf numFmtId="3" fontId="4" fillId="0" borderId="14" xfId="60" applyNumberFormat="1" applyFont="1" applyBorder="1" applyAlignment="1">
      <alignment horizontal="right"/>
      <protection/>
    </xf>
    <xf numFmtId="49" fontId="5" fillId="0" borderId="19" xfId="60" applyNumberFormat="1" applyFont="1" applyBorder="1" applyAlignment="1">
      <alignment horizontal="center"/>
      <protection/>
    </xf>
    <xf numFmtId="0" fontId="5" fillId="0" borderId="0" xfId="60" applyFont="1" applyBorder="1" applyAlignment="1">
      <alignment horizontal="left"/>
      <protection/>
    </xf>
    <xf numFmtId="3" fontId="3" fillId="0" borderId="14" xfId="60" applyNumberFormat="1" applyFont="1" applyBorder="1" applyAlignment="1">
      <alignment horizontal="right"/>
      <protection/>
    </xf>
    <xf numFmtId="3" fontId="0" fillId="0" borderId="39" xfId="60" applyNumberFormat="1" applyBorder="1" applyAlignment="1">
      <alignment horizontal="right"/>
      <protection/>
    </xf>
    <xf numFmtId="0" fontId="5" fillId="0" borderId="31" xfId="60" applyFont="1" applyBorder="1" applyAlignment="1">
      <alignment horizontal="left"/>
      <protection/>
    </xf>
    <xf numFmtId="49" fontId="9" fillId="0" borderId="10" xfId="60" applyNumberFormat="1" applyFont="1" applyBorder="1" applyAlignment="1">
      <alignment horizontal="center"/>
      <protection/>
    </xf>
    <xf numFmtId="49" fontId="9" fillId="0" borderId="16" xfId="60" applyNumberFormat="1" applyFont="1" applyBorder="1" applyAlignment="1">
      <alignment horizontal="center"/>
      <protection/>
    </xf>
    <xf numFmtId="0" fontId="9" fillId="0" borderId="10" xfId="0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/>
    </xf>
    <xf numFmtId="49" fontId="8" fillId="0" borderId="10" xfId="60" applyNumberFormat="1" applyFont="1" applyBorder="1" applyAlignment="1">
      <alignment horizontal="center"/>
      <protection/>
    </xf>
    <xf numFmtId="3" fontId="4" fillId="0" borderId="14" xfId="60" applyNumberFormat="1" applyFont="1" applyBorder="1" applyAlignment="1">
      <alignment horizontal="right" wrapText="1"/>
      <protection/>
    </xf>
    <xf numFmtId="0" fontId="9" fillId="0" borderId="30" xfId="61" applyFont="1" applyBorder="1" applyAlignment="1">
      <alignment horizontal="center" vertical="center"/>
      <protection/>
    </xf>
    <xf numFmtId="0" fontId="5" fillId="0" borderId="30" xfId="61" applyFont="1" applyFill="1" applyBorder="1" applyAlignment="1">
      <alignment horizontal="center"/>
      <protection/>
    </xf>
    <xf numFmtId="0" fontId="9" fillId="0" borderId="47" xfId="61" applyFont="1" applyBorder="1" applyAlignment="1">
      <alignment horizontal="left"/>
      <protection/>
    </xf>
    <xf numFmtId="0" fontId="33" fillId="0" borderId="0" xfId="61" applyFont="1" applyBorder="1" applyAlignment="1">
      <alignment horizontal="center"/>
      <protection/>
    </xf>
    <xf numFmtId="3" fontId="8" fillId="0" borderId="0" xfId="61" applyNumberFormat="1" applyFont="1" applyBorder="1" applyAlignment="1">
      <alignment/>
      <protection/>
    </xf>
    <xf numFmtId="9" fontId="8" fillId="0" borderId="0" xfId="61" applyNumberFormat="1" applyFont="1" applyBorder="1" applyAlignment="1">
      <alignment/>
      <protection/>
    </xf>
    <xf numFmtId="3" fontId="33" fillId="0" borderId="0" xfId="61" applyNumberFormat="1" applyFont="1" applyBorder="1" applyAlignment="1">
      <alignment horizontal="right"/>
      <protection/>
    </xf>
    <xf numFmtId="9" fontId="33" fillId="0" borderId="0" xfId="61" applyNumberFormat="1" applyFont="1" applyBorder="1" applyAlignment="1">
      <alignment horizontal="right"/>
      <protection/>
    </xf>
    <xf numFmtId="3" fontId="4" fillId="0" borderId="78" xfId="58" applyNumberFormat="1" applyFont="1" applyBorder="1" applyAlignment="1">
      <alignment horizontal="right"/>
      <protection/>
    </xf>
    <xf numFmtId="0" fontId="0" fillId="0" borderId="25" xfId="0" applyBorder="1" applyAlignment="1">
      <alignment/>
    </xf>
    <xf numFmtId="0" fontId="5" fillId="0" borderId="0" xfId="60" applyFont="1" applyBorder="1" applyAlignment="1">
      <alignment horizontal="left"/>
      <protection/>
    </xf>
    <xf numFmtId="0" fontId="0" fillId="0" borderId="0" xfId="0" applyFont="1" applyAlignment="1">
      <alignment/>
    </xf>
    <xf numFmtId="0" fontId="5" fillId="0" borderId="30" xfId="56" applyFont="1" applyBorder="1" applyAlignment="1">
      <alignment horizontal="left"/>
      <protection/>
    </xf>
    <xf numFmtId="0" fontId="5" fillId="0" borderId="14" xfId="56" applyFont="1" applyBorder="1" applyAlignment="1">
      <alignment horizontal="left"/>
      <protection/>
    </xf>
    <xf numFmtId="49" fontId="11" fillId="0" borderId="0" xfId="59" applyNumberFormat="1" applyFont="1" applyBorder="1" applyAlignment="1">
      <alignment horizontal="left"/>
      <protection/>
    </xf>
    <xf numFmtId="0" fontId="11" fillId="0" borderId="0" xfId="59" applyFont="1" applyBorder="1" applyAlignment="1">
      <alignment horizontal="left"/>
      <protection/>
    </xf>
    <xf numFmtId="3" fontId="4" fillId="0" borderId="0" xfId="59" applyNumberFormat="1" applyFont="1" applyBorder="1">
      <alignment/>
      <protection/>
    </xf>
    <xf numFmtId="3" fontId="5" fillId="0" borderId="15" xfId="0" applyNumberFormat="1" applyFont="1" applyBorder="1" applyAlignment="1">
      <alignment/>
    </xf>
    <xf numFmtId="3" fontId="0" fillId="0" borderId="39" xfId="60" applyNumberFormat="1" applyFill="1" applyBorder="1" applyAlignment="1">
      <alignment horizontal="right"/>
      <protection/>
    </xf>
    <xf numFmtId="3" fontId="7" fillId="0" borderId="32" xfId="59" applyNumberFormat="1" applyFont="1" applyBorder="1" applyAlignment="1">
      <alignment/>
      <protection/>
    </xf>
    <xf numFmtId="3" fontId="15" fillId="0" borderId="32" xfId="60" applyNumberFormat="1" applyFont="1" applyBorder="1">
      <alignment/>
      <protection/>
    </xf>
    <xf numFmtId="0" fontId="5" fillId="0" borderId="39" xfId="0" applyFont="1" applyBorder="1" applyAlignment="1">
      <alignment/>
    </xf>
    <xf numFmtId="3" fontId="5" fillId="0" borderId="39" xfId="0" applyNumberFormat="1" applyFont="1" applyBorder="1" applyAlignment="1">
      <alignment/>
    </xf>
    <xf numFmtId="3" fontId="5" fillId="0" borderId="20" xfId="61" applyNumberFormat="1" applyFont="1" applyBorder="1" applyAlignment="1">
      <alignment horizontal="right"/>
      <protection/>
    </xf>
    <xf numFmtId="3" fontId="5" fillId="0" borderId="10" xfId="61" applyNumberFormat="1" applyFont="1" applyBorder="1" applyAlignment="1">
      <alignment horizontal="right"/>
      <protection/>
    </xf>
    <xf numFmtId="3" fontId="5" fillId="0" borderId="14" xfId="61" applyNumberFormat="1" applyFont="1" applyBorder="1" applyAlignment="1">
      <alignment horizontal="right"/>
      <protection/>
    </xf>
    <xf numFmtId="165" fontId="20" fillId="0" borderId="79" xfId="62" applyNumberFormat="1" applyFont="1" applyBorder="1" applyAlignment="1">
      <alignment horizontal="center" vertical="center" wrapText="1"/>
      <protection/>
    </xf>
    <xf numFmtId="165" fontId="19" fillId="0" borderId="71" xfId="62" applyNumberFormat="1" applyFont="1" applyBorder="1" applyAlignment="1">
      <alignment horizontal="center" vertical="center" wrapText="1"/>
      <protection/>
    </xf>
    <xf numFmtId="0" fontId="21" fillId="0" borderId="80" xfId="62" applyFont="1" applyBorder="1">
      <alignment/>
      <protection/>
    </xf>
    <xf numFmtId="0" fontId="19" fillId="0" borderId="34" xfId="62" applyFont="1" applyBorder="1" applyAlignment="1">
      <alignment horizontal="center"/>
      <protection/>
    </xf>
    <xf numFmtId="16" fontId="19" fillId="0" borderId="25" xfId="62" applyNumberFormat="1" applyFont="1" applyBorder="1" applyAlignment="1">
      <alignment horizontal="center"/>
      <protection/>
    </xf>
    <xf numFmtId="49" fontId="19" fillId="0" borderId="34" xfId="62" applyNumberFormat="1" applyFont="1" applyBorder="1" applyAlignment="1">
      <alignment horizontal="center"/>
      <protection/>
    </xf>
    <xf numFmtId="49" fontId="19" fillId="0" borderId="10" xfId="62" applyNumberFormat="1" applyFont="1" applyBorder="1" applyAlignment="1">
      <alignment horizontal="center"/>
      <protection/>
    </xf>
    <xf numFmtId="49" fontId="21" fillId="0" borderId="0" xfId="63" applyNumberFormat="1" applyFont="1" applyBorder="1">
      <alignment/>
      <protection/>
    </xf>
    <xf numFmtId="49" fontId="20" fillId="0" borderId="19" xfId="63" applyNumberFormat="1" applyFont="1" applyBorder="1">
      <alignment/>
      <protection/>
    </xf>
    <xf numFmtId="49" fontId="20" fillId="0" borderId="26" xfId="63" applyNumberFormat="1" applyFont="1" applyBorder="1">
      <alignment/>
      <protection/>
    </xf>
    <xf numFmtId="49" fontId="21" fillId="0" borderId="28" xfId="63" applyNumberFormat="1" applyFont="1" applyBorder="1">
      <alignment/>
      <protection/>
    </xf>
    <xf numFmtId="49" fontId="38" fillId="0" borderId="19" xfId="63" applyNumberFormat="1" applyFont="1" applyBorder="1">
      <alignment/>
      <protection/>
    </xf>
    <xf numFmtId="49" fontId="38" fillId="0" borderId="0" xfId="63" applyNumberFormat="1" applyFont="1" applyBorder="1">
      <alignment/>
      <protection/>
    </xf>
    <xf numFmtId="49" fontId="38" fillId="0" borderId="16" xfId="63" applyNumberFormat="1" applyFont="1" applyBorder="1">
      <alignment/>
      <protection/>
    </xf>
    <xf numFmtId="49" fontId="38" fillId="0" borderId="33" xfId="63" applyNumberFormat="1" applyFont="1" applyFill="1" applyBorder="1">
      <alignment/>
      <protection/>
    </xf>
    <xf numFmtId="49" fontId="21" fillId="0" borderId="19" xfId="63" applyNumberFormat="1" applyFont="1" applyBorder="1">
      <alignment/>
      <protection/>
    </xf>
    <xf numFmtId="49" fontId="21" fillId="0" borderId="0" xfId="63" applyNumberFormat="1" applyFont="1" applyFill="1" applyBorder="1">
      <alignment/>
      <protection/>
    </xf>
    <xf numFmtId="49" fontId="21" fillId="0" borderId="0" xfId="63" applyNumberFormat="1" applyFont="1" applyFill="1" applyBorder="1" applyAlignment="1">
      <alignment wrapText="1"/>
      <protection/>
    </xf>
    <xf numFmtId="49" fontId="38" fillId="0" borderId="33" xfId="63" applyNumberFormat="1" applyFont="1" applyBorder="1">
      <alignment/>
      <protection/>
    </xf>
    <xf numFmtId="49" fontId="20" fillId="0" borderId="81" xfId="63" applyNumberFormat="1" applyFont="1" applyBorder="1">
      <alignment/>
      <protection/>
    </xf>
    <xf numFmtId="49" fontId="21" fillId="0" borderId="46" xfId="63" applyNumberFormat="1" applyFont="1" applyBorder="1">
      <alignment/>
      <protection/>
    </xf>
    <xf numFmtId="49" fontId="37" fillId="0" borderId="82" xfId="63" applyNumberFormat="1" applyFont="1" applyBorder="1" applyAlignment="1">
      <alignment horizontal="center"/>
      <protection/>
    </xf>
    <xf numFmtId="49" fontId="29" fillId="0" borderId="56" xfId="63" applyNumberFormat="1" applyFont="1" applyBorder="1" applyAlignment="1">
      <alignment/>
      <protection/>
    </xf>
    <xf numFmtId="49" fontId="37" fillId="0" borderId="83" xfId="63" applyNumberFormat="1" applyFont="1" applyBorder="1" applyAlignment="1">
      <alignment horizontal="center"/>
      <protection/>
    </xf>
    <xf numFmtId="49" fontId="37" fillId="0" borderId="19" xfId="63" applyNumberFormat="1" applyFont="1" applyBorder="1" applyAlignment="1">
      <alignment horizontal="center"/>
      <protection/>
    </xf>
    <xf numFmtId="49" fontId="38" fillId="0" borderId="19" xfId="63" applyNumberFormat="1" applyFont="1" applyBorder="1" applyAlignment="1">
      <alignment horizontal="center"/>
      <protection/>
    </xf>
    <xf numFmtId="49" fontId="19" fillId="0" borderId="19" xfId="63" applyNumberFormat="1" applyFont="1" applyBorder="1" applyAlignment="1">
      <alignment horizontal="center"/>
      <protection/>
    </xf>
    <xf numFmtId="49" fontId="19" fillId="0" borderId="84" xfId="63" applyNumberFormat="1" applyFont="1" applyBorder="1" applyAlignment="1">
      <alignment horizontal="center"/>
      <protection/>
    </xf>
    <xf numFmtId="49" fontId="21" fillId="0" borderId="12" xfId="63" applyNumberFormat="1" applyFont="1" applyBorder="1">
      <alignment/>
      <protection/>
    </xf>
    <xf numFmtId="3" fontId="21" fillId="0" borderId="12" xfId="63" applyNumberFormat="1" applyFont="1" applyBorder="1">
      <alignment/>
      <protection/>
    </xf>
    <xf numFmtId="49" fontId="21" fillId="0" borderId="26" xfId="63" applyNumberFormat="1" applyFont="1" applyBorder="1">
      <alignment/>
      <protection/>
    </xf>
    <xf numFmtId="49" fontId="21" fillId="0" borderId="28" xfId="63" applyNumberFormat="1" applyFont="1" applyFill="1" applyBorder="1" applyAlignment="1">
      <alignment wrapText="1"/>
      <protection/>
    </xf>
    <xf numFmtId="0" fontId="21" fillId="0" borderId="12" xfId="63" applyFont="1" applyBorder="1">
      <alignment/>
      <protection/>
    </xf>
    <xf numFmtId="0" fontId="5" fillId="0" borderId="43" xfId="56" applyFont="1" applyBorder="1" applyAlignment="1">
      <alignment horizontal="left"/>
      <protection/>
    </xf>
    <xf numFmtId="3" fontId="0" fillId="0" borderId="0" xfId="0" applyNumberFormat="1" applyAlignment="1">
      <alignment/>
    </xf>
    <xf numFmtId="49" fontId="28" fillId="0" borderId="0" xfId="63" applyNumberFormat="1" applyFont="1" applyBorder="1" applyAlignment="1">
      <alignment/>
      <protection/>
    </xf>
    <xf numFmtId="49" fontId="5" fillId="0" borderId="0" xfId="0" applyNumberFormat="1" applyFont="1" applyBorder="1" applyAlignment="1">
      <alignment/>
    </xf>
    <xf numFmtId="0" fontId="13" fillId="0" borderId="25" xfId="58" applyFont="1" applyBorder="1" applyAlignment="1">
      <alignment horizontal="left"/>
      <protection/>
    </xf>
    <xf numFmtId="3" fontId="8" fillId="0" borderId="14" xfId="61" applyNumberFormat="1" applyFont="1" applyBorder="1" applyAlignment="1">
      <alignment horizontal="right"/>
      <protection/>
    </xf>
    <xf numFmtId="0" fontId="5" fillId="0" borderId="85" xfId="59" applyFont="1" applyBorder="1" applyAlignment="1">
      <alignment horizontal="center" vertical="center" wrapText="1"/>
      <protection/>
    </xf>
    <xf numFmtId="3" fontId="4" fillId="0" borderId="30" xfId="59" applyNumberFormat="1" applyFont="1" applyBorder="1" applyAlignment="1">
      <alignment horizontal="right"/>
      <protection/>
    </xf>
    <xf numFmtId="0" fontId="0" fillId="0" borderId="30" xfId="0" applyBorder="1" applyAlignment="1">
      <alignment/>
    </xf>
    <xf numFmtId="3" fontId="4" fillId="0" borderId="30" xfId="59" applyNumberFormat="1" applyFont="1" applyBorder="1" applyAlignment="1">
      <alignment horizontal="right"/>
      <protection/>
    </xf>
    <xf numFmtId="3" fontId="3" fillId="0" borderId="30" xfId="59" applyNumberFormat="1" applyFont="1" applyBorder="1" applyAlignment="1">
      <alignment horizontal="right"/>
      <protection/>
    </xf>
    <xf numFmtId="3" fontId="18" fillId="0" borderId="30" xfId="59" applyNumberFormat="1" applyFont="1" applyBorder="1" applyAlignment="1">
      <alignment horizontal="right"/>
      <protection/>
    </xf>
    <xf numFmtId="3" fontId="3" fillId="0" borderId="13" xfId="59" applyNumberFormat="1" applyFont="1" applyBorder="1" applyAlignment="1">
      <alignment horizontal="right"/>
      <protection/>
    </xf>
    <xf numFmtId="3" fontId="4" fillId="0" borderId="13" xfId="59" applyNumberFormat="1" applyFont="1" applyBorder="1" applyAlignment="1">
      <alignment horizontal="right"/>
      <protection/>
    </xf>
    <xf numFmtId="3" fontId="1" fillId="0" borderId="13" xfId="59" applyNumberFormat="1" applyBorder="1" applyAlignment="1">
      <alignment horizontal="right"/>
      <protection/>
    </xf>
    <xf numFmtId="3" fontId="4" fillId="0" borderId="39" xfId="59" applyNumberFormat="1" applyFont="1" applyBorder="1" applyAlignment="1">
      <alignment horizontal="right"/>
      <protection/>
    </xf>
    <xf numFmtId="3" fontId="7" fillId="0" borderId="30" xfId="59" applyNumberFormat="1" applyFont="1" applyBorder="1" applyAlignment="1">
      <alignment horizontal="right"/>
      <protection/>
    </xf>
    <xf numFmtId="3" fontId="3" fillId="0" borderId="39" xfId="59" applyNumberFormat="1" applyFont="1" applyBorder="1" applyAlignment="1">
      <alignment horizontal="right"/>
      <protection/>
    </xf>
    <xf numFmtId="3" fontId="3" fillId="0" borderId="39" xfId="59" applyNumberFormat="1" applyFont="1" applyBorder="1" applyAlignment="1">
      <alignment horizontal="right"/>
      <protection/>
    </xf>
    <xf numFmtId="3" fontId="4" fillId="0" borderId="75" xfId="59" applyNumberFormat="1" applyFont="1" applyBorder="1">
      <alignment/>
      <protection/>
    </xf>
    <xf numFmtId="3" fontId="8" fillId="0" borderId="43" xfId="59" applyNumberFormat="1" applyFont="1" applyBorder="1" applyAlignment="1">
      <alignment horizontal="right"/>
      <protection/>
    </xf>
    <xf numFmtId="3" fontId="9" fillId="0" borderId="30" xfId="59" applyNumberFormat="1" applyFont="1" applyBorder="1" applyAlignment="1">
      <alignment horizontal="right"/>
      <protection/>
    </xf>
    <xf numFmtId="3" fontId="9" fillId="0" borderId="39" xfId="59" applyNumberFormat="1" applyFont="1" applyBorder="1" applyAlignment="1">
      <alignment horizontal="right"/>
      <protection/>
    </xf>
    <xf numFmtId="3" fontId="8" fillId="0" borderId="39" xfId="59" applyNumberFormat="1" applyFont="1" applyBorder="1" applyAlignment="1">
      <alignment horizontal="right"/>
      <protection/>
    </xf>
    <xf numFmtId="3" fontId="8" fillId="0" borderId="30" xfId="59" applyNumberFormat="1" applyFont="1" applyBorder="1" applyAlignment="1">
      <alignment horizontal="right"/>
      <protection/>
    </xf>
    <xf numFmtId="3" fontId="8" fillId="0" borderId="13" xfId="59" applyNumberFormat="1" applyFont="1" applyBorder="1" applyAlignment="1">
      <alignment horizontal="right"/>
      <protection/>
    </xf>
    <xf numFmtId="3" fontId="5" fillId="0" borderId="43" xfId="59" applyNumberFormat="1" applyFont="1" applyBorder="1" applyAlignment="1">
      <alignment horizontal="right"/>
      <protection/>
    </xf>
    <xf numFmtId="3" fontId="5" fillId="0" borderId="39" xfId="59" applyNumberFormat="1" applyFont="1" applyBorder="1" applyAlignment="1">
      <alignment horizontal="right"/>
      <protection/>
    </xf>
    <xf numFmtId="3" fontId="7" fillId="0" borderId="75" xfId="59" applyNumberFormat="1" applyFont="1" applyBorder="1" applyAlignment="1">
      <alignment horizontal="right"/>
      <protection/>
    </xf>
    <xf numFmtId="166" fontId="6" fillId="0" borderId="86" xfId="59" applyNumberFormat="1" applyFont="1" applyBorder="1" applyAlignment="1">
      <alignment horizontal="right"/>
      <protection/>
    </xf>
    <xf numFmtId="3" fontId="4" fillId="0" borderId="30" xfId="60" applyNumberFormat="1" applyFont="1" applyBorder="1" applyAlignment="1">
      <alignment horizontal="right"/>
      <protection/>
    </xf>
    <xf numFmtId="3" fontId="3" fillId="0" borderId="30" xfId="60" applyNumberFormat="1" applyFont="1" applyBorder="1" applyAlignment="1">
      <alignment horizontal="right"/>
      <protection/>
    </xf>
    <xf numFmtId="0" fontId="3" fillId="0" borderId="30" xfId="0" applyFont="1" applyBorder="1" applyAlignment="1">
      <alignment/>
    </xf>
    <xf numFmtId="3" fontId="4" fillId="0" borderId="30" xfId="60" applyNumberFormat="1" applyFont="1" applyBorder="1" applyAlignment="1">
      <alignment horizontal="right"/>
      <protection/>
    </xf>
    <xf numFmtId="3" fontId="3" fillId="0" borderId="30" xfId="60" applyNumberFormat="1" applyFont="1" applyBorder="1" applyAlignment="1">
      <alignment horizontal="right"/>
      <protection/>
    </xf>
    <xf numFmtId="3" fontId="3" fillId="0" borderId="13" xfId="60" applyNumberFormat="1" applyFont="1" applyBorder="1" applyAlignment="1">
      <alignment horizontal="right"/>
      <protection/>
    </xf>
    <xf numFmtId="3" fontId="7" fillId="0" borderId="13" xfId="60" applyNumberFormat="1" applyFont="1" applyBorder="1" applyAlignment="1">
      <alignment horizontal="right"/>
      <protection/>
    </xf>
    <xf numFmtId="3" fontId="4" fillId="0" borderId="13" xfId="60" applyNumberFormat="1" applyFont="1" applyBorder="1" applyAlignment="1">
      <alignment horizontal="right"/>
      <protection/>
    </xf>
    <xf numFmtId="0" fontId="5" fillId="0" borderId="30" xfId="60" applyFont="1" applyBorder="1" applyAlignment="1">
      <alignment horizontal="right"/>
      <protection/>
    </xf>
    <xf numFmtId="3" fontId="9" fillId="0" borderId="30" xfId="60" applyNumberFormat="1" applyFont="1" applyBorder="1" applyAlignment="1">
      <alignment horizontal="right"/>
      <protection/>
    </xf>
    <xf numFmtId="3" fontId="4" fillId="0" borderId="43" xfId="60" applyNumberFormat="1" applyFont="1" applyBorder="1" applyAlignment="1">
      <alignment horizontal="right"/>
      <protection/>
    </xf>
    <xf numFmtId="3" fontId="9" fillId="0" borderId="43" xfId="60" applyNumberFormat="1" applyFont="1" applyBorder="1" applyAlignment="1">
      <alignment horizontal="right"/>
      <protection/>
    </xf>
    <xf numFmtId="3" fontId="7" fillId="0" borderId="30" xfId="60" applyNumberFormat="1" applyFont="1" applyBorder="1" applyAlignment="1">
      <alignment horizontal="right"/>
      <protection/>
    </xf>
    <xf numFmtId="3" fontId="5" fillId="0" borderId="30" xfId="60" applyNumberFormat="1" applyFont="1" applyBorder="1" applyAlignment="1">
      <alignment horizontal="right"/>
      <protection/>
    </xf>
    <xf numFmtId="3" fontId="5" fillId="0" borderId="43" xfId="60" applyNumberFormat="1" applyFont="1" applyBorder="1" applyAlignment="1">
      <alignment horizontal="right"/>
      <protection/>
    </xf>
    <xf numFmtId="3" fontId="15" fillId="0" borderId="75" xfId="60" applyNumberFormat="1" applyFont="1" applyBorder="1">
      <alignment/>
      <protection/>
    </xf>
    <xf numFmtId="3" fontId="4" fillId="0" borderId="43" xfId="59" applyNumberFormat="1" applyFont="1" applyBorder="1" applyAlignment="1">
      <alignment/>
      <protection/>
    </xf>
    <xf numFmtId="3" fontId="3" fillId="0" borderId="30" xfId="59" applyNumberFormat="1" applyFont="1" applyBorder="1" applyAlignment="1">
      <alignment/>
      <protection/>
    </xf>
    <xf numFmtId="3" fontId="0" fillId="0" borderId="39" xfId="59" applyNumberFormat="1" applyFont="1" applyBorder="1" applyAlignment="1">
      <alignment/>
      <protection/>
    </xf>
    <xf numFmtId="3" fontId="4" fillId="0" borderId="30" xfId="59" applyNumberFormat="1" applyFont="1" applyBorder="1" applyAlignment="1">
      <alignment/>
      <protection/>
    </xf>
    <xf numFmtId="3" fontId="3" fillId="0" borderId="39" xfId="59" applyNumberFormat="1" applyFont="1" applyBorder="1" applyAlignment="1">
      <alignment/>
      <protection/>
    </xf>
    <xf numFmtId="3" fontId="4" fillId="0" borderId="30" xfId="59" applyNumberFormat="1" applyFont="1" applyBorder="1">
      <alignment/>
      <protection/>
    </xf>
    <xf numFmtId="3" fontId="7" fillId="0" borderId="75" xfId="59" applyNumberFormat="1" applyFont="1" applyBorder="1" applyAlignment="1">
      <alignment/>
      <protection/>
    </xf>
    <xf numFmtId="3" fontId="4" fillId="0" borderId="39" xfId="59" applyNumberFormat="1" applyFont="1" applyBorder="1" applyAlignment="1">
      <alignment/>
      <protection/>
    </xf>
    <xf numFmtId="3" fontId="3" fillId="0" borderId="43" xfId="59" applyNumberFormat="1" applyFont="1" applyBorder="1" applyAlignment="1">
      <alignment/>
      <protection/>
    </xf>
    <xf numFmtId="3" fontId="0" fillId="0" borderId="43" xfId="59" applyNumberFormat="1" applyFont="1" applyBorder="1" applyAlignment="1">
      <alignment/>
      <protection/>
    </xf>
    <xf numFmtId="1" fontId="1" fillId="0" borderId="0" xfId="59" applyNumberFormat="1">
      <alignment/>
      <protection/>
    </xf>
    <xf numFmtId="1" fontId="4" fillId="0" borderId="0" xfId="59" applyNumberFormat="1" applyFont="1" applyAlignment="1">
      <alignment horizontal="center"/>
      <protection/>
    </xf>
    <xf numFmtId="1" fontId="5" fillId="0" borderId="87" xfId="59" applyNumberFormat="1" applyFont="1" applyBorder="1" applyAlignment="1">
      <alignment horizontal="center" vertical="center" wrapText="1"/>
      <protection/>
    </xf>
    <xf numFmtId="1" fontId="1" fillId="0" borderId="47" xfId="59" applyNumberFormat="1" applyBorder="1" applyAlignment="1">
      <alignment horizontal="center" vertical="center"/>
      <protection/>
    </xf>
    <xf numFmtId="1" fontId="4" fillId="0" borderId="0" xfId="59" applyNumberFormat="1" applyFont="1" applyBorder="1">
      <alignment/>
      <protection/>
    </xf>
    <xf numFmtId="1" fontId="1" fillId="0" borderId="0" xfId="59" applyNumberFormat="1" applyBorder="1">
      <alignment/>
      <protection/>
    </xf>
    <xf numFmtId="1" fontId="1" fillId="0" borderId="0" xfId="59" applyNumberFormat="1" applyAlignment="1">
      <alignment horizontal="left"/>
      <protection/>
    </xf>
    <xf numFmtId="1" fontId="5" fillId="0" borderId="0" xfId="59" applyNumberFormat="1" applyFont="1" applyAlignment="1">
      <alignment horizontal="right"/>
      <protection/>
    </xf>
    <xf numFmtId="1" fontId="5" fillId="0" borderId="47" xfId="59" applyNumberFormat="1" applyFont="1" applyBorder="1" applyAlignment="1">
      <alignment horizontal="center"/>
      <protection/>
    </xf>
    <xf numFmtId="1" fontId="5" fillId="0" borderId="63" xfId="59" applyNumberFormat="1" applyFont="1" applyBorder="1" applyAlignment="1">
      <alignment horizontal="center"/>
      <protection/>
    </xf>
    <xf numFmtId="1" fontId="12" fillId="0" borderId="0" xfId="60" applyNumberFormat="1" applyFont="1" applyAlignment="1">
      <alignment horizontal="center"/>
      <protection/>
    </xf>
    <xf numFmtId="1" fontId="0" fillId="0" borderId="47" xfId="60" applyNumberFormat="1" applyBorder="1" applyAlignment="1">
      <alignment/>
      <protection/>
    </xf>
    <xf numFmtId="1" fontId="0" fillId="0" borderId="0" xfId="60" applyNumberFormat="1" applyBorder="1">
      <alignment/>
      <protection/>
    </xf>
    <xf numFmtId="1" fontId="0" fillId="0" borderId="0" xfId="60" applyNumberFormat="1">
      <alignment/>
      <protection/>
    </xf>
    <xf numFmtId="1" fontId="5" fillId="0" borderId="0" xfId="60" applyNumberFormat="1" applyFont="1" applyAlignment="1">
      <alignment horizontal="right"/>
      <protection/>
    </xf>
    <xf numFmtId="1" fontId="5" fillId="0" borderId="15" xfId="60" applyNumberFormat="1" applyFont="1" applyBorder="1" applyAlignment="1">
      <alignment horizontal="right"/>
      <protection/>
    </xf>
    <xf numFmtId="1" fontId="3" fillId="0" borderId="0" xfId="59" applyNumberFormat="1" applyFont="1" applyAlignment="1">
      <alignment horizontal="right"/>
      <protection/>
    </xf>
    <xf numFmtId="1" fontId="0" fillId="0" borderId="0" xfId="59" applyNumberFormat="1" applyFont="1">
      <alignment/>
      <protection/>
    </xf>
    <xf numFmtId="1" fontId="1" fillId="0" borderId="63" xfId="59" applyNumberFormat="1" applyBorder="1" applyAlignment="1">
      <alignment horizontal="center"/>
      <protection/>
    </xf>
    <xf numFmtId="1" fontId="1" fillId="0" borderId="47" xfId="59" applyNumberFormat="1" applyBorder="1" applyAlignment="1">
      <alignment/>
      <protection/>
    </xf>
    <xf numFmtId="1" fontId="0" fillId="0" borderId="0" xfId="0" applyNumberFormat="1" applyAlignment="1">
      <alignment/>
    </xf>
    <xf numFmtId="3" fontId="3" fillId="0" borderId="17" xfId="60" applyNumberFormat="1" applyFont="1" applyBorder="1" applyAlignment="1">
      <alignment horizontal="right"/>
      <protection/>
    </xf>
    <xf numFmtId="3" fontId="3" fillId="0" borderId="43" xfId="60" applyNumberFormat="1" applyFont="1" applyBorder="1" applyAlignment="1">
      <alignment horizontal="right"/>
      <protection/>
    </xf>
    <xf numFmtId="49" fontId="9" fillId="0" borderId="16" xfId="60" applyNumberFormat="1" applyFont="1" applyBorder="1" applyAlignment="1">
      <alignment horizontal="center" vertical="center"/>
      <protection/>
    </xf>
    <xf numFmtId="1" fontId="0" fillId="0" borderId="88" xfId="60" applyNumberFormat="1" applyBorder="1">
      <alignment/>
      <protection/>
    </xf>
    <xf numFmtId="3" fontId="4" fillId="0" borderId="27" xfId="59" applyNumberFormat="1" applyFont="1" applyBorder="1" applyAlignment="1">
      <alignment horizontal="right"/>
      <protection/>
    </xf>
    <xf numFmtId="0" fontId="13" fillId="0" borderId="89" xfId="58" applyFont="1" applyBorder="1" applyAlignment="1">
      <alignment/>
      <protection/>
    </xf>
    <xf numFmtId="0" fontId="13" fillId="0" borderId="90" xfId="58" applyFont="1" applyBorder="1" applyAlignment="1">
      <alignment/>
      <protection/>
    </xf>
    <xf numFmtId="3" fontId="24" fillId="0" borderId="66" xfId="58" applyNumberFormat="1" applyFont="1" applyBorder="1" applyAlignment="1">
      <alignment/>
      <protection/>
    </xf>
    <xf numFmtId="0" fontId="24" fillId="0" borderId="30" xfId="58" applyFont="1" applyBorder="1" applyAlignment="1">
      <alignment/>
      <protection/>
    </xf>
    <xf numFmtId="3" fontId="24" fillId="0" borderId="45" xfId="58" applyNumberFormat="1" applyFont="1" applyBorder="1" applyAlignment="1">
      <alignment/>
      <protection/>
    </xf>
    <xf numFmtId="3" fontId="24" fillId="0" borderId="91" xfId="58" applyNumberFormat="1" applyFont="1" applyBorder="1" applyAlignment="1">
      <alignment/>
      <protection/>
    </xf>
    <xf numFmtId="3" fontId="24" fillId="0" borderId="92" xfId="58" applyNumberFormat="1" applyFont="1" applyBorder="1" applyAlignment="1">
      <alignment/>
      <protection/>
    </xf>
    <xf numFmtId="0" fontId="25" fillId="0" borderId="55" xfId="58" applyFont="1" applyBorder="1" applyAlignment="1">
      <alignment/>
      <protection/>
    </xf>
    <xf numFmtId="0" fontId="24" fillId="0" borderId="39" xfId="58" applyFont="1" applyBorder="1" applyAlignment="1">
      <alignment/>
      <protection/>
    </xf>
    <xf numFmtId="3" fontId="24" fillId="0" borderId="39" xfId="58" applyNumberFormat="1" applyFont="1" applyBorder="1" applyAlignment="1">
      <alignment/>
      <protection/>
    </xf>
    <xf numFmtId="3" fontId="24" fillId="0" borderId="93" xfId="58" applyNumberFormat="1" applyFont="1" applyBorder="1" applyAlignment="1">
      <alignment/>
      <protection/>
    </xf>
    <xf numFmtId="3" fontId="25" fillId="0" borderId="94" xfId="58" applyNumberFormat="1" applyFont="1" applyBorder="1" applyAlignment="1">
      <alignment/>
      <protection/>
    </xf>
    <xf numFmtId="0" fontId="13" fillId="0" borderId="39" xfId="58" applyFont="1" applyBorder="1" applyAlignment="1">
      <alignment/>
      <protection/>
    </xf>
    <xf numFmtId="0" fontId="25" fillId="0" borderId="39" xfId="58" applyFont="1" applyBorder="1" applyAlignment="1">
      <alignment/>
      <protection/>
    </xf>
    <xf numFmtId="3" fontId="13" fillId="0" borderId="31" xfId="58" applyNumberFormat="1" applyFont="1" applyBorder="1" applyAlignment="1">
      <alignment/>
      <protection/>
    </xf>
    <xf numFmtId="0" fontId="25" fillId="0" borderId="55" xfId="58" applyFont="1" applyBorder="1" applyAlignment="1">
      <alignment/>
      <protection/>
    </xf>
    <xf numFmtId="0" fontId="10" fillId="0" borderId="39" xfId="58" applyFont="1" applyBorder="1" applyAlignment="1">
      <alignment/>
      <protection/>
    </xf>
    <xf numFmtId="0" fontId="0" fillId="0" borderId="0" xfId="0" applyBorder="1" applyAlignment="1">
      <alignment/>
    </xf>
    <xf numFmtId="0" fontId="4" fillId="0" borderId="86" xfId="58" applyFont="1" applyFill="1" applyBorder="1" applyAlignment="1">
      <alignment horizontal="right"/>
      <protection/>
    </xf>
    <xf numFmtId="3" fontId="25" fillId="0" borderId="48" xfId="58" applyNumberFormat="1" applyFont="1" applyBorder="1" applyAlignment="1">
      <alignment/>
      <protection/>
    </xf>
    <xf numFmtId="3" fontId="4" fillId="0" borderId="49" xfId="58" applyNumberFormat="1" applyFont="1" applyBorder="1" applyAlignment="1">
      <alignment horizontal="right"/>
      <protection/>
    </xf>
    <xf numFmtId="3" fontId="24" fillId="0" borderId="53" xfId="58" applyNumberFormat="1" applyFont="1" applyBorder="1" applyAlignment="1">
      <alignment/>
      <protection/>
    </xf>
    <xf numFmtId="0" fontId="24" fillId="0" borderId="95" xfId="58" applyFont="1" applyBorder="1" applyAlignment="1">
      <alignment/>
      <protection/>
    </xf>
    <xf numFmtId="3" fontId="25" fillId="0" borderId="31" xfId="58" applyNumberFormat="1" applyFont="1" applyBorder="1" applyAlignment="1">
      <alignment/>
      <protection/>
    </xf>
    <xf numFmtId="3" fontId="25" fillId="0" borderId="59" xfId="58" applyNumberFormat="1" applyFont="1" applyBorder="1" applyAlignment="1">
      <alignment/>
      <protection/>
    </xf>
    <xf numFmtId="3" fontId="24" fillId="0" borderId="31" xfId="58" applyNumberFormat="1" applyFont="1" applyBorder="1" applyAlignment="1">
      <alignment/>
      <protection/>
    </xf>
    <xf numFmtId="0" fontId="25" fillId="0" borderId="96" xfId="58" applyFont="1" applyBorder="1" applyAlignment="1">
      <alignment horizontal="left"/>
      <protection/>
    </xf>
    <xf numFmtId="3" fontId="13" fillId="0" borderId="97" xfId="58" applyNumberFormat="1" applyFont="1" applyBorder="1" applyAlignment="1">
      <alignment/>
      <protection/>
    </xf>
    <xf numFmtId="0" fontId="5" fillId="0" borderId="14" xfId="61" applyFont="1" applyBorder="1" applyAlignment="1">
      <alignment horizontal="center" wrapText="1"/>
      <protection/>
    </xf>
    <xf numFmtId="3" fontId="8" fillId="0" borderId="30" xfId="61" applyNumberFormat="1" applyFont="1" applyBorder="1" applyAlignment="1">
      <alignment/>
      <protection/>
    </xf>
    <xf numFmtId="3" fontId="9" fillId="0" borderId="30" xfId="61" applyNumberFormat="1" applyFont="1" applyBorder="1" applyAlignment="1">
      <alignment/>
      <protection/>
    </xf>
    <xf numFmtId="3" fontId="9" fillId="0" borderId="30" xfId="61" applyNumberFormat="1" applyFont="1" applyBorder="1" applyAlignment="1">
      <alignment horizontal="right"/>
      <protection/>
    </xf>
    <xf numFmtId="3" fontId="5" fillId="0" borderId="30" xfId="61" applyNumberFormat="1" applyFont="1" applyBorder="1" applyAlignment="1">
      <alignment horizontal="right"/>
      <protection/>
    </xf>
    <xf numFmtId="3" fontId="5" fillId="0" borderId="43" xfId="61" applyNumberFormat="1" applyFont="1" applyBorder="1" applyAlignment="1">
      <alignment horizontal="right"/>
      <protection/>
    </xf>
    <xf numFmtId="3" fontId="33" fillId="0" borderId="75" xfId="61" applyNumberFormat="1" applyFont="1" applyBorder="1" applyAlignment="1">
      <alignment horizontal="right"/>
      <protection/>
    </xf>
    <xf numFmtId="3" fontId="5" fillId="0" borderId="30" xfId="61" applyNumberFormat="1" applyFont="1" applyBorder="1" applyAlignment="1">
      <alignment/>
      <protection/>
    </xf>
    <xf numFmtId="3" fontId="5" fillId="0" borderId="43" xfId="61" applyNumberFormat="1" applyFont="1" applyBorder="1" applyAlignment="1">
      <alignment/>
      <protection/>
    </xf>
    <xf numFmtId="3" fontId="5" fillId="0" borderId="30" xfId="61" applyNumberFormat="1" applyFont="1" applyBorder="1" applyAlignment="1">
      <alignment/>
      <protection/>
    </xf>
    <xf numFmtId="3" fontId="9" fillId="0" borderId="30" xfId="61" applyNumberFormat="1" applyFont="1" applyBorder="1" applyAlignment="1">
      <alignment/>
      <protection/>
    </xf>
    <xf numFmtId="3" fontId="9" fillId="0" borderId="33" xfId="61" applyNumberFormat="1" applyFont="1" applyBorder="1" applyAlignment="1">
      <alignment/>
      <protection/>
    </xf>
    <xf numFmtId="3" fontId="6" fillId="0" borderId="39" xfId="61" applyNumberFormat="1" applyFont="1" applyBorder="1" applyAlignment="1">
      <alignment/>
      <protection/>
    </xf>
    <xf numFmtId="3" fontId="6" fillId="0" borderId="43" xfId="61" applyNumberFormat="1" applyFont="1" applyBorder="1" applyAlignment="1">
      <alignment/>
      <protection/>
    </xf>
    <xf numFmtId="3" fontId="6" fillId="0" borderId="30" xfId="61" applyNumberFormat="1" applyFont="1" applyBorder="1" applyAlignment="1">
      <alignment/>
      <protection/>
    </xf>
    <xf numFmtId="3" fontId="5" fillId="0" borderId="13" xfId="61" applyNumberFormat="1" applyFont="1" applyBorder="1" applyAlignment="1">
      <alignment horizontal="right"/>
      <protection/>
    </xf>
    <xf numFmtId="3" fontId="5" fillId="0" borderId="39" xfId="61" applyNumberFormat="1" applyFont="1" applyBorder="1" applyAlignment="1">
      <alignment horizontal="right"/>
      <protection/>
    </xf>
    <xf numFmtId="3" fontId="5" fillId="0" borderId="39" xfId="61" applyNumberFormat="1" applyFont="1" applyBorder="1" applyAlignment="1">
      <alignment horizontal="right"/>
      <protection/>
    </xf>
    <xf numFmtId="3" fontId="5" fillId="0" borderId="39" xfId="61" applyNumberFormat="1" applyFont="1" applyBorder="1" applyAlignment="1">
      <alignment/>
      <protection/>
    </xf>
    <xf numFmtId="3" fontId="8" fillId="0" borderId="75" xfId="61" applyNumberFormat="1" applyFont="1" applyBorder="1" applyAlignment="1">
      <alignment/>
      <protection/>
    </xf>
    <xf numFmtId="3" fontId="9" fillId="0" borderId="13" xfId="61" applyNumberFormat="1" applyFont="1" applyBorder="1" applyAlignment="1">
      <alignment/>
      <protection/>
    </xf>
    <xf numFmtId="3" fontId="6" fillId="0" borderId="43" xfId="61" applyNumberFormat="1" applyFont="1" applyBorder="1" applyAlignment="1">
      <alignment horizontal="right"/>
      <protection/>
    </xf>
    <xf numFmtId="3" fontId="8" fillId="0" borderId="43" xfId="61" applyNumberFormat="1" applyFont="1" applyBorder="1" applyAlignment="1">
      <alignment/>
      <protection/>
    </xf>
    <xf numFmtId="3" fontId="5" fillId="0" borderId="39" xfId="61" applyNumberFormat="1" applyFont="1" applyBorder="1" applyAlignment="1">
      <alignment/>
      <protection/>
    </xf>
    <xf numFmtId="3" fontId="6" fillId="0" borderId="13" xfId="61" applyNumberFormat="1" applyFont="1" applyBorder="1" applyAlignment="1">
      <alignment horizontal="right"/>
      <protection/>
    </xf>
    <xf numFmtId="3" fontId="8" fillId="0" borderId="30" xfId="61" applyNumberFormat="1" applyFont="1" applyBorder="1" applyAlignment="1">
      <alignment horizontal="right"/>
      <protection/>
    </xf>
    <xf numFmtId="3" fontId="9" fillId="0" borderId="30" xfId="61" applyNumberFormat="1" applyFont="1" applyBorder="1" applyAlignment="1">
      <alignment horizontal="right"/>
      <protection/>
    </xf>
    <xf numFmtId="3" fontId="5" fillId="0" borderId="30" xfId="61" applyNumberFormat="1" applyFont="1" applyBorder="1" applyAlignment="1">
      <alignment horizontal="right"/>
      <protection/>
    </xf>
    <xf numFmtId="3" fontId="5" fillId="0" borderId="43" xfId="61" applyNumberFormat="1" applyFont="1" applyBorder="1" applyAlignment="1">
      <alignment horizontal="right"/>
      <protection/>
    </xf>
    <xf numFmtId="3" fontId="5" fillId="0" borderId="43" xfId="61" applyNumberFormat="1" applyFont="1" applyBorder="1" applyAlignment="1">
      <alignment/>
      <protection/>
    </xf>
    <xf numFmtId="3" fontId="9" fillId="0" borderId="43" xfId="61" applyNumberFormat="1" applyFont="1" applyBorder="1" applyAlignment="1">
      <alignment horizontal="right"/>
      <protection/>
    </xf>
    <xf numFmtId="3" fontId="6" fillId="0" borderId="30" xfId="61" applyNumberFormat="1" applyFont="1" applyBorder="1" applyAlignment="1">
      <alignment horizontal="right"/>
      <protection/>
    </xf>
    <xf numFmtId="3" fontId="8" fillId="0" borderId="23" xfId="61" applyNumberFormat="1" applyFont="1" applyBorder="1" applyAlignment="1">
      <alignment/>
      <protection/>
    </xf>
    <xf numFmtId="3" fontId="5" fillId="0" borderId="23" xfId="61" applyNumberFormat="1" applyFont="1" applyBorder="1" applyAlignment="1">
      <alignment/>
      <protection/>
    </xf>
    <xf numFmtId="3" fontId="9" fillId="0" borderId="13" xfId="61" applyNumberFormat="1" applyFont="1" applyBorder="1" applyAlignment="1">
      <alignment/>
      <protection/>
    </xf>
    <xf numFmtId="3" fontId="6" fillId="0" borderId="39" xfId="61" applyNumberFormat="1" applyFont="1" applyBorder="1" applyAlignment="1">
      <alignment/>
      <protection/>
    </xf>
    <xf numFmtId="3" fontId="6" fillId="0" borderId="43" xfId="61" applyNumberFormat="1" applyFont="1" applyBorder="1" applyAlignment="1">
      <alignment/>
      <protection/>
    </xf>
    <xf numFmtId="3" fontId="8" fillId="0" borderId="13" xfId="61" applyNumberFormat="1" applyFont="1" applyBorder="1" applyAlignment="1">
      <alignment/>
      <protection/>
    </xf>
    <xf numFmtId="3" fontId="8" fillId="0" borderId="39" xfId="61" applyNumberFormat="1" applyFont="1" applyBorder="1" applyAlignment="1">
      <alignment/>
      <protection/>
    </xf>
    <xf numFmtId="0" fontId="1" fillId="0" borderId="95" xfId="61" applyBorder="1">
      <alignment/>
      <protection/>
    </xf>
    <xf numFmtId="3" fontId="8" fillId="0" borderId="15" xfId="61" applyNumberFormat="1" applyFont="1" applyBorder="1" applyAlignment="1">
      <alignment/>
      <protection/>
    </xf>
    <xf numFmtId="3" fontId="5" fillId="0" borderId="15" xfId="61" applyNumberFormat="1" applyFont="1" applyBorder="1" applyAlignment="1">
      <alignment/>
      <protection/>
    </xf>
    <xf numFmtId="3" fontId="5" fillId="0" borderId="18" xfId="61" applyNumberFormat="1" applyFont="1" applyBorder="1" applyAlignment="1">
      <alignment/>
      <protection/>
    </xf>
    <xf numFmtId="3" fontId="9" fillId="0" borderId="15" xfId="61" applyNumberFormat="1" applyFont="1" applyBorder="1" applyAlignment="1">
      <alignment/>
      <protection/>
    </xf>
    <xf numFmtId="0" fontId="1" fillId="0" borderId="88" xfId="61" applyBorder="1">
      <alignment/>
      <protection/>
    </xf>
    <xf numFmtId="3" fontId="9" fillId="0" borderId="18" xfId="61" applyNumberFormat="1" applyFont="1" applyBorder="1" applyAlignment="1">
      <alignment/>
      <protection/>
    </xf>
    <xf numFmtId="3" fontId="9" fillId="0" borderId="15" xfId="61" applyNumberFormat="1" applyFont="1" applyBorder="1" applyAlignment="1">
      <alignment horizontal="right"/>
      <protection/>
    </xf>
    <xf numFmtId="3" fontId="8" fillId="0" borderId="15" xfId="61" applyNumberFormat="1" applyFont="1" applyBorder="1" applyAlignment="1">
      <alignment horizontal="right"/>
      <protection/>
    </xf>
    <xf numFmtId="9" fontId="33" fillId="0" borderId="88" xfId="61" applyNumberFormat="1" applyFont="1" applyBorder="1" applyAlignment="1">
      <alignment horizontal="right"/>
      <protection/>
    </xf>
    <xf numFmtId="3" fontId="9" fillId="0" borderId="18" xfId="61" applyNumberFormat="1" applyFont="1" applyBorder="1" applyAlignment="1">
      <alignment horizontal="right"/>
      <protection/>
    </xf>
    <xf numFmtId="3" fontId="8" fillId="0" borderId="54" xfId="61" applyNumberFormat="1" applyFont="1" applyBorder="1" applyAlignment="1">
      <alignment horizontal="right"/>
      <protection/>
    </xf>
    <xf numFmtId="3" fontId="9" fillId="0" borderId="23" xfId="61" applyNumberFormat="1" applyFont="1" applyBorder="1" applyAlignment="1">
      <alignment horizontal="right"/>
      <protection/>
    </xf>
    <xf numFmtId="3" fontId="5" fillId="0" borderId="33" xfId="61" applyNumberFormat="1" applyFont="1" applyBorder="1" applyAlignment="1">
      <alignment horizontal="right"/>
      <protection/>
    </xf>
    <xf numFmtId="3" fontId="6" fillId="0" borderId="28" xfId="61" applyNumberFormat="1" applyFont="1" applyBorder="1" applyAlignment="1">
      <alignment horizontal="right"/>
      <protection/>
    </xf>
    <xf numFmtId="3" fontId="5" fillId="0" borderId="0" xfId="61" applyNumberFormat="1" applyFont="1" applyBorder="1" applyAlignment="1">
      <alignment horizontal="right"/>
      <protection/>
    </xf>
    <xf numFmtId="3" fontId="5" fillId="0" borderId="33" xfId="61" applyNumberFormat="1" applyFont="1" applyBorder="1" applyAlignment="1">
      <alignment/>
      <protection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8" fillId="0" borderId="30" xfId="61" applyNumberFormat="1" applyFont="1" applyBorder="1" applyAlignment="1">
      <alignment/>
      <protection/>
    </xf>
    <xf numFmtId="0" fontId="0" fillId="0" borderId="43" xfId="0" applyBorder="1" applyAlignment="1">
      <alignment/>
    </xf>
    <xf numFmtId="0" fontId="4" fillId="0" borderId="0" xfId="61" applyFont="1" applyBorder="1" applyAlignment="1">
      <alignment horizontal="center"/>
      <protection/>
    </xf>
    <xf numFmtId="0" fontId="1" fillId="0" borderId="0" xfId="61" applyBorder="1">
      <alignment/>
      <protection/>
    </xf>
    <xf numFmtId="3" fontId="9" fillId="0" borderId="43" xfId="61" applyNumberFormat="1" applyFont="1" applyBorder="1" applyAlignment="1">
      <alignment horizontal="right"/>
      <protection/>
    </xf>
    <xf numFmtId="0" fontId="21" fillId="0" borderId="53" xfId="61" applyFont="1" applyBorder="1">
      <alignment/>
      <protection/>
    </xf>
    <xf numFmtId="0" fontId="9" fillId="0" borderId="15" xfId="61" applyNumberFormat="1" applyFont="1" applyBorder="1" applyAlignment="1">
      <alignment/>
      <protection/>
    </xf>
    <xf numFmtId="3" fontId="9" fillId="0" borderId="15" xfId="61" applyNumberFormat="1" applyFont="1" applyBorder="1" applyAlignment="1">
      <alignment/>
      <protection/>
    </xf>
    <xf numFmtId="3" fontId="9" fillId="0" borderId="18" xfId="61" applyNumberFormat="1" applyFont="1" applyBorder="1" applyAlignment="1">
      <alignment/>
      <protection/>
    </xf>
    <xf numFmtId="9" fontId="8" fillId="0" borderId="88" xfId="61" applyNumberFormat="1" applyFont="1" applyBorder="1" applyAlignment="1">
      <alignment/>
      <protection/>
    </xf>
    <xf numFmtId="3" fontId="9" fillId="0" borderId="98" xfId="61" applyNumberFormat="1" applyFont="1" applyBorder="1" applyAlignment="1">
      <alignment/>
      <protection/>
    </xf>
    <xf numFmtId="0" fontId="9" fillId="0" borderId="18" xfId="61" applyNumberFormat="1" applyFont="1" applyBorder="1" applyAlignment="1">
      <alignment/>
      <protection/>
    </xf>
    <xf numFmtId="3" fontId="9" fillId="0" borderId="34" xfId="61" applyNumberFormat="1" applyFont="1" applyBorder="1" applyAlignment="1">
      <alignment/>
      <protection/>
    </xf>
    <xf numFmtId="3" fontId="20" fillId="0" borderId="50" xfId="61" applyNumberFormat="1" applyFont="1" applyBorder="1">
      <alignment/>
      <protection/>
    </xf>
    <xf numFmtId="3" fontId="5" fillId="0" borderId="98" xfId="61" applyNumberFormat="1" applyFont="1" applyBorder="1" applyAlignment="1">
      <alignment/>
      <protection/>
    </xf>
    <xf numFmtId="3" fontId="8" fillId="0" borderId="54" xfId="61" applyNumberFormat="1" applyFont="1" applyBorder="1" applyAlignment="1">
      <alignment/>
      <protection/>
    </xf>
    <xf numFmtId="0" fontId="21" fillId="0" borderId="52" xfId="61" applyFont="1" applyBorder="1">
      <alignment/>
      <protection/>
    </xf>
    <xf numFmtId="0" fontId="21" fillId="0" borderId="99" xfId="61" applyFont="1" applyBorder="1">
      <alignment/>
      <protection/>
    </xf>
    <xf numFmtId="3" fontId="6" fillId="0" borderId="17" xfId="61" applyNumberFormat="1" applyFont="1" applyBorder="1" applyAlignment="1">
      <alignment/>
      <protection/>
    </xf>
    <xf numFmtId="0" fontId="1" fillId="0" borderId="88" xfId="61" applyFont="1" applyBorder="1">
      <alignment/>
      <protection/>
    </xf>
    <xf numFmtId="3" fontId="20" fillId="0" borderId="100" xfId="62" applyNumberFormat="1" applyFont="1" applyBorder="1" applyAlignment="1">
      <alignment horizontal="right" vertical="center" wrapText="1"/>
      <protection/>
    </xf>
    <xf numFmtId="3" fontId="19" fillId="0" borderId="39" xfId="62" applyNumberFormat="1" applyFont="1" applyBorder="1" applyAlignment="1">
      <alignment horizontal="right" vertical="center" wrapText="1"/>
      <protection/>
    </xf>
    <xf numFmtId="3" fontId="21" fillId="0" borderId="39" xfId="62" applyNumberFormat="1" applyFont="1" applyBorder="1" applyAlignment="1">
      <alignment wrapText="1"/>
      <protection/>
    </xf>
    <xf numFmtId="3" fontId="21" fillId="0" borderId="0" xfId="62" applyNumberFormat="1" applyFont="1" applyBorder="1" applyAlignment="1">
      <alignment wrapText="1"/>
      <protection/>
    </xf>
    <xf numFmtId="3" fontId="19" fillId="0" borderId="23" xfId="62" applyNumberFormat="1" applyFont="1" applyBorder="1" applyAlignment="1">
      <alignment wrapText="1"/>
      <protection/>
    </xf>
    <xf numFmtId="3" fontId="19" fillId="0" borderId="33" xfId="62" applyNumberFormat="1" applyFont="1" applyBorder="1" applyAlignment="1">
      <alignment wrapText="1"/>
      <protection/>
    </xf>
    <xf numFmtId="3" fontId="20" fillId="0" borderId="0" xfId="62" applyNumberFormat="1" applyFont="1" applyBorder="1" applyAlignment="1">
      <alignment wrapText="1"/>
      <protection/>
    </xf>
    <xf numFmtId="3" fontId="19" fillId="0" borderId="39" xfId="62" applyNumberFormat="1" applyFont="1" applyBorder="1">
      <alignment/>
      <protection/>
    </xf>
    <xf numFmtId="3" fontId="21" fillId="0" borderId="0" xfId="62" applyNumberFormat="1" applyFont="1" applyBorder="1">
      <alignment/>
      <protection/>
    </xf>
    <xf numFmtId="3" fontId="19" fillId="0" borderId="23" xfId="62" applyNumberFormat="1" applyFont="1" applyBorder="1">
      <alignment/>
      <protection/>
    </xf>
    <xf numFmtId="3" fontId="19" fillId="0" borderId="33" xfId="62" applyNumberFormat="1" applyFont="1" applyBorder="1">
      <alignment/>
      <protection/>
    </xf>
    <xf numFmtId="3" fontId="20" fillId="0" borderId="0" xfId="62" applyNumberFormat="1" applyFont="1" applyBorder="1">
      <alignment/>
      <protection/>
    </xf>
    <xf numFmtId="3" fontId="19" fillId="0" borderId="39" xfId="62" applyNumberFormat="1" applyFont="1" applyBorder="1" applyAlignment="1">
      <alignment horizontal="right" vertical="center" wrapText="1"/>
      <protection/>
    </xf>
    <xf numFmtId="3" fontId="20" fillId="0" borderId="64" xfId="62" applyNumberFormat="1" applyFont="1" applyBorder="1" applyAlignment="1">
      <alignment horizontal="right" vertical="center" wrapText="1"/>
      <protection/>
    </xf>
    <xf numFmtId="3" fontId="19" fillId="0" borderId="66" xfId="62" applyNumberFormat="1" applyFont="1" applyBorder="1" applyAlignment="1">
      <alignment horizontal="right" vertical="center" wrapText="1"/>
      <protection/>
    </xf>
    <xf numFmtId="3" fontId="19" fillId="0" borderId="45" xfId="62" applyNumberFormat="1" applyFont="1" applyBorder="1" applyAlignment="1">
      <alignment horizontal="right" vertical="center" wrapText="1"/>
      <protection/>
    </xf>
    <xf numFmtId="3" fontId="21" fillId="0" borderId="12" xfId="62" applyNumberFormat="1" applyFont="1" applyBorder="1">
      <alignment/>
      <protection/>
    </xf>
    <xf numFmtId="3" fontId="20" fillId="0" borderId="66" xfId="62" applyNumberFormat="1" applyFont="1" applyBorder="1" applyAlignment="1">
      <alignment horizontal="right" vertical="center" wrapText="1"/>
      <protection/>
    </xf>
    <xf numFmtId="0" fontId="1" fillId="0" borderId="88" xfId="62" applyBorder="1">
      <alignment/>
      <protection/>
    </xf>
    <xf numFmtId="3" fontId="19" fillId="0" borderId="66" xfId="62" applyNumberFormat="1" applyFont="1" applyBorder="1" applyAlignment="1">
      <alignment horizontal="right" vertical="center" wrapText="1"/>
      <protection/>
    </xf>
    <xf numFmtId="3" fontId="19" fillId="0" borderId="92" xfId="62" applyNumberFormat="1" applyFont="1" applyBorder="1" applyAlignment="1">
      <alignment horizontal="right" vertical="center" wrapText="1"/>
      <protection/>
    </xf>
    <xf numFmtId="3" fontId="19" fillId="0" borderId="91" xfId="62" applyNumberFormat="1" applyFont="1" applyBorder="1" applyAlignment="1">
      <alignment horizontal="right" vertical="center" wrapText="1"/>
      <protection/>
    </xf>
    <xf numFmtId="3" fontId="19" fillId="0" borderId="12" xfId="62" applyNumberFormat="1" applyFont="1" applyBorder="1">
      <alignment/>
      <protection/>
    </xf>
    <xf numFmtId="3" fontId="19" fillId="0" borderId="45" xfId="62" applyNumberFormat="1" applyFont="1" applyBorder="1" applyAlignment="1">
      <alignment horizontal="right" vertical="center" wrapText="1"/>
      <protection/>
    </xf>
    <xf numFmtId="3" fontId="20" fillId="0" borderId="101" xfId="62" applyNumberFormat="1" applyFont="1" applyBorder="1" applyAlignment="1">
      <alignment horizontal="right" vertical="center" wrapText="1"/>
      <protection/>
    </xf>
    <xf numFmtId="3" fontId="19" fillId="0" borderId="21" xfId="62" applyNumberFormat="1" applyFont="1" applyBorder="1" applyAlignment="1">
      <alignment horizontal="right" vertical="center" wrapText="1"/>
      <protection/>
    </xf>
    <xf numFmtId="3" fontId="19" fillId="0" borderId="15" xfId="62" applyNumberFormat="1" applyFont="1" applyBorder="1" applyAlignment="1">
      <alignment horizontal="right" vertical="center" wrapText="1"/>
      <protection/>
    </xf>
    <xf numFmtId="165" fontId="19" fillId="0" borderId="102" xfId="62" applyNumberFormat="1" applyFont="1" applyBorder="1">
      <alignment/>
      <protection/>
    </xf>
    <xf numFmtId="3" fontId="19" fillId="0" borderId="99" xfId="62" applyNumberFormat="1" applyFont="1" applyBorder="1" applyAlignment="1">
      <alignment wrapText="1"/>
      <protection/>
    </xf>
    <xf numFmtId="165" fontId="19" fillId="0" borderId="73" xfId="62" applyNumberFormat="1" applyFont="1" applyBorder="1">
      <alignment/>
      <protection/>
    </xf>
    <xf numFmtId="165" fontId="20" fillId="0" borderId="103" xfId="62" applyNumberFormat="1" applyFont="1" applyBorder="1">
      <alignment/>
      <protection/>
    </xf>
    <xf numFmtId="3" fontId="19" fillId="0" borderId="95" xfId="62" applyNumberFormat="1" applyFont="1" applyBorder="1" applyAlignment="1">
      <alignment wrapText="1"/>
      <protection/>
    </xf>
    <xf numFmtId="3" fontId="19" fillId="0" borderId="95" xfId="62" applyNumberFormat="1" applyFont="1" applyBorder="1">
      <alignment/>
      <protection/>
    </xf>
    <xf numFmtId="3" fontId="19" fillId="0" borderId="104" xfId="62" applyNumberFormat="1" applyFont="1" applyBorder="1" applyAlignment="1">
      <alignment horizontal="right" vertical="center" wrapText="1"/>
      <protection/>
    </xf>
    <xf numFmtId="3" fontId="19" fillId="0" borderId="104" xfId="62" applyNumberFormat="1" applyFont="1" applyBorder="1" applyAlignment="1">
      <alignment horizontal="right" vertical="center" wrapText="1"/>
      <protection/>
    </xf>
    <xf numFmtId="3" fontId="20" fillId="0" borderId="0" xfId="63" applyNumberFormat="1" applyFont="1" applyBorder="1">
      <alignment/>
      <protection/>
    </xf>
    <xf numFmtId="3" fontId="37" fillId="0" borderId="47" xfId="63" applyNumberFormat="1" applyFont="1" applyBorder="1">
      <alignment/>
      <protection/>
    </xf>
    <xf numFmtId="3" fontId="38" fillId="0" borderId="63" xfId="63" applyNumberFormat="1" applyFont="1" applyBorder="1">
      <alignment/>
      <protection/>
    </xf>
    <xf numFmtId="3" fontId="21" fillId="0" borderId="105" xfId="63" applyNumberFormat="1" applyFont="1" applyBorder="1">
      <alignment/>
      <protection/>
    </xf>
    <xf numFmtId="3" fontId="39" fillId="0" borderId="105" xfId="63" applyNumberFormat="1" applyFont="1" applyBorder="1">
      <alignment/>
      <protection/>
    </xf>
    <xf numFmtId="3" fontId="44" fillId="0" borderId="105" xfId="63" applyNumberFormat="1" applyFont="1" applyBorder="1">
      <alignment/>
      <protection/>
    </xf>
    <xf numFmtId="3" fontId="20" fillId="0" borderId="42" xfId="63" applyNumberFormat="1" applyFont="1" applyBorder="1">
      <alignment/>
      <protection/>
    </xf>
    <xf numFmtId="9" fontId="20" fillId="0" borderId="106" xfId="63" applyNumberFormat="1" applyFont="1" applyBorder="1">
      <alignment/>
      <protection/>
    </xf>
    <xf numFmtId="3" fontId="39" fillId="0" borderId="18" xfId="63" applyNumberFormat="1" applyFont="1" applyBorder="1">
      <alignment/>
      <protection/>
    </xf>
    <xf numFmtId="3" fontId="21" fillId="0" borderId="11" xfId="63" applyNumberFormat="1" applyFont="1" applyBorder="1">
      <alignment/>
      <protection/>
    </xf>
    <xf numFmtId="3" fontId="39" fillId="0" borderId="63" xfId="63" applyNumberFormat="1" applyFont="1" applyBorder="1">
      <alignment/>
      <protection/>
    </xf>
    <xf numFmtId="49" fontId="21" fillId="0" borderId="20" xfId="63" applyNumberFormat="1" applyFont="1" applyBorder="1">
      <alignment/>
      <protection/>
    </xf>
    <xf numFmtId="3" fontId="21" fillId="0" borderId="101" xfId="63" applyNumberFormat="1" applyFont="1" applyBorder="1">
      <alignment/>
      <protection/>
    </xf>
    <xf numFmtId="3" fontId="21" fillId="0" borderId="107" xfId="63" applyNumberFormat="1" applyFont="1" applyBorder="1">
      <alignment/>
      <protection/>
    </xf>
    <xf numFmtId="3" fontId="44" fillId="0" borderId="60" xfId="63" applyNumberFormat="1" applyFont="1" applyBorder="1">
      <alignment/>
      <protection/>
    </xf>
    <xf numFmtId="0" fontId="43" fillId="0" borderId="108" xfId="58" applyFont="1" applyBorder="1" applyAlignment="1">
      <alignment horizontal="center" vertical="center" wrapText="1"/>
      <protection/>
    </xf>
    <xf numFmtId="0" fontId="43" fillId="0" borderId="91" xfId="58" applyFont="1" applyBorder="1" applyAlignment="1">
      <alignment horizontal="center" vertical="center" wrapText="1"/>
      <protection/>
    </xf>
    <xf numFmtId="166" fontId="13" fillId="0" borderId="0" xfId="58" applyNumberFormat="1" applyFont="1" applyBorder="1" applyAlignment="1">
      <alignment horizontal="right"/>
      <protection/>
    </xf>
    <xf numFmtId="0" fontId="13" fillId="0" borderId="65" xfId="58" applyFont="1" applyBorder="1" applyAlignment="1">
      <alignment horizontal="left"/>
      <protection/>
    </xf>
    <xf numFmtId="3" fontId="24" fillId="0" borderId="64" xfId="58" applyNumberFormat="1" applyFont="1" applyBorder="1" applyAlignment="1">
      <alignment/>
      <protection/>
    </xf>
    <xf numFmtId="3" fontId="24" fillId="0" borderId="66" xfId="58" applyNumberFormat="1" applyFont="1" applyBorder="1" applyAlignment="1">
      <alignment/>
      <protection/>
    </xf>
    <xf numFmtId="3" fontId="24" fillId="0" borderId="91" xfId="58" applyNumberFormat="1" applyFont="1" applyBorder="1" applyAlignment="1">
      <alignment/>
      <protection/>
    </xf>
    <xf numFmtId="3" fontId="24" fillId="0" borderId="45" xfId="58" applyNumberFormat="1" applyFont="1" applyBorder="1" applyAlignment="1">
      <alignment/>
      <protection/>
    </xf>
    <xf numFmtId="3" fontId="24" fillId="0" borderId="109" xfId="58" applyNumberFormat="1" applyFont="1" applyBorder="1" applyAlignment="1">
      <alignment/>
      <protection/>
    </xf>
    <xf numFmtId="3" fontId="24" fillId="0" borderId="94" xfId="58" applyNumberFormat="1" applyFont="1" applyBorder="1" applyAlignment="1">
      <alignment/>
      <protection/>
    </xf>
    <xf numFmtId="3" fontId="24" fillId="0" borderId="92" xfId="58" applyNumberFormat="1" applyFont="1" applyBorder="1" applyAlignment="1">
      <alignment/>
      <protection/>
    </xf>
    <xf numFmtId="3" fontId="25" fillId="0" borderId="27" xfId="58" applyNumberFormat="1" applyFont="1" applyBorder="1" applyAlignment="1">
      <alignment/>
      <protection/>
    </xf>
    <xf numFmtId="3" fontId="9" fillId="0" borderId="17" xfId="61" applyNumberFormat="1" applyFont="1" applyBorder="1" applyAlignment="1">
      <alignment/>
      <protection/>
    </xf>
    <xf numFmtId="3" fontId="5" fillId="0" borderId="12" xfId="61" applyNumberFormat="1" applyFont="1" applyBorder="1" applyAlignment="1">
      <alignment horizontal="right"/>
      <protection/>
    </xf>
    <xf numFmtId="3" fontId="5" fillId="0" borderId="17" xfId="61" applyNumberFormat="1" applyFont="1" applyBorder="1" applyAlignment="1">
      <alignment/>
      <protection/>
    </xf>
    <xf numFmtId="3" fontId="5" fillId="0" borderId="105" xfId="61" applyNumberFormat="1" applyFont="1" applyBorder="1" applyAlignment="1">
      <alignment/>
      <protection/>
    </xf>
    <xf numFmtId="3" fontId="5" fillId="0" borderId="11" xfId="61" applyNumberFormat="1" applyFont="1" applyBorder="1" applyAlignment="1">
      <alignment/>
      <protection/>
    </xf>
    <xf numFmtId="3" fontId="17" fillId="0" borderId="50" xfId="61" applyNumberFormat="1" applyFont="1" applyBorder="1">
      <alignment/>
      <protection/>
    </xf>
    <xf numFmtId="3" fontId="17" fillId="0" borderId="32" xfId="61" applyNumberFormat="1" applyFont="1" applyBorder="1">
      <alignment/>
      <protection/>
    </xf>
    <xf numFmtId="3" fontId="17" fillId="0" borderId="40" xfId="61" applyNumberFormat="1" applyFont="1" applyBorder="1">
      <alignment/>
      <protection/>
    </xf>
    <xf numFmtId="3" fontId="8" fillId="0" borderId="54" xfId="61" applyNumberFormat="1" applyFont="1" applyBorder="1" applyAlignment="1">
      <alignment/>
      <protection/>
    </xf>
    <xf numFmtId="3" fontId="17" fillId="0" borderId="75" xfId="61" applyNumberFormat="1" applyFont="1" applyBorder="1">
      <alignment/>
      <protection/>
    </xf>
    <xf numFmtId="3" fontId="8" fillId="0" borderId="15" xfId="61" applyNumberFormat="1" applyFont="1" applyBorder="1" applyAlignment="1">
      <alignment/>
      <protection/>
    </xf>
    <xf numFmtId="3" fontId="9" fillId="0" borderId="16" xfId="61" applyNumberFormat="1" applyFont="1" applyBorder="1" applyAlignment="1">
      <alignment/>
      <protection/>
    </xf>
    <xf numFmtId="3" fontId="6" fillId="0" borderId="16" xfId="61" applyNumberFormat="1" applyFont="1" applyBorder="1" applyAlignment="1">
      <alignment/>
      <protection/>
    </xf>
    <xf numFmtId="3" fontId="6" fillId="0" borderId="15" xfId="61" applyNumberFormat="1" applyFont="1" applyBorder="1" applyAlignment="1">
      <alignment/>
      <protection/>
    </xf>
    <xf numFmtId="3" fontId="6" fillId="0" borderId="54" xfId="61" applyNumberFormat="1" applyFont="1" applyBorder="1" applyAlignment="1">
      <alignment horizontal="right"/>
      <protection/>
    </xf>
    <xf numFmtId="3" fontId="6" fillId="0" borderId="54" xfId="61" applyNumberFormat="1" applyFont="1" applyBorder="1" applyAlignment="1">
      <alignment/>
      <protection/>
    </xf>
    <xf numFmtId="3" fontId="6" fillId="0" borderId="15" xfId="61" applyNumberFormat="1" applyFont="1" applyBorder="1" applyAlignment="1">
      <alignment horizontal="right"/>
      <protection/>
    </xf>
    <xf numFmtId="3" fontId="6" fillId="0" borderId="14" xfId="61" applyNumberFormat="1" applyFont="1" applyBorder="1" applyAlignment="1">
      <alignment horizontal="right"/>
      <protection/>
    </xf>
    <xf numFmtId="3" fontId="6" fillId="0" borderId="30" xfId="61" applyNumberFormat="1" applyFont="1" applyBorder="1" applyAlignment="1">
      <alignment horizontal="right"/>
      <protection/>
    </xf>
    <xf numFmtId="3" fontId="6" fillId="0" borderId="23" xfId="61" applyNumberFormat="1" applyFont="1" applyBorder="1" applyAlignment="1">
      <alignment horizontal="right"/>
      <protection/>
    </xf>
    <xf numFmtId="3" fontId="6" fillId="0" borderId="50" xfId="61" applyNumberFormat="1" applyFont="1" applyBorder="1" applyAlignment="1">
      <alignment/>
      <protection/>
    </xf>
    <xf numFmtId="3" fontId="6" fillId="0" borderId="32" xfId="61" applyNumberFormat="1" applyFont="1" applyBorder="1" applyAlignment="1">
      <alignment/>
      <protection/>
    </xf>
    <xf numFmtId="3" fontId="6" fillId="0" borderId="75" xfId="61" applyNumberFormat="1" applyFont="1" applyBorder="1" applyAlignment="1">
      <alignment/>
      <protection/>
    </xf>
    <xf numFmtId="3" fontId="6" fillId="0" borderId="54" xfId="61" applyNumberFormat="1" applyFont="1" applyBorder="1" applyAlignment="1">
      <alignment/>
      <protection/>
    </xf>
    <xf numFmtId="3" fontId="17" fillId="0" borderId="66" xfId="62" applyNumberFormat="1" applyFont="1" applyBorder="1" applyAlignment="1">
      <alignment horizontal="right" vertical="center" wrapText="1"/>
      <protection/>
    </xf>
    <xf numFmtId="3" fontId="17" fillId="0" borderId="66" xfId="62" applyNumberFormat="1" applyFont="1" applyBorder="1" applyAlignment="1">
      <alignment horizontal="right" vertical="center" wrapText="1"/>
      <protection/>
    </xf>
    <xf numFmtId="0" fontId="4" fillId="0" borderId="0" xfId="0" applyFont="1" applyAlignment="1">
      <alignment/>
    </xf>
    <xf numFmtId="3" fontId="21" fillId="0" borderId="66" xfId="62" applyNumberFormat="1" applyFont="1" applyBorder="1" applyAlignment="1">
      <alignment horizontal="right" vertical="center" wrapText="1"/>
      <protection/>
    </xf>
    <xf numFmtId="3" fontId="21" fillId="0" borderId="104" xfId="62" applyNumberFormat="1" applyFont="1" applyBorder="1" applyAlignment="1">
      <alignment horizontal="right" vertical="center" wrapText="1"/>
      <protection/>
    </xf>
    <xf numFmtId="3" fontId="21" fillId="0" borderId="91" xfId="62" applyNumberFormat="1" applyFont="1" applyBorder="1" applyAlignment="1">
      <alignment horizontal="right" vertical="center" wrapText="1"/>
      <protection/>
    </xf>
    <xf numFmtId="3" fontId="21" fillId="0" borderId="45" xfId="62" applyNumberFormat="1" applyFont="1" applyBorder="1" applyAlignment="1">
      <alignment horizontal="right" vertical="center" wrapText="1"/>
      <protection/>
    </xf>
    <xf numFmtId="0" fontId="5" fillId="0" borderId="33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49" fontId="5" fillId="0" borderId="7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3" fontId="4" fillId="0" borderId="15" xfId="59" applyNumberFormat="1" applyFont="1" applyBorder="1" applyAlignment="1">
      <alignment horizontal="right" wrapText="1"/>
      <protection/>
    </xf>
    <xf numFmtId="49" fontId="5" fillId="0" borderId="25" xfId="0" applyNumberFormat="1" applyFont="1" applyBorder="1" applyAlignment="1">
      <alignment horizontal="center" vertical="center"/>
    </xf>
    <xf numFmtId="0" fontId="0" fillId="0" borderId="31" xfId="0" applyBorder="1" applyAlignment="1">
      <alignment/>
    </xf>
    <xf numFmtId="3" fontId="0" fillId="0" borderId="15" xfId="59" applyNumberFormat="1" applyFont="1" applyBorder="1" applyAlignment="1">
      <alignment horizontal="right" wrapText="1"/>
      <protection/>
    </xf>
    <xf numFmtId="3" fontId="0" fillId="0" borderId="11" xfId="59" applyNumberFormat="1" applyFont="1" applyBorder="1" applyAlignment="1">
      <alignment horizontal="right" wrapText="1"/>
      <protection/>
    </xf>
    <xf numFmtId="3" fontId="0" fillId="0" borderId="18" xfId="59" applyNumberFormat="1" applyFont="1" applyBorder="1" applyAlignment="1">
      <alignment horizontal="right" wrapText="1"/>
      <protection/>
    </xf>
    <xf numFmtId="3" fontId="0" fillId="0" borderId="21" xfId="59" applyNumberFormat="1" applyFont="1" applyBorder="1" applyAlignment="1">
      <alignment horizontal="right" wrapText="1"/>
      <protection/>
    </xf>
    <xf numFmtId="3" fontId="3" fillId="0" borderId="15" xfId="59" applyNumberFormat="1" applyFont="1" applyBorder="1" applyAlignment="1">
      <alignment horizontal="right" wrapText="1"/>
      <protection/>
    </xf>
    <xf numFmtId="3" fontId="8" fillId="0" borderId="18" xfId="59" applyNumberFormat="1" applyFont="1" applyBorder="1" applyAlignment="1">
      <alignment horizontal="right"/>
      <protection/>
    </xf>
    <xf numFmtId="3" fontId="9" fillId="0" borderId="18" xfId="59" applyNumberFormat="1" applyFont="1" applyBorder="1" applyAlignment="1">
      <alignment horizontal="right"/>
      <protection/>
    </xf>
    <xf numFmtId="3" fontId="8" fillId="0" borderId="18" xfId="65" applyNumberFormat="1" applyFont="1" applyBorder="1" applyAlignment="1">
      <alignment horizontal="right"/>
    </xf>
    <xf numFmtId="3" fontId="5" fillId="0" borderId="18" xfId="59" applyNumberFormat="1" applyFont="1" applyBorder="1" applyAlignment="1">
      <alignment horizontal="right"/>
      <protection/>
    </xf>
    <xf numFmtId="3" fontId="5" fillId="0" borderId="21" xfId="59" applyNumberFormat="1" applyFont="1" applyBorder="1" applyAlignment="1">
      <alignment horizontal="right"/>
      <protection/>
    </xf>
    <xf numFmtId="166" fontId="8" fillId="0" borderId="110" xfId="59" applyNumberFormat="1" applyFont="1" applyBorder="1" applyAlignment="1">
      <alignment horizontal="right"/>
      <protection/>
    </xf>
    <xf numFmtId="3" fontId="4" fillId="0" borderId="15" xfId="60" applyNumberFormat="1" applyFont="1" applyBorder="1" applyAlignment="1">
      <alignment horizontal="right" wrapText="1"/>
      <protection/>
    </xf>
    <xf numFmtId="3" fontId="3" fillId="0" borderId="15" xfId="60" applyNumberFormat="1" applyFont="1" applyBorder="1" applyAlignment="1">
      <alignment horizontal="right" wrapText="1"/>
      <protection/>
    </xf>
    <xf numFmtId="3" fontId="4" fillId="0" borderId="18" xfId="60" applyNumberFormat="1" applyFont="1" applyBorder="1" applyAlignment="1">
      <alignment horizontal="right" wrapText="1"/>
      <protection/>
    </xf>
    <xf numFmtId="3" fontId="0" fillId="0" borderId="15" xfId="60" applyNumberFormat="1" applyFont="1" applyBorder="1" applyAlignment="1">
      <alignment horizontal="right" wrapText="1"/>
      <protection/>
    </xf>
    <xf numFmtId="3" fontId="0" fillId="0" borderId="18" xfId="60" applyNumberFormat="1" applyFont="1" applyBorder="1" applyAlignment="1">
      <alignment horizontal="right" wrapText="1"/>
      <protection/>
    </xf>
    <xf numFmtId="3" fontId="0" fillId="0" borderId="21" xfId="60" applyNumberFormat="1" applyFont="1" applyBorder="1" applyAlignment="1">
      <alignment horizontal="right" wrapText="1"/>
      <protection/>
    </xf>
    <xf numFmtId="3" fontId="4" fillId="0" borderId="15" xfId="60" applyNumberFormat="1" applyFont="1" applyBorder="1" applyAlignment="1">
      <alignment horizontal="right"/>
      <protection/>
    </xf>
    <xf numFmtId="3" fontId="3" fillId="0" borderId="15" xfId="60" applyNumberFormat="1" applyFont="1" applyBorder="1" applyAlignment="1">
      <alignment horizontal="right"/>
      <protection/>
    </xf>
    <xf numFmtId="3" fontId="4" fillId="0" borderId="18" xfId="59" applyNumberFormat="1" applyFont="1" applyBorder="1" applyAlignment="1">
      <alignment/>
      <protection/>
    </xf>
    <xf numFmtId="3" fontId="3" fillId="0" borderId="18" xfId="59" applyNumberFormat="1" applyFont="1" applyBorder="1" applyAlignment="1">
      <alignment/>
      <protection/>
    </xf>
    <xf numFmtId="3" fontId="4" fillId="0" borderId="54" xfId="59" applyNumberFormat="1" applyFont="1" applyBorder="1" applyAlignment="1">
      <alignment/>
      <protection/>
    </xf>
    <xf numFmtId="3" fontId="4" fillId="0" borderId="15" xfId="59" applyNumberFormat="1" applyFont="1" applyBorder="1" applyAlignment="1">
      <alignment/>
      <protection/>
    </xf>
    <xf numFmtId="3" fontId="3" fillId="0" borderId="17" xfId="59" applyNumberFormat="1" applyFont="1" applyBorder="1" applyAlignment="1">
      <alignment/>
      <protection/>
    </xf>
    <xf numFmtId="3" fontId="3" fillId="0" borderId="43" xfId="59" applyNumberFormat="1" applyFont="1" applyBorder="1" applyAlignment="1">
      <alignment/>
      <protection/>
    </xf>
    <xf numFmtId="3" fontId="3" fillId="0" borderId="15" xfId="59" applyNumberFormat="1" applyFont="1" applyBorder="1" applyAlignment="1">
      <alignment/>
      <protection/>
    </xf>
    <xf numFmtId="3" fontId="0" fillId="0" borderId="18" xfId="59" applyNumberFormat="1" applyFont="1" applyBorder="1" applyAlignment="1">
      <alignment/>
      <protection/>
    </xf>
    <xf numFmtId="3" fontId="15" fillId="0" borderId="32" xfId="60" applyNumberFormat="1" applyFont="1" applyBorder="1">
      <alignment/>
      <protection/>
    </xf>
    <xf numFmtId="3" fontId="7" fillId="0" borderId="111" xfId="59" applyNumberFormat="1" applyFont="1" applyBorder="1">
      <alignment/>
      <protection/>
    </xf>
    <xf numFmtId="3" fontId="7" fillId="0" borderId="50" xfId="59" applyNumberFormat="1" applyFont="1" applyBorder="1">
      <alignment/>
      <protection/>
    </xf>
    <xf numFmtId="3" fontId="7" fillId="0" borderId="54" xfId="59" applyNumberFormat="1" applyFont="1" applyBorder="1" applyAlignment="1">
      <alignment/>
      <protection/>
    </xf>
    <xf numFmtId="3" fontId="25" fillId="0" borderId="64" xfId="58" applyNumberFormat="1" applyFont="1" applyBorder="1" applyAlignment="1">
      <alignment/>
      <protection/>
    </xf>
    <xf numFmtId="3" fontId="25" fillId="0" borderId="91" xfId="58" applyNumberFormat="1" applyFont="1" applyBorder="1" applyAlignment="1">
      <alignment/>
      <protection/>
    </xf>
    <xf numFmtId="3" fontId="24" fillId="0" borderId="21" xfId="58" applyNumberFormat="1" applyFont="1" applyBorder="1" applyAlignment="1">
      <alignment/>
      <protection/>
    </xf>
    <xf numFmtId="3" fontId="24" fillId="0" borderId="60" xfId="58" applyNumberFormat="1" applyFont="1" applyBorder="1" applyAlignment="1">
      <alignment/>
      <protection/>
    </xf>
    <xf numFmtId="3" fontId="25" fillId="0" borderId="60" xfId="58" applyNumberFormat="1" applyFont="1" applyBorder="1" applyAlignment="1">
      <alignment/>
      <protection/>
    </xf>
    <xf numFmtId="3" fontId="24" fillId="0" borderId="101" xfId="58" applyNumberFormat="1" applyFont="1" applyBorder="1" applyAlignment="1">
      <alignment/>
      <protection/>
    </xf>
    <xf numFmtId="3" fontId="24" fillId="0" borderId="112" xfId="58" applyNumberFormat="1" applyFont="1" applyBorder="1" applyAlignment="1">
      <alignment/>
      <protection/>
    </xf>
    <xf numFmtId="3" fontId="24" fillId="0" borderId="107" xfId="58" applyNumberFormat="1" applyFont="1" applyBorder="1" applyAlignment="1">
      <alignment/>
      <protection/>
    </xf>
    <xf numFmtId="3" fontId="24" fillId="0" borderId="104" xfId="58" applyNumberFormat="1" applyFont="1" applyBorder="1" applyAlignment="1">
      <alignment/>
      <protection/>
    </xf>
    <xf numFmtId="3" fontId="25" fillId="0" borderId="113" xfId="58" applyNumberFormat="1" applyFont="1" applyBorder="1" applyAlignment="1">
      <alignment/>
      <protection/>
    </xf>
    <xf numFmtId="3" fontId="13" fillId="0" borderId="12" xfId="58" applyNumberFormat="1" applyFont="1" applyBorder="1" applyAlignment="1">
      <alignment/>
      <protection/>
    </xf>
    <xf numFmtId="3" fontId="4" fillId="0" borderId="32" xfId="58" applyNumberFormat="1" applyFont="1" applyFill="1" applyBorder="1" applyAlignment="1">
      <alignment horizontal="right"/>
      <protection/>
    </xf>
    <xf numFmtId="3" fontId="12" fillId="0" borderId="70" xfId="58" applyNumberFormat="1" applyFont="1" applyBorder="1" applyAlignment="1">
      <alignment/>
      <protection/>
    </xf>
    <xf numFmtId="3" fontId="12" fillId="0" borderId="110" xfId="58" applyNumberFormat="1" applyFont="1" applyBorder="1" applyAlignment="1">
      <alignment/>
      <protection/>
    </xf>
    <xf numFmtId="3" fontId="24" fillId="0" borderId="44" xfId="58" applyNumberFormat="1" applyFont="1" applyBorder="1" applyAlignment="1">
      <alignment/>
      <protection/>
    </xf>
    <xf numFmtId="0" fontId="24" fillId="0" borderId="76" xfId="58" applyFont="1" applyBorder="1" applyAlignment="1">
      <alignment horizontal="center" vertical="center"/>
      <protection/>
    </xf>
    <xf numFmtId="3" fontId="5" fillId="0" borderId="13" xfId="0" applyNumberFormat="1" applyFont="1" applyBorder="1" applyAlignment="1">
      <alignment/>
    </xf>
    <xf numFmtId="3" fontId="25" fillId="0" borderId="17" xfId="58" applyNumberFormat="1" applyFont="1" applyBorder="1" applyAlignment="1">
      <alignment/>
      <protection/>
    </xf>
    <xf numFmtId="3" fontId="13" fillId="0" borderId="45" xfId="58" applyNumberFormat="1" applyFont="1" applyBorder="1" applyAlignment="1">
      <alignment/>
      <protection/>
    </xf>
    <xf numFmtId="3" fontId="13" fillId="0" borderId="66" xfId="58" applyNumberFormat="1" applyFont="1" applyBorder="1" applyAlignment="1">
      <alignment/>
      <protection/>
    </xf>
    <xf numFmtId="3" fontId="25" fillId="0" borderId="66" xfId="58" applyNumberFormat="1" applyFont="1" applyBorder="1" applyAlignment="1">
      <alignment/>
      <protection/>
    </xf>
    <xf numFmtId="3" fontId="5" fillId="0" borderId="12" xfId="61" applyNumberFormat="1" applyFont="1" applyBorder="1" applyAlignment="1">
      <alignment horizontal="right"/>
      <protection/>
    </xf>
    <xf numFmtId="0" fontId="0" fillId="0" borderId="12" xfId="0" applyBorder="1" applyAlignment="1">
      <alignment/>
    </xf>
    <xf numFmtId="3" fontId="9" fillId="0" borderId="11" xfId="61" applyNumberFormat="1" applyFont="1" applyBorder="1" applyAlignment="1">
      <alignment horizontal="right"/>
      <protection/>
    </xf>
    <xf numFmtId="3" fontId="45" fillId="0" borderId="54" xfId="61" applyNumberFormat="1" applyFont="1" applyBorder="1" applyAlignment="1">
      <alignment horizontal="right"/>
      <protection/>
    </xf>
    <xf numFmtId="3" fontId="5" fillId="0" borderId="24" xfId="61" applyNumberFormat="1" applyFont="1" applyBorder="1" applyAlignment="1">
      <alignment/>
      <protection/>
    </xf>
    <xf numFmtId="0" fontId="13" fillId="0" borderId="23" xfId="58" applyFont="1" applyBorder="1" applyAlignment="1">
      <alignment horizontal="left"/>
      <protection/>
    </xf>
    <xf numFmtId="0" fontId="13" fillId="0" borderId="23" xfId="58" applyFont="1" applyBorder="1" applyAlignment="1">
      <alignment horizontal="left"/>
      <protection/>
    </xf>
    <xf numFmtId="0" fontId="13" fillId="0" borderId="47" xfId="58" applyFont="1" applyBorder="1" applyAlignment="1">
      <alignment horizontal="left"/>
      <protection/>
    </xf>
    <xf numFmtId="3" fontId="5" fillId="0" borderId="10" xfId="61" applyNumberFormat="1" applyFont="1" applyBorder="1" applyAlignment="1">
      <alignment/>
      <protection/>
    </xf>
    <xf numFmtId="3" fontId="8" fillId="0" borderId="10" xfId="61" applyNumberFormat="1" applyFont="1" applyBorder="1" applyAlignment="1">
      <alignment/>
      <protection/>
    </xf>
    <xf numFmtId="3" fontId="5" fillId="0" borderId="16" xfId="61" applyNumberFormat="1" applyFont="1" applyBorder="1" applyAlignment="1">
      <alignment/>
      <protection/>
    </xf>
    <xf numFmtId="3" fontId="5" fillId="0" borderId="23" xfId="61" applyNumberFormat="1" applyFont="1" applyBorder="1" applyAlignment="1">
      <alignment/>
      <protection/>
    </xf>
    <xf numFmtId="3" fontId="8" fillId="0" borderId="14" xfId="61" applyNumberFormat="1" applyFont="1" applyBorder="1" applyAlignment="1">
      <alignment/>
      <protection/>
    </xf>
    <xf numFmtId="3" fontId="5" fillId="0" borderId="30" xfId="61" applyNumberFormat="1" applyFont="1" applyBorder="1" applyAlignment="1">
      <alignment/>
      <protection/>
    </xf>
    <xf numFmtId="3" fontId="8" fillId="0" borderId="32" xfId="61" applyNumberFormat="1" applyFont="1" applyBorder="1" applyAlignment="1">
      <alignment/>
      <protection/>
    </xf>
    <xf numFmtId="3" fontId="8" fillId="0" borderId="23" xfId="61" applyNumberFormat="1" applyFont="1" applyBorder="1" applyAlignment="1">
      <alignment/>
      <protection/>
    </xf>
    <xf numFmtId="3" fontId="5" fillId="0" borderId="26" xfId="61" applyNumberFormat="1" applyFont="1" applyBorder="1" applyAlignment="1">
      <alignment/>
      <protection/>
    </xf>
    <xf numFmtId="3" fontId="5" fillId="0" borderId="29" xfId="61" applyNumberFormat="1" applyFont="1" applyBorder="1" applyAlignment="1">
      <alignment/>
      <protection/>
    </xf>
    <xf numFmtId="3" fontId="5" fillId="0" borderId="28" xfId="61" applyNumberFormat="1" applyFont="1" applyBorder="1" applyAlignment="1">
      <alignment/>
      <protection/>
    </xf>
    <xf numFmtId="3" fontId="9" fillId="0" borderId="11" xfId="61" applyNumberFormat="1" applyFont="1" applyBorder="1" applyAlignment="1">
      <alignment/>
      <protection/>
    </xf>
    <xf numFmtId="3" fontId="17" fillId="0" borderId="23" xfId="61" applyNumberFormat="1" applyFont="1" applyBorder="1">
      <alignment/>
      <protection/>
    </xf>
    <xf numFmtId="3" fontId="17" fillId="0" borderId="14" xfId="61" applyNumberFormat="1" applyFont="1" applyBorder="1">
      <alignment/>
      <protection/>
    </xf>
    <xf numFmtId="3" fontId="5" fillId="0" borderId="33" xfId="61" applyNumberFormat="1" applyFont="1" applyBorder="1" applyAlignment="1">
      <alignment/>
      <protection/>
    </xf>
    <xf numFmtId="3" fontId="8" fillId="0" borderId="50" xfId="61" applyNumberFormat="1" applyFont="1" applyBorder="1" applyAlignment="1">
      <alignment/>
      <protection/>
    </xf>
    <xf numFmtId="3" fontId="8" fillId="0" borderId="40" xfId="61" applyNumberFormat="1" applyFont="1" applyBorder="1" applyAlignment="1">
      <alignment/>
      <protection/>
    </xf>
    <xf numFmtId="0" fontId="13" fillId="0" borderId="114" xfId="58" applyFont="1" applyBorder="1" applyAlignment="1">
      <alignment horizontal="left"/>
      <protection/>
    </xf>
    <xf numFmtId="0" fontId="13" fillId="0" borderId="115" xfId="58" applyFont="1" applyBorder="1" applyAlignment="1">
      <alignment horizontal="left"/>
      <protection/>
    </xf>
    <xf numFmtId="0" fontId="21" fillId="0" borderId="18" xfId="62" applyFont="1" applyBorder="1" applyAlignment="1">
      <alignment horizontal="center" vertical="center" wrapText="1"/>
      <protection/>
    </xf>
    <xf numFmtId="0" fontId="19" fillId="0" borderId="19" xfId="62" applyFont="1" applyBorder="1" applyAlignment="1">
      <alignment horizontal="center" vertical="center"/>
      <protection/>
    </xf>
    <xf numFmtId="0" fontId="13" fillId="0" borderId="76" xfId="58" applyFont="1" applyBorder="1" applyAlignment="1">
      <alignment horizontal="left"/>
      <protection/>
    </xf>
    <xf numFmtId="3" fontId="19" fillId="0" borderId="62" xfId="62" applyNumberFormat="1" applyFont="1" applyBorder="1" applyAlignment="1">
      <alignment horizontal="right" vertical="center" wrapText="1"/>
      <protection/>
    </xf>
    <xf numFmtId="3" fontId="19" fillId="0" borderId="38" xfId="62" applyNumberFormat="1" applyFont="1" applyBorder="1" applyAlignment="1">
      <alignment horizontal="right" vertical="center" wrapText="1"/>
      <protection/>
    </xf>
    <xf numFmtId="3" fontId="20" fillId="0" borderId="93" xfId="62" applyNumberFormat="1" applyFont="1" applyBorder="1" applyAlignment="1">
      <alignment horizontal="right" vertical="center" wrapText="1"/>
      <protection/>
    </xf>
    <xf numFmtId="3" fontId="19" fillId="0" borderId="14" xfId="62" applyNumberFormat="1" applyFont="1" applyBorder="1" applyAlignment="1">
      <alignment horizontal="right" vertical="center" wrapText="1"/>
      <protection/>
    </xf>
    <xf numFmtId="3" fontId="20" fillId="0" borderId="49" xfId="62" applyNumberFormat="1" applyFont="1" applyBorder="1">
      <alignment/>
      <protection/>
    </xf>
    <xf numFmtId="49" fontId="38" fillId="0" borderId="0" xfId="63" applyNumberFormat="1" applyFont="1" applyFill="1" applyBorder="1" applyAlignment="1">
      <alignment wrapText="1"/>
      <protection/>
    </xf>
    <xf numFmtId="171" fontId="21" fillId="0" borderId="20" xfId="63" applyNumberFormat="1" applyFont="1" applyBorder="1">
      <alignment/>
      <protection/>
    </xf>
    <xf numFmtId="171" fontId="21" fillId="0" borderId="105" xfId="63" applyNumberFormat="1" applyFont="1" applyBorder="1">
      <alignment/>
      <protection/>
    </xf>
    <xf numFmtId="0" fontId="33" fillId="0" borderId="88" xfId="61" applyFont="1" applyBorder="1" applyAlignment="1">
      <alignment horizontal="center"/>
      <protection/>
    </xf>
    <xf numFmtId="3" fontId="33" fillId="0" borderId="88" xfId="61" applyNumberFormat="1" applyFont="1" applyBorder="1" applyAlignment="1">
      <alignment horizontal="right"/>
      <protection/>
    </xf>
    <xf numFmtId="3" fontId="3" fillId="0" borderId="18" xfId="59" applyNumberFormat="1" applyFont="1" applyBorder="1" applyAlignment="1">
      <alignment horizontal="right" wrapText="1"/>
      <protection/>
    </xf>
    <xf numFmtId="3" fontId="4" fillId="0" borderId="54" xfId="59" applyNumberFormat="1" applyFont="1" applyBorder="1" applyAlignment="1">
      <alignment horizontal="right" wrapText="1"/>
      <protection/>
    </xf>
    <xf numFmtId="0" fontId="1" fillId="0" borderId="0" xfId="63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1" fillId="0" borderId="78" xfId="61" applyBorder="1">
      <alignment/>
      <protection/>
    </xf>
    <xf numFmtId="49" fontId="37" fillId="0" borderId="10" xfId="63" applyNumberFormat="1" applyFont="1" applyBorder="1">
      <alignment/>
      <protection/>
    </xf>
    <xf numFmtId="49" fontId="37" fillId="0" borderId="23" xfId="63" applyNumberFormat="1" applyFont="1" applyBorder="1">
      <alignment/>
      <protection/>
    </xf>
    <xf numFmtId="3" fontId="44" fillId="0" borderId="47" xfId="63" applyNumberFormat="1" applyFont="1" applyBorder="1">
      <alignment/>
      <protection/>
    </xf>
    <xf numFmtId="171" fontId="39" fillId="0" borderId="20" xfId="63" applyNumberFormat="1" applyFont="1" applyBorder="1">
      <alignment/>
      <protection/>
    </xf>
    <xf numFmtId="171" fontId="39" fillId="0" borderId="105" xfId="63" applyNumberFormat="1" applyFont="1" applyBorder="1">
      <alignment/>
      <protection/>
    </xf>
    <xf numFmtId="3" fontId="4" fillId="0" borderId="54" xfId="59" applyNumberFormat="1" applyFont="1" applyBorder="1" applyAlignment="1">
      <alignment horizontal="right"/>
      <protection/>
    </xf>
    <xf numFmtId="3" fontId="8" fillId="0" borderId="30" xfId="61" applyNumberFormat="1" applyFont="1" applyBorder="1" applyAlignment="1">
      <alignment horizontal="right"/>
      <protection/>
    </xf>
    <xf numFmtId="166" fontId="21" fillId="0" borderId="71" xfId="62" applyNumberFormat="1" applyFont="1" applyBorder="1">
      <alignment/>
      <protection/>
    </xf>
    <xf numFmtId="0" fontId="5" fillId="0" borderId="39" xfId="0" applyFont="1" applyBorder="1" applyAlignment="1">
      <alignment/>
    </xf>
    <xf numFmtId="0" fontId="5" fillId="0" borderId="13" xfId="0" applyFont="1" applyBorder="1" applyAlignment="1">
      <alignment/>
    </xf>
    <xf numFmtId="0" fontId="8" fillId="0" borderId="54" xfId="61" applyNumberFormat="1" applyFont="1" applyBorder="1" applyAlignment="1">
      <alignment/>
      <protection/>
    </xf>
    <xf numFmtId="3" fontId="19" fillId="0" borderId="14" xfId="62" applyNumberFormat="1" applyFont="1" applyBorder="1" applyAlignment="1">
      <alignment wrapText="1"/>
      <protection/>
    </xf>
    <xf numFmtId="3" fontId="19" fillId="0" borderId="17" xfId="62" applyNumberFormat="1" applyFont="1" applyBorder="1" applyAlignment="1">
      <alignment wrapText="1"/>
      <protection/>
    </xf>
    <xf numFmtId="3" fontId="20" fillId="0" borderId="20" xfId="62" applyNumberFormat="1" applyFont="1" applyBorder="1" applyAlignment="1">
      <alignment wrapText="1"/>
      <protection/>
    </xf>
    <xf numFmtId="3" fontId="19" fillId="0" borderId="14" xfId="62" applyNumberFormat="1" applyFont="1" applyBorder="1">
      <alignment/>
      <protection/>
    </xf>
    <xf numFmtId="3" fontId="19" fillId="0" borderId="17" xfId="62" applyNumberFormat="1" applyFont="1" applyBorder="1">
      <alignment/>
      <protection/>
    </xf>
    <xf numFmtId="3" fontId="20" fillId="0" borderId="20" xfId="62" applyNumberFormat="1" applyFont="1" applyBorder="1">
      <alignment/>
      <protection/>
    </xf>
    <xf numFmtId="3" fontId="3" fillId="0" borderId="30" xfId="59" applyNumberFormat="1" applyFont="1" applyBorder="1" applyAlignment="1">
      <alignment horizontal="right"/>
      <protection/>
    </xf>
    <xf numFmtId="0" fontId="9" fillId="0" borderId="30" xfId="59" applyFont="1" applyBorder="1" applyAlignment="1">
      <alignment horizontal="left"/>
      <protection/>
    </xf>
    <xf numFmtId="0" fontId="18" fillId="0" borderId="23" xfId="59" applyFont="1" applyBorder="1" applyAlignment="1">
      <alignment horizontal="left"/>
      <protection/>
    </xf>
    <xf numFmtId="0" fontId="18" fillId="0" borderId="27" xfId="59" applyFont="1" applyBorder="1" applyAlignment="1">
      <alignment horizontal="left"/>
      <protection/>
    </xf>
    <xf numFmtId="3" fontId="7" fillId="0" borderId="17" xfId="59" applyNumberFormat="1" applyFont="1" applyBorder="1" applyAlignment="1">
      <alignment/>
      <protection/>
    </xf>
    <xf numFmtId="3" fontId="7" fillId="0" borderId="43" xfId="59" applyNumberFormat="1" applyFont="1" applyBorder="1" applyAlignment="1">
      <alignment/>
      <protection/>
    </xf>
    <xf numFmtId="3" fontId="13" fillId="0" borderId="92" xfId="58" applyNumberFormat="1" applyFont="1" applyBorder="1" applyAlignment="1">
      <alignment/>
      <protection/>
    </xf>
    <xf numFmtId="3" fontId="13" fillId="0" borderId="91" xfId="58" applyNumberFormat="1" applyFont="1" applyBorder="1" applyAlignment="1">
      <alignment/>
      <protection/>
    </xf>
    <xf numFmtId="0" fontId="0" fillId="0" borderId="38" xfId="0" applyBorder="1" applyAlignment="1">
      <alignment/>
    </xf>
    <xf numFmtId="3" fontId="4" fillId="0" borderId="40" xfId="58" applyNumberFormat="1" applyFont="1" applyBorder="1" applyAlignment="1">
      <alignment horizontal="center"/>
      <protection/>
    </xf>
    <xf numFmtId="3" fontId="27" fillId="0" borderId="20" xfId="58" applyNumberFormat="1" applyFont="1" applyBorder="1" applyAlignment="1">
      <alignment/>
      <protection/>
    </xf>
    <xf numFmtId="3" fontId="25" fillId="0" borderId="66" xfId="58" applyNumberFormat="1" applyFont="1" applyBorder="1" applyAlignment="1">
      <alignment/>
      <protection/>
    </xf>
    <xf numFmtId="3" fontId="13" fillId="0" borderId="66" xfId="58" applyNumberFormat="1" applyFont="1" applyBorder="1" applyAlignment="1">
      <alignment/>
      <protection/>
    </xf>
    <xf numFmtId="3" fontId="4" fillId="0" borderId="70" xfId="58" applyNumberFormat="1" applyFont="1" applyBorder="1" applyAlignment="1">
      <alignment horizontal="center"/>
      <protection/>
    </xf>
    <xf numFmtId="3" fontId="27" fillId="0" borderId="94" xfId="58" applyNumberFormat="1" applyFont="1" applyBorder="1" applyAlignment="1">
      <alignment/>
      <protection/>
    </xf>
    <xf numFmtId="0" fontId="27" fillId="0" borderId="57" xfId="58" applyFont="1" applyBorder="1" applyAlignment="1">
      <alignment/>
      <protection/>
    </xf>
    <xf numFmtId="3" fontId="24" fillId="0" borderId="15" xfId="58" applyNumberFormat="1" applyFont="1" applyBorder="1" applyAlignment="1">
      <alignment/>
      <protection/>
    </xf>
    <xf numFmtId="0" fontId="0" fillId="0" borderId="67" xfId="0" applyBorder="1" applyAlignment="1">
      <alignment/>
    </xf>
    <xf numFmtId="3" fontId="13" fillId="0" borderId="38" xfId="58" applyNumberFormat="1" applyFont="1" applyBorder="1" applyAlignment="1">
      <alignment/>
      <protection/>
    </xf>
    <xf numFmtId="3" fontId="10" fillId="0" borderId="38" xfId="58" applyNumberFormat="1" applyFont="1" applyBorder="1" applyAlignment="1">
      <alignment/>
      <protection/>
    </xf>
    <xf numFmtId="3" fontId="25" fillId="0" borderId="62" xfId="58" applyNumberFormat="1" applyFont="1" applyBorder="1" applyAlignment="1">
      <alignment/>
      <protection/>
    </xf>
    <xf numFmtId="3" fontId="25" fillId="0" borderId="15" xfId="58" applyNumberFormat="1" applyFont="1" applyBorder="1" applyAlignment="1">
      <alignment/>
      <protection/>
    </xf>
    <xf numFmtId="3" fontId="24" fillId="0" borderId="11" xfId="58" applyNumberFormat="1" applyFont="1" applyBorder="1" applyAlignment="1">
      <alignment/>
      <protection/>
    </xf>
    <xf numFmtId="3" fontId="24" fillId="0" borderId="98" xfId="58" applyNumberFormat="1" applyFont="1" applyBorder="1" applyAlignment="1">
      <alignment/>
      <protection/>
    </xf>
    <xf numFmtId="3" fontId="13" fillId="0" borderId="21" xfId="58" applyNumberFormat="1" applyFont="1" applyBorder="1" applyAlignment="1">
      <alignment/>
      <protection/>
    </xf>
    <xf numFmtId="3" fontId="13" fillId="0" borderId="11" xfId="58" applyNumberFormat="1" applyFont="1" applyBorder="1" applyAlignment="1">
      <alignment/>
      <protection/>
    </xf>
    <xf numFmtId="3" fontId="12" fillId="0" borderId="54" xfId="58" applyNumberFormat="1" applyFont="1" applyBorder="1" applyAlignment="1">
      <alignment/>
      <protection/>
    </xf>
    <xf numFmtId="3" fontId="0" fillId="0" borderId="14" xfId="0" applyNumberFormat="1" applyFont="1" applyBorder="1" applyAlignment="1">
      <alignment/>
    </xf>
    <xf numFmtId="3" fontId="5" fillId="0" borderId="33" xfId="61" applyNumberFormat="1" applyFont="1" applyBorder="1" applyAlignment="1">
      <alignment horizontal="right"/>
      <protection/>
    </xf>
    <xf numFmtId="49" fontId="20" fillId="0" borderId="25" xfId="63" applyNumberFormat="1" applyFont="1" applyBorder="1">
      <alignment/>
      <protection/>
    </xf>
    <xf numFmtId="3" fontId="21" fillId="0" borderId="0" xfId="63" applyNumberFormat="1" applyFont="1" applyBorder="1">
      <alignment/>
      <protection/>
    </xf>
    <xf numFmtId="3" fontId="21" fillId="0" borderId="78" xfId="63" applyNumberFormat="1" applyFont="1" applyBorder="1">
      <alignment/>
      <protection/>
    </xf>
    <xf numFmtId="3" fontId="21" fillId="0" borderId="116" xfId="63" applyNumberFormat="1" applyFont="1" applyBorder="1">
      <alignment/>
      <protection/>
    </xf>
    <xf numFmtId="3" fontId="19" fillId="0" borderId="20" xfId="63" applyNumberFormat="1" applyFont="1" applyBorder="1">
      <alignment/>
      <protection/>
    </xf>
    <xf numFmtId="3" fontId="21" fillId="0" borderId="21" xfId="63" applyNumberFormat="1" applyFont="1" applyBorder="1">
      <alignment/>
      <protection/>
    </xf>
    <xf numFmtId="0" fontId="39" fillId="0" borderId="20" xfId="63" applyFont="1" applyBorder="1">
      <alignment/>
      <protection/>
    </xf>
    <xf numFmtId="3" fontId="39" fillId="0" borderId="21" xfId="63" applyNumberFormat="1" applyFont="1" applyBorder="1">
      <alignment/>
      <protection/>
    </xf>
    <xf numFmtId="49" fontId="37" fillId="0" borderId="52" xfId="63" applyNumberFormat="1" applyFont="1" applyBorder="1">
      <alignment/>
      <protection/>
    </xf>
    <xf numFmtId="49" fontId="19" fillId="0" borderId="51" xfId="63" applyNumberFormat="1" applyFont="1" applyBorder="1">
      <alignment/>
      <protection/>
    </xf>
    <xf numFmtId="3" fontId="19" fillId="0" borderId="53" xfId="63" applyNumberFormat="1" applyFont="1" applyBorder="1">
      <alignment/>
      <protection/>
    </xf>
    <xf numFmtId="3" fontId="19" fillId="0" borderId="105" xfId="63" applyNumberFormat="1" applyFont="1" applyBorder="1">
      <alignment/>
      <protection/>
    </xf>
    <xf numFmtId="49" fontId="19" fillId="0" borderId="0" xfId="63" applyNumberFormat="1" applyFont="1" applyBorder="1">
      <alignment/>
      <protection/>
    </xf>
    <xf numFmtId="49" fontId="38" fillId="0" borderId="88" xfId="63" applyNumberFormat="1" applyFont="1" applyBorder="1">
      <alignment/>
      <protection/>
    </xf>
    <xf numFmtId="3" fontId="38" fillId="0" borderId="0" xfId="63" applyNumberFormat="1" applyFont="1" applyBorder="1">
      <alignment/>
      <protection/>
    </xf>
    <xf numFmtId="3" fontId="39" fillId="0" borderId="88" xfId="63" applyNumberFormat="1" applyFont="1" applyBorder="1">
      <alignment/>
      <protection/>
    </xf>
    <xf numFmtId="3" fontId="39" fillId="0" borderId="0" xfId="63" applyNumberFormat="1" applyFont="1" applyBorder="1">
      <alignment/>
      <protection/>
    </xf>
    <xf numFmtId="49" fontId="20" fillId="0" borderId="0" xfId="63" applyNumberFormat="1" applyFont="1" applyBorder="1">
      <alignment/>
      <protection/>
    </xf>
    <xf numFmtId="49" fontId="20" fillId="0" borderId="78" xfId="63" applyNumberFormat="1" applyFont="1" applyBorder="1">
      <alignment/>
      <protection/>
    </xf>
    <xf numFmtId="0" fontId="5" fillId="0" borderId="20" xfId="0" applyFont="1" applyBorder="1" applyAlignment="1">
      <alignment/>
    </xf>
    <xf numFmtId="0" fontId="9" fillId="0" borderId="40" xfId="61" applyFont="1" applyBorder="1" applyAlignment="1">
      <alignment/>
      <protection/>
    </xf>
    <xf numFmtId="0" fontId="0" fillId="0" borderId="23" xfId="60" applyBorder="1" applyAlignment="1">
      <alignment horizontal="left"/>
      <protection/>
    </xf>
    <xf numFmtId="0" fontId="0" fillId="0" borderId="27" xfId="60" applyBorder="1" applyAlignment="1">
      <alignment horizontal="left"/>
      <protection/>
    </xf>
    <xf numFmtId="0" fontId="8" fillId="0" borderId="30" xfId="60" applyFont="1" applyBorder="1" applyAlignment="1">
      <alignment horizontal="left"/>
      <protection/>
    </xf>
    <xf numFmtId="3" fontId="24" fillId="0" borderId="12" xfId="58" applyNumberFormat="1" applyFont="1" applyBorder="1" applyAlignment="1">
      <alignment/>
      <protection/>
    </xf>
    <xf numFmtId="3" fontId="5" fillId="0" borderId="92" xfId="0" applyNumberFormat="1" applyFont="1" applyBorder="1" applyAlignment="1">
      <alignment/>
    </xf>
    <xf numFmtId="3" fontId="24" fillId="0" borderId="97" xfId="58" applyNumberFormat="1" applyFont="1" applyBorder="1" applyAlignment="1">
      <alignment/>
      <protection/>
    </xf>
    <xf numFmtId="0" fontId="24" fillId="0" borderId="12" xfId="58" applyFont="1" applyBorder="1" applyAlignment="1">
      <alignment/>
      <protection/>
    </xf>
    <xf numFmtId="3" fontId="5" fillId="0" borderId="0" xfId="0" applyNumberFormat="1" applyFont="1" applyBorder="1" applyAlignment="1">
      <alignment/>
    </xf>
    <xf numFmtId="0" fontId="13" fillId="0" borderId="37" xfId="58" applyFont="1" applyBorder="1" applyAlignment="1">
      <alignment horizontal="center"/>
      <protection/>
    </xf>
    <xf numFmtId="0" fontId="0" fillId="0" borderId="59" xfId="0" applyBorder="1" applyAlignment="1">
      <alignment/>
    </xf>
    <xf numFmtId="0" fontId="13" fillId="0" borderId="33" xfId="58" applyFont="1" applyBorder="1" applyAlignment="1">
      <alignment horizontal="center"/>
      <protection/>
    </xf>
    <xf numFmtId="0" fontId="13" fillId="0" borderId="58" xfId="58" applyFont="1" applyBorder="1" applyAlignment="1">
      <alignment horizontal="center"/>
      <protection/>
    </xf>
    <xf numFmtId="0" fontId="13" fillId="0" borderId="59" xfId="58" applyFont="1" applyBorder="1" applyAlignment="1">
      <alignment horizontal="center"/>
      <protection/>
    </xf>
    <xf numFmtId="0" fontId="13" fillId="0" borderId="96" xfId="58" applyFont="1" applyBorder="1" applyAlignment="1">
      <alignment horizontal="center"/>
      <protection/>
    </xf>
    <xf numFmtId="0" fontId="13" fillId="0" borderId="117" xfId="58" applyFont="1" applyBorder="1" applyAlignment="1">
      <alignment horizontal="center"/>
      <protection/>
    </xf>
    <xf numFmtId="0" fontId="13" fillId="0" borderId="118" xfId="58" applyFont="1" applyBorder="1" applyAlignment="1">
      <alignment horizontal="center"/>
      <protection/>
    </xf>
    <xf numFmtId="0" fontId="13" fillId="0" borderId="119" xfId="58" applyFont="1" applyBorder="1" applyAlignment="1">
      <alignment horizontal="center"/>
      <protection/>
    </xf>
    <xf numFmtId="0" fontId="13" fillId="0" borderId="120" xfId="58" applyFont="1" applyBorder="1" applyAlignment="1">
      <alignment horizontal="center"/>
      <protection/>
    </xf>
    <xf numFmtId="0" fontId="13" fillId="0" borderId="57" xfId="58" applyFont="1" applyBorder="1" applyAlignment="1">
      <alignment horizontal="center"/>
      <protection/>
    </xf>
    <xf numFmtId="0" fontId="13" fillId="0" borderId="13" xfId="58" applyFont="1" applyBorder="1" applyAlignment="1">
      <alignment horizontal="left"/>
      <protection/>
    </xf>
    <xf numFmtId="0" fontId="13" fillId="0" borderId="28" xfId="58" applyFont="1" applyBorder="1" applyAlignment="1">
      <alignment horizontal="left"/>
      <protection/>
    </xf>
    <xf numFmtId="0" fontId="13" fillId="0" borderId="12" xfId="58" applyFont="1" applyBorder="1" applyAlignment="1">
      <alignment horizontal="left"/>
      <protection/>
    </xf>
    <xf numFmtId="0" fontId="13" fillId="0" borderId="13" xfId="58" applyFont="1" applyBorder="1" applyAlignment="1">
      <alignment horizontal="left"/>
      <protection/>
    </xf>
    <xf numFmtId="0" fontId="0" fillId="0" borderId="121" xfId="0" applyBorder="1" applyAlignment="1">
      <alignment/>
    </xf>
    <xf numFmtId="3" fontId="12" fillId="0" borderId="49" xfId="58" applyNumberFormat="1" applyFont="1" applyBorder="1" applyAlignment="1">
      <alignment/>
      <protection/>
    </xf>
    <xf numFmtId="0" fontId="0" fillId="0" borderId="79" xfId="58" applyBorder="1" applyAlignment="1">
      <alignment horizontal="left" wrapText="1"/>
      <protection/>
    </xf>
    <xf numFmtId="0" fontId="5" fillId="0" borderId="71" xfId="0" applyFont="1" applyBorder="1" applyAlignment="1">
      <alignment horizontal="left"/>
    </xf>
    <xf numFmtId="0" fontId="5" fillId="0" borderId="71" xfId="0" applyFont="1" applyBorder="1" applyAlignment="1">
      <alignment horizontal="left" wrapText="1"/>
    </xf>
    <xf numFmtId="0" fontId="13" fillId="0" borderId="71" xfId="58" applyFont="1" applyBorder="1" applyAlignment="1">
      <alignment horizontal="left"/>
      <protection/>
    </xf>
    <xf numFmtId="0" fontId="13" fillId="0" borderId="80" xfId="58" applyFont="1" applyBorder="1" applyAlignment="1">
      <alignment horizontal="left"/>
      <protection/>
    </xf>
    <xf numFmtId="0" fontId="24" fillId="0" borderId="80" xfId="58" applyFont="1" applyBorder="1" applyAlignment="1">
      <alignment horizontal="left"/>
      <protection/>
    </xf>
    <xf numFmtId="0" fontId="24" fillId="0" borderId="73" xfId="58" applyFont="1" applyBorder="1" applyAlignment="1">
      <alignment horizontal="left"/>
      <protection/>
    </xf>
    <xf numFmtId="0" fontId="25" fillId="0" borderId="71" xfId="58" applyFont="1" applyBorder="1" applyAlignment="1">
      <alignment horizontal="left"/>
      <protection/>
    </xf>
    <xf numFmtId="0" fontId="24" fillId="0" borderId="72" xfId="58" applyFont="1" applyBorder="1" applyAlignment="1">
      <alignment horizontal="left"/>
      <protection/>
    </xf>
    <xf numFmtId="0" fontId="25" fillId="0" borderId="122" xfId="58" applyFont="1" applyBorder="1" applyAlignment="1">
      <alignment horizontal="left"/>
      <protection/>
    </xf>
    <xf numFmtId="0" fontId="24" fillId="0" borderId="71" xfId="58" applyFont="1" applyBorder="1" applyAlignment="1">
      <alignment horizontal="left"/>
      <protection/>
    </xf>
    <xf numFmtId="3" fontId="24" fillId="0" borderId="29" xfId="58" applyNumberFormat="1" applyFont="1" applyBorder="1" applyAlignment="1">
      <alignment/>
      <protection/>
    </xf>
    <xf numFmtId="0" fontId="0" fillId="0" borderId="123" xfId="58" applyBorder="1" applyAlignment="1">
      <alignment horizontal="left" wrapText="1"/>
      <protection/>
    </xf>
    <xf numFmtId="0" fontId="5" fillId="0" borderId="73" xfId="0" applyFont="1" applyBorder="1" applyAlignment="1">
      <alignment horizontal="left"/>
    </xf>
    <xf numFmtId="0" fontId="24" fillId="0" borderId="71" xfId="58" applyFont="1" applyBorder="1" applyAlignment="1">
      <alignment horizontal="left"/>
      <protection/>
    </xf>
    <xf numFmtId="0" fontId="24" fillId="0" borderId="79" xfId="58" applyFont="1" applyBorder="1" applyAlignment="1">
      <alignment horizontal="left"/>
      <protection/>
    </xf>
    <xf numFmtId="0" fontId="24" fillId="0" borderId="102" xfId="58" applyFont="1" applyBorder="1" applyAlignment="1">
      <alignment horizontal="left"/>
      <protection/>
    </xf>
    <xf numFmtId="3" fontId="12" fillId="0" borderId="49" xfId="58" applyNumberFormat="1" applyFont="1" applyBorder="1" applyAlignment="1">
      <alignment/>
      <protection/>
    </xf>
    <xf numFmtId="0" fontId="4" fillId="0" borderId="103" xfId="58" applyFont="1" applyBorder="1" applyAlignment="1">
      <alignment horizontal="center"/>
      <protection/>
    </xf>
    <xf numFmtId="3" fontId="25" fillId="0" borderId="58" xfId="58" applyNumberFormat="1" applyFont="1" applyBorder="1" applyAlignment="1">
      <alignment/>
      <protection/>
    </xf>
    <xf numFmtId="0" fontId="25" fillId="0" borderId="57" xfId="58" applyFont="1" applyBorder="1" applyAlignment="1">
      <alignment/>
      <protection/>
    </xf>
    <xf numFmtId="3" fontId="25" fillId="0" borderId="94" xfId="58" applyNumberFormat="1" applyFont="1" applyBorder="1" applyAlignment="1">
      <alignment/>
      <protection/>
    </xf>
    <xf numFmtId="3" fontId="24" fillId="0" borderId="58" xfId="58" applyNumberFormat="1" applyFont="1" applyBorder="1" applyAlignment="1">
      <alignment/>
      <protection/>
    </xf>
    <xf numFmtId="0" fontId="0" fillId="0" borderId="124" xfId="0" applyBorder="1" applyAlignment="1">
      <alignment/>
    </xf>
    <xf numFmtId="0" fontId="9" fillId="0" borderId="124" xfId="61" applyFont="1" applyBorder="1" applyAlignment="1">
      <alignment horizontal="left"/>
      <protection/>
    </xf>
    <xf numFmtId="0" fontId="5" fillId="0" borderId="124" xfId="61" applyFont="1" applyBorder="1" applyAlignment="1">
      <alignment horizontal="left"/>
      <protection/>
    </xf>
    <xf numFmtId="0" fontId="5" fillId="0" borderId="124" xfId="61" applyFont="1" applyBorder="1" applyAlignment="1">
      <alignment horizontal="left"/>
      <protection/>
    </xf>
    <xf numFmtId="0" fontId="5" fillId="0" borderId="125" xfId="61" applyFont="1" applyBorder="1" applyAlignment="1">
      <alignment horizontal="left"/>
      <protection/>
    </xf>
    <xf numFmtId="0" fontId="9" fillId="0" borderId="111" xfId="61" applyFont="1" applyBorder="1" applyAlignment="1">
      <alignment/>
      <protection/>
    </xf>
    <xf numFmtId="0" fontId="13" fillId="0" borderId="109" xfId="58" applyFont="1" applyBorder="1" applyAlignment="1">
      <alignment horizontal="center"/>
      <protection/>
    </xf>
    <xf numFmtId="0" fontId="13" fillId="0" borderId="126" xfId="58" applyFont="1" applyBorder="1" applyAlignment="1">
      <alignment horizontal="center"/>
      <protection/>
    </xf>
    <xf numFmtId="3" fontId="9" fillId="0" borderId="27" xfId="61" applyNumberFormat="1" applyFont="1" applyBorder="1" applyAlignment="1">
      <alignment horizontal="right"/>
      <protection/>
    </xf>
    <xf numFmtId="3" fontId="5" fillId="0" borderId="27" xfId="61" applyNumberFormat="1" applyFont="1" applyBorder="1" applyAlignment="1">
      <alignment horizontal="right"/>
      <protection/>
    </xf>
    <xf numFmtId="3" fontId="5" fillId="0" borderId="48" xfId="61" applyNumberFormat="1" applyFont="1" applyBorder="1" applyAlignment="1">
      <alignment horizontal="right"/>
      <protection/>
    </xf>
    <xf numFmtId="3" fontId="8" fillId="0" borderId="27" xfId="61" applyNumberFormat="1" applyFont="1" applyBorder="1" applyAlignment="1">
      <alignment horizontal="right"/>
      <protection/>
    </xf>
    <xf numFmtId="3" fontId="33" fillId="0" borderId="49" xfId="61" applyNumberFormat="1" applyFont="1" applyBorder="1" applyAlignment="1">
      <alignment horizontal="right"/>
      <protection/>
    </xf>
    <xf numFmtId="0" fontId="5" fillId="0" borderId="124" xfId="61" applyFont="1" applyBorder="1" applyAlignment="1">
      <alignment horizontal="left"/>
      <protection/>
    </xf>
    <xf numFmtId="0" fontId="5" fillId="0" borderId="127" xfId="61" applyFont="1" applyBorder="1" applyAlignment="1">
      <alignment horizontal="left"/>
      <protection/>
    </xf>
    <xf numFmtId="0" fontId="3" fillId="0" borderId="124" xfId="0" applyFont="1" applyBorder="1" applyAlignment="1">
      <alignment horizontal="left"/>
    </xf>
    <xf numFmtId="0" fontId="5" fillId="0" borderId="128" xfId="61" applyFont="1" applyBorder="1" applyAlignment="1">
      <alignment horizontal="left"/>
      <protection/>
    </xf>
    <xf numFmtId="0" fontId="5" fillId="0" borderId="128" xfId="0" applyFont="1" applyBorder="1" applyAlignment="1">
      <alignment horizontal="left"/>
    </xf>
    <xf numFmtId="0" fontId="9" fillId="0" borderId="124" xfId="61" applyFont="1" applyBorder="1" applyAlignment="1">
      <alignment horizontal="left"/>
      <protection/>
    </xf>
    <xf numFmtId="0" fontId="8" fillId="0" borderId="127" xfId="61" applyFont="1" applyBorder="1" applyAlignment="1">
      <alignment horizontal="left"/>
      <protection/>
    </xf>
    <xf numFmtId="0" fontId="8" fillId="0" borderId="124" xfId="61" applyFont="1" applyBorder="1" applyAlignment="1">
      <alignment horizontal="left"/>
      <protection/>
    </xf>
    <xf numFmtId="0" fontId="0" fillId="0" borderId="124" xfId="0" applyBorder="1" applyAlignment="1">
      <alignment horizontal="left"/>
    </xf>
    <xf numFmtId="0" fontId="33" fillId="0" borderId="111" xfId="61" applyFont="1" applyBorder="1" applyAlignment="1">
      <alignment horizontal="center"/>
      <protection/>
    </xf>
    <xf numFmtId="0" fontId="1" fillId="0" borderId="99" xfId="61" applyBorder="1">
      <alignment/>
      <protection/>
    </xf>
    <xf numFmtId="3" fontId="17" fillId="0" borderId="49" xfId="61" applyNumberFormat="1" applyFont="1" applyBorder="1">
      <alignment/>
      <protection/>
    </xf>
    <xf numFmtId="0" fontId="9" fillId="0" borderId="111" xfId="61" applyFont="1" applyBorder="1" applyAlignment="1">
      <alignment/>
      <protection/>
    </xf>
    <xf numFmtId="49" fontId="9" fillId="0" borderId="26" xfId="59" applyNumberFormat="1" applyFont="1" applyBorder="1" applyAlignment="1">
      <alignment horizontal="center" vertical="center"/>
      <protection/>
    </xf>
    <xf numFmtId="0" fontId="9" fillId="0" borderId="29" xfId="59" applyFont="1" applyBorder="1" applyAlignment="1">
      <alignment horizontal="left"/>
      <protection/>
    </xf>
    <xf numFmtId="3" fontId="9" fillId="0" borderId="12" xfId="59" applyNumberFormat="1" applyFont="1" applyBorder="1" applyAlignment="1">
      <alignment horizontal="right"/>
      <protection/>
    </xf>
    <xf numFmtId="3" fontId="9" fillId="0" borderId="13" xfId="59" applyNumberFormat="1" applyFont="1" applyBorder="1" applyAlignment="1">
      <alignment horizontal="right"/>
      <protection/>
    </xf>
    <xf numFmtId="0" fontId="6" fillId="0" borderId="28" xfId="59" applyFont="1" applyBorder="1" applyAlignment="1">
      <alignment horizontal="left"/>
      <protection/>
    </xf>
    <xf numFmtId="49" fontId="6" fillId="0" borderId="26" xfId="59" applyNumberFormat="1" applyFont="1" applyBorder="1" applyAlignment="1">
      <alignment horizontal="center" vertical="center"/>
      <protection/>
    </xf>
    <xf numFmtId="3" fontId="6" fillId="0" borderId="13" xfId="59" applyNumberFormat="1" applyFont="1" applyBorder="1" applyAlignment="1">
      <alignment horizontal="right"/>
      <protection/>
    </xf>
    <xf numFmtId="3" fontId="8" fillId="0" borderId="18" xfId="59" applyNumberFormat="1" applyFont="1" applyBorder="1" applyAlignment="1">
      <alignment horizontal="right"/>
      <protection/>
    </xf>
    <xf numFmtId="3" fontId="0" fillId="0" borderId="0" xfId="60" applyNumberFormat="1" applyBorder="1">
      <alignment/>
      <protection/>
    </xf>
    <xf numFmtId="3" fontId="7" fillId="0" borderId="30" xfId="60" applyNumberFormat="1" applyFont="1" applyBorder="1" applyAlignment="1">
      <alignment horizontal="right"/>
      <protection/>
    </xf>
    <xf numFmtId="49" fontId="6" fillId="0" borderId="10" xfId="60" applyNumberFormat="1" applyFont="1" applyBorder="1" applyAlignment="1">
      <alignment horizontal="center" vertical="center"/>
      <protection/>
    </xf>
    <xf numFmtId="3" fontId="0" fillId="0" borderId="0" xfId="60" applyNumberFormat="1">
      <alignment/>
      <protection/>
    </xf>
    <xf numFmtId="49" fontId="5" fillId="0" borderId="16" xfId="56" applyNumberFormat="1" applyFont="1" applyBorder="1" applyAlignment="1">
      <alignment horizontal="center"/>
      <protection/>
    </xf>
    <xf numFmtId="0" fontId="5" fillId="0" borderId="17" xfId="56" applyFont="1" applyBorder="1" applyAlignment="1">
      <alignment/>
      <protection/>
    </xf>
    <xf numFmtId="0" fontId="5" fillId="0" borderId="43" xfId="56" applyFont="1" applyBorder="1" applyAlignment="1">
      <alignment horizontal="left"/>
      <protection/>
    </xf>
    <xf numFmtId="3" fontId="8" fillId="0" borderId="98" xfId="56" applyNumberFormat="1" applyFont="1" applyBorder="1">
      <alignment/>
      <protection/>
    </xf>
    <xf numFmtId="0" fontId="0" fillId="0" borderId="0" xfId="0" applyAlignment="1">
      <alignment/>
    </xf>
    <xf numFmtId="0" fontId="0" fillId="0" borderId="0" xfId="61" applyFont="1" applyAlignment="1">
      <alignment horizontal="right"/>
      <protection/>
    </xf>
    <xf numFmtId="0" fontId="4" fillId="0" borderId="0" xfId="61" applyFont="1" applyAlignment="1">
      <alignment horizontal="right"/>
      <protection/>
    </xf>
    <xf numFmtId="0" fontId="4" fillId="0" borderId="0" xfId="61" applyFont="1" applyBorder="1" applyAlignment="1">
      <alignment horizontal="right"/>
      <protection/>
    </xf>
    <xf numFmtId="0" fontId="8" fillId="0" borderId="0" xfId="61" applyFont="1" applyAlignment="1">
      <alignment horizontal="center" wrapText="1"/>
      <protection/>
    </xf>
    <xf numFmtId="0" fontId="1" fillId="0" borderId="0" xfId="61" applyAlignment="1">
      <alignment horizontal="right"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 wrapText="1"/>
      <protection/>
    </xf>
    <xf numFmtId="0" fontId="1" fillId="0" borderId="0" xfId="61" applyBorder="1" applyAlignment="1">
      <alignment horizontal="right"/>
      <protection/>
    </xf>
    <xf numFmtId="0" fontId="5" fillId="0" borderId="44" xfId="0" applyFont="1" applyBorder="1" applyAlignment="1">
      <alignment/>
    </xf>
    <xf numFmtId="0" fontId="13" fillId="0" borderId="129" xfId="58" applyFont="1" applyBorder="1" applyAlignment="1">
      <alignment horizontal="left"/>
      <protection/>
    </xf>
    <xf numFmtId="3" fontId="9" fillId="0" borderId="48" xfId="61" applyNumberFormat="1" applyFont="1" applyBorder="1" applyAlignment="1">
      <alignment/>
      <protection/>
    </xf>
    <xf numFmtId="0" fontId="5" fillId="0" borderId="47" xfId="61" applyFont="1" applyBorder="1" applyAlignment="1">
      <alignment horizontal="left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center"/>
    </xf>
    <xf numFmtId="0" fontId="0" fillId="0" borderId="34" xfId="0" applyBorder="1" applyAlignment="1">
      <alignment/>
    </xf>
    <xf numFmtId="0" fontId="9" fillId="0" borderId="34" xfId="61" applyFont="1" applyBorder="1" applyAlignment="1">
      <alignment horizontal="left"/>
      <protection/>
    </xf>
    <xf numFmtId="0" fontId="5" fillId="0" borderId="34" xfId="61" applyFont="1" applyBorder="1" applyAlignment="1">
      <alignment horizontal="left"/>
      <protection/>
    </xf>
    <xf numFmtId="0" fontId="5" fillId="0" borderId="34" xfId="61" applyFont="1" applyBorder="1" applyAlignment="1">
      <alignment horizontal="left"/>
      <protection/>
    </xf>
    <xf numFmtId="0" fontId="5" fillId="0" borderId="130" xfId="61" applyFont="1" applyBorder="1" applyAlignment="1">
      <alignment horizontal="left"/>
      <protection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/>
    </xf>
    <xf numFmtId="0" fontId="9" fillId="0" borderId="14" xfId="61" applyFont="1" applyBorder="1" applyAlignment="1">
      <alignment horizontal="left"/>
      <protection/>
    </xf>
    <xf numFmtId="0" fontId="5" fillId="0" borderId="14" xfId="61" applyFont="1" applyBorder="1" applyAlignment="1">
      <alignment horizontal="left"/>
      <protection/>
    </xf>
    <xf numFmtId="0" fontId="5" fillId="0" borderId="14" xfId="61" applyFont="1" applyBorder="1" applyAlignment="1">
      <alignment horizontal="left"/>
      <protection/>
    </xf>
    <xf numFmtId="0" fontId="9" fillId="0" borderId="50" xfId="61" applyFont="1" applyBorder="1" applyAlignment="1">
      <alignment/>
      <protection/>
    </xf>
    <xf numFmtId="0" fontId="9" fillId="0" borderId="32" xfId="61" applyFont="1" applyBorder="1" applyAlignment="1">
      <alignment/>
      <protection/>
    </xf>
    <xf numFmtId="0" fontId="5" fillId="0" borderId="14" xfId="61" applyFont="1" applyBorder="1" applyAlignment="1">
      <alignment horizontal="right"/>
      <protection/>
    </xf>
    <xf numFmtId="0" fontId="6" fillId="0" borderId="54" xfId="61" applyFont="1" applyBorder="1" applyAlignment="1">
      <alignment/>
      <protection/>
    </xf>
    <xf numFmtId="3" fontId="19" fillId="0" borderId="0" xfId="61" applyNumberFormat="1" applyFont="1" applyBorder="1">
      <alignment/>
      <protection/>
    </xf>
    <xf numFmtId="0" fontId="1" fillId="0" borderId="16" xfId="61" applyBorder="1">
      <alignment/>
      <protection/>
    </xf>
    <xf numFmtId="0" fontId="1" fillId="0" borderId="17" xfId="61" applyBorder="1">
      <alignment/>
      <protection/>
    </xf>
    <xf numFmtId="0" fontId="1" fillId="0" borderId="33" xfId="61" applyBorder="1">
      <alignment/>
      <protection/>
    </xf>
    <xf numFmtId="3" fontId="20" fillId="0" borderId="25" xfId="61" applyNumberFormat="1" applyFont="1" applyBorder="1">
      <alignment/>
      <protection/>
    </xf>
    <xf numFmtId="0" fontId="9" fillId="0" borderId="88" xfId="61" applyFont="1" applyBorder="1" applyAlignment="1">
      <alignment horizontal="left"/>
      <protection/>
    </xf>
    <xf numFmtId="0" fontId="9" fillId="0" borderId="0" xfId="61" applyFont="1" applyBorder="1" applyAlignment="1">
      <alignment/>
      <protection/>
    </xf>
    <xf numFmtId="3" fontId="6" fillId="0" borderId="0" xfId="61" applyNumberFormat="1" applyFont="1" applyBorder="1" applyAlignment="1">
      <alignment/>
      <protection/>
    </xf>
    <xf numFmtId="3" fontId="8" fillId="0" borderId="0" xfId="61" applyNumberFormat="1" applyFont="1" applyBorder="1" applyAlignment="1">
      <alignment/>
      <protection/>
    </xf>
    <xf numFmtId="3" fontId="6" fillId="0" borderId="88" xfId="61" applyNumberFormat="1" applyFont="1" applyBorder="1" applyAlignment="1">
      <alignment/>
      <protection/>
    </xf>
    <xf numFmtId="0" fontId="9" fillId="0" borderId="0" xfId="61" applyFont="1" applyBorder="1" applyAlignment="1">
      <alignment horizontal="left"/>
      <protection/>
    </xf>
    <xf numFmtId="3" fontId="17" fillId="0" borderId="0" xfId="61" applyNumberFormat="1" applyFont="1" applyBorder="1">
      <alignment/>
      <protection/>
    </xf>
    <xf numFmtId="3" fontId="6" fillId="0" borderId="0" xfId="61" applyNumberFormat="1" applyFont="1" applyBorder="1" applyAlignment="1">
      <alignment/>
      <protection/>
    </xf>
    <xf numFmtId="3" fontId="6" fillId="0" borderId="0" xfId="61" applyNumberFormat="1" applyFont="1" applyBorder="1" applyAlignment="1">
      <alignment horizontal="right"/>
      <protection/>
    </xf>
    <xf numFmtId="3" fontId="9" fillId="0" borderId="26" xfId="61" applyNumberFormat="1" applyFont="1" applyBorder="1" applyAlignment="1">
      <alignment/>
      <protection/>
    </xf>
    <xf numFmtId="3" fontId="31" fillId="0" borderId="131" xfId="62" applyNumberFormat="1" applyFont="1" applyBorder="1" applyAlignment="1">
      <alignment horizontal="right" vertical="center" wrapText="1"/>
      <protection/>
    </xf>
    <xf numFmtId="3" fontId="31" fillId="0" borderId="33" xfId="62" applyNumberFormat="1" applyFont="1" applyBorder="1" applyAlignment="1">
      <alignment horizontal="right" vertical="center" wrapText="1"/>
      <protection/>
    </xf>
    <xf numFmtId="3" fontId="31" fillId="0" borderId="132" xfId="62" applyNumberFormat="1" applyFont="1" applyBorder="1" applyAlignment="1">
      <alignment horizontal="right" vertical="center" wrapText="1"/>
      <protection/>
    </xf>
    <xf numFmtId="3" fontId="31" fillId="0" borderId="53" xfId="62" applyNumberFormat="1" applyFont="1" applyBorder="1" applyAlignment="1">
      <alignment horizontal="right" vertical="center" wrapText="1"/>
      <protection/>
    </xf>
    <xf numFmtId="3" fontId="4" fillId="0" borderId="0" xfId="0" applyNumberFormat="1" applyFont="1" applyAlignment="1">
      <alignment/>
    </xf>
    <xf numFmtId="3" fontId="20" fillId="0" borderId="41" xfId="62" applyNumberFormat="1" applyFont="1" applyBorder="1" applyAlignment="1">
      <alignment wrapText="1"/>
      <protection/>
    </xf>
    <xf numFmtId="3" fontId="20" fillId="0" borderId="32" xfId="62" applyNumberFormat="1" applyFont="1" applyBorder="1" applyAlignment="1">
      <alignment wrapText="1"/>
      <protection/>
    </xf>
    <xf numFmtId="3" fontId="17" fillId="0" borderId="38" xfId="62" applyNumberFormat="1" applyFont="1" applyBorder="1" applyAlignment="1">
      <alignment horizontal="right" vertical="center" wrapText="1"/>
      <protection/>
    </xf>
    <xf numFmtId="3" fontId="20" fillId="0" borderId="31" xfId="62" applyNumberFormat="1" applyFont="1" applyBorder="1" applyAlignment="1">
      <alignment horizontal="right" vertical="center" wrapText="1"/>
      <protection/>
    </xf>
    <xf numFmtId="3" fontId="17" fillId="0" borderId="20" xfId="62" applyNumberFormat="1" applyFont="1" applyBorder="1" applyAlignment="1">
      <alignment horizontal="right" vertical="center" wrapText="1"/>
      <protection/>
    </xf>
    <xf numFmtId="3" fontId="17" fillId="0" borderId="21" xfId="62" applyNumberFormat="1" applyFont="1" applyBorder="1" applyAlignment="1">
      <alignment horizontal="right" vertical="center" wrapText="1"/>
      <protection/>
    </xf>
    <xf numFmtId="3" fontId="20" fillId="0" borderId="121" xfId="62" applyNumberFormat="1" applyFont="1" applyBorder="1" applyAlignment="1">
      <alignment horizontal="right" vertical="center" wrapText="1"/>
      <protection/>
    </xf>
    <xf numFmtId="3" fontId="20" fillId="0" borderId="133" xfId="62" applyNumberFormat="1" applyFont="1" applyBorder="1" applyAlignment="1">
      <alignment horizontal="right" vertical="center" wrapText="1"/>
      <protection/>
    </xf>
    <xf numFmtId="0" fontId="0" fillId="0" borderId="10" xfId="0" applyBorder="1" applyAlignment="1">
      <alignment/>
    </xf>
    <xf numFmtId="0" fontId="9" fillId="0" borderId="10" xfId="61" applyFont="1" applyBorder="1" applyAlignment="1">
      <alignment horizontal="left"/>
      <protection/>
    </xf>
    <xf numFmtId="0" fontId="9" fillId="0" borderId="15" xfId="61" applyFont="1" applyBorder="1" applyAlignment="1">
      <alignment horizontal="left"/>
      <protection/>
    </xf>
    <xf numFmtId="0" fontId="5" fillId="0" borderId="10" xfId="61" applyFont="1" applyBorder="1" applyAlignment="1">
      <alignment horizontal="left"/>
      <protection/>
    </xf>
    <xf numFmtId="0" fontId="5" fillId="0" borderId="15" xfId="61" applyFont="1" applyBorder="1" applyAlignment="1">
      <alignment horizontal="left"/>
      <protection/>
    </xf>
    <xf numFmtId="0" fontId="5" fillId="0" borderId="10" xfId="61" applyFont="1" applyBorder="1" applyAlignment="1">
      <alignment horizontal="left"/>
      <protection/>
    </xf>
    <xf numFmtId="0" fontId="5" fillId="0" borderId="15" xfId="61" applyFont="1" applyBorder="1" applyAlignment="1">
      <alignment horizontal="left"/>
      <protection/>
    </xf>
    <xf numFmtId="0" fontId="8" fillId="0" borderId="15" xfId="61" applyFont="1" applyBorder="1" applyAlignment="1">
      <alignment horizontal="right"/>
      <protection/>
    </xf>
    <xf numFmtId="0" fontId="5" fillId="0" borderId="52" xfId="61" applyFont="1" applyBorder="1" applyAlignment="1">
      <alignment horizontal="left"/>
      <protection/>
    </xf>
    <xf numFmtId="0" fontId="5" fillId="0" borderId="53" xfId="61" applyFont="1" applyBorder="1" applyAlignment="1">
      <alignment horizontal="left"/>
      <protection/>
    </xf>
    <xf numFmtId="0" fontId="5" fillId="0" borderId="98" xfId="61" applyFont="1" applyBorder="1" applyAlignment="1">
      <alignment horizontal="left"/>
      <protection/>
    </xf>
    <xf numFmtId="0" fontId="5" fillId="0" borderId="10" xfId="61" applyFont="1" applyBorder="1" applyAlignment="1">
      <alignment horizontal="left"/>
      <protection/>
    </xf>
    <xf numFmtId="0" fontId="5" fillId="0" borderId="14" xfId="61" applyFont="1" applyBorder="1" applyAlignment="1">
      <alignment horizontal="left"/>
      <protection/>
    </xf>
    <xf numFmtId="0" fontId="5" fillId="0" borderId="14" xfId="61" applyFont="1" applyBorder="1" applyAlignment="1">
      <alignment horizontal="right"/>
      <protection/>
    </xf>
    <xf numFmtId="0" fontId="5" fillId="0" borderId="15" xfId="61" applyFont="1" applyBorder="1" applyAlignment="1">
      <alignment horizontal="right"/>
      <protection/>
    </xf>
    <xf numFmtId="0" fontId="5" fillId="0" borderId="15" xfId="61" applyFont="1" applyBorder="1" applyAlignment="1">
      <alignment horizontal="left"/>
      <protection/>
    </xf>
    <xf numFmtId="0" fontId="3" fillId="0" borderId="1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13" fillId="0" borderId="10" xfId="58" applyFont="1" applyBorder="1" applyAlignment="1">
      <alignment horizontal="left"/>
      <protection/>
    </xf>
    <xf numFmtId="0" fontId="13" fillId="0" borderId="14" xfId="58" applyFont="1" applyBorder="1" applyAlignment="1">
      <alignment horizontal="left"/>
      <protection/>
    </xf>
    <xf numFmtId="0" fontId="13" fillId="0" borderId="15" xfId="58" applyFont="1" applyBorder="1" applyAlignment="1">
      <alignment horizontal="left"/>
      <protection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9" fillId="0" borderId="10" xfId="61" applyFont="1" applyBorder="1" applyAlignment="1">
      <alignment horizontal="left"/>
      <protection/>
    </xf>
    <xf numFmtId="0" fontId="9" fillId="0" borderId="14" xfId="61" applyFont="1" applyBorder="1" applyAlignment="1">
      <alignment horizontal="left"/>
      <protection/>
    </xf>
    <xf numFmtId="0" fontId="9" fillId="0" borderId="15" xfId="61" applyFont="1" applyBorder="1" applyAlignment="1">
      <alignment horizontal="left"/>
      <protection/>
    </xf>
    <xf numFmtId="0" fontId="8" fillId="0" borderId="10" xfId="61" applyFont="1" applyBorder="1" applyAlignment="1">
      <alignment horizontal="left"/>
      <protection/>
    </xf>
    <xf numFmtId="0" fontId="8" fillId="0" borderId="14" xfId="61" applyFont="1" applyBorder="1" applyAlignment="1">
      <alignment horizontal="left"/>
      <protection/>
    </xf>
    <xf numFmtId="0" fontId="8" fillId="0" borderId="15" xfId="61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9" fillId="0" borderId="52" xfId="61" applyFont="1" applyBorder="1" applyAlignment="1">
      <alignment horizontal="left"/>
      <protection/>
    </xf>
    <xf numFmtId="0" fontId="9" fillId="0" borderId="53" xfId="61" applyFont="1" applyBorder="1" applyAlignment="1">
      <alignment horizontal="left"/>
      <protection/>
    </xf>
    <xf numFmtId="0" fontId="9" fillId="0" borderId="98" xfId="61" applyFont="1" applyBorder="1" applyAlignment="1">
      <alignment horizontal="left"/>
      <protection/>
    </xf>
    <xf numFmtId="3" fontId="8" fillId="0" borderId="29" xfId="61" applyNumberFormat="1" applyFont="1" applyBorder="1" applyAlignment="1">
      <alignment/>
      <protection/>
    </xf>
    <xf numFmtId="3" fontId="8" fillId="0" borderId="12" xfId="61" applyNumberFormat="1" applyFont="1" applyBorder="1" applyAlignment="1">
      <alignment/>
      <protection/>
    </xf>
    <xf numFmtId="3" fontId="8" fillId="0" borderId="13" xfId="61" applyNumberFormat="1" applyFont="1" applyBorder="1" applyAlignment="1">
      <alignment/>
      <protection/>
    </xf>
    <xf numFmtId="3" fontId="19" fillId="0" borderId="26" xfId="61" applyNumberFormat="1" applyFont="1" applyBorder="1">
      <alignment/>
      <protection/>
    </xf>
    <xf numFmtId="3" fontId="19" fillId="0" borderId="12" xfId="61" applyNumberFormat="1" applyFont="1" applyBorder="1">
      <alignment/>
      <protection/>
    </xf>
    <xf numFmtId="49" fontId="39" fillId="0" borderId="43" xfId="63" applyNumberFormat="1" applyFont="1" applyBorder="1">
      <alignment/>
      <protection/>
    </xf>
    <xf numFmtId="3" fontId="21" fillId="0" borderId="17" xfId="63" applyNumberFormat="1" applyFont="1" applyBorder="1">
      <alignment/>
      <protection/>
    </xf>
    <xf numFmtId="49" fontId="21" fillId="0" borderId="13" xfId="63" applyNumberFormat="1" applyFont="1" applyBorder="1">
      <alignment/>
      <protection/>
    </xf>
    <xf numFmtId="3" fontId="21" fillId="0" borderId="29" xfId="63" applyNumberFormat="1" applyFont="1" applyBorder="1">
      <alignment/>
      <protection/>
    </xf>
    <xf numFmtId="49" fontId="21" fillId="0" borderId="39" xfId="63" applyNumberFormat="1" applyFont="1" applyBorder="1">
      <alignment/>
      <protection/>
    </xf>
    <xf numFmtId="3" fontId="39" fillId="0" borderId="20" xfId="63" applyNumberFormat="1" applyFont="1" applyBorder="1">
      <alignment/>
      <protection/>
    </xf>
    <xf numFmtId="49" fontId="20" fillId="0" borderId="16" xfId="63" applyNumberFormat="1" applyFont="1" applyBorder="1">
      <alignment/>
      <protection/>
    </xf>
    <xf numFmtId="3" fontId="21" fillId="0" borderId="31" xfId="63" applyNumberFormat="1" applyFont="1" applyBorder="1">
      <alignment/>
      <protection/>
    </xf>
    <xf numFmtId="49" fontId="19" fillId="0" borderId="25" xfId="63" applyNumberFormat="1" applyFont="1" applyBorder="1" applyAlignment="1">
      <alignment horizontal="center"/>
      <protection/>
    </xf>
    <xf numFmtId="49" fontId="19" fillId="0" borderId="134" xfId="63" applyNumberFormat="1" applyFont="1" applyBorder="1" applyAlignment="1">
      <alignment horizontal="center"/>
      <protection/>
    </xf>
    <xf numFmtId="49" fontId="21" fillId="0" borderId="35" xfId="63" applyNumberFormat="1" applyFont="1" applyBorder="1">
      <alignment/>
      <protection/>
    </xf>
    <xf numFmtId="49" fontId="38" fillId="0" borderId="20" xfId="63" applyNumberFormat="1" applyFont="1" applyBorder="1">
      <alignment/>
      <protection/>
    </xf>
    <xf numFmtId="3" fontId="37" fillId="0" borderId="57" xfId="63" applyNumberFormat="1" applyFont="1" applyBorder="1">
      <alignment/>
      <protection/>
    </xf>
    <xf numFmtId="0" fontId="38" fillId="0" borderId="17" xfId="63" applyFont="1" applyBorder="1">
      <alignment/>
      <protection/>
    </xf>
    <xf numFmtId="49" fontId="38" fillId="0" borderId="17" xfId="63" applyNumberFormat="1" applyFont="1" applyBorder="1">
      <alignment/>
      <protection/>
    </xf>
    <xf numFmtId="49" fontId="20" fillId="0" borderId="135" xfId="63" applyNumberFormat="1" applyFont="1" applyBorder="1">
      <alignment/>
      <protection/>
    </xf>
    <xf numFmtId="49" fontId="20" fillId="0" borderId="136" xfId="63" applyNumberFormat="1" applyFont="1" applyBorder="1">
      <alignment/>
      <protection/>
    </xf>
    <xf numFmtId="49" fontId="20" fillId="0" borderId="137" xfId="63" applyNumberFormat="1" applyFont="1" applyBorder="1">
      <alignment/>
      <protection/>
    </xf>
    <xf numFmtId="3" fontId="38" fillId="0" borderId="18" xfId="63" applyNumberFormat="1" applyFont="1" applyBorder="1">
      <alignment/>
      <protection/>
    </xf>
    <xf numFmtId="0" fontId="5" fillId="0" borderId="25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3" fontId="8" fillId="0" borderId="25" xfId="61" applyNumberFormat="1" applyFont="1" applyBorder="1" applyAlignment="1">
      <alignment/>
      <protection/>
    </xf>
    <xf numFmtId="3" fontId="9" fillId="0" borderId="25" xfId="61" applyNumberFormat="1" applyFont="1" applyBorder="1" applyAlignment="1">
      <alignment/>
      <protection/>
    </xf>
    <xf numFmtId="3" fontId="9" fillId="0" borderId="0" xfId="61" applyNumberFormat="1" applyFont="1" applyBorder="1" applyAlignment="1">
      <alignment/>
      <protection/>
    </xf>
    <xf numFmtId="9" fontId="9" fillId="0" borderId="0" xfId="61" applyNumberFormat="1" applyFont="1" applyBorder="1" applyAlignment="1">
      <alignment/>
      <protection/>
    </xf>
    <xf numFmtId="3" fontId="5" fillId="0" borderId="25" xfId="61" applyNumberFormat="1" applyFont="1" applyBorder="1" applyAlignment="1">
      <alignment/>
      <protection/>
    </xf>
    <xf numFmtId="3" fontId="5" fillId="0" borderId="0" xfId="61" applyNumberFormat="1" applyFont="1" applyBorder="1" applyAlignment="1">
      <alignment/>
      <protection/>
    </xf>
    <xf numFmtId="9" fontId="5" fillId="0" borderId="0" xfId="61" applyNumberFormat="1" applyFont="1" applyBorder="1" applyAlignment="1">
      <alignment/>
      <protection/>
    </xf>
    <xf numFmtId="3" fontId="6" fillId="0" borderId="25" xfId="61" applyNumberFormat="1" applyFont="1" applyBorder="1" applyAlignment="1">
      <alignment/>
      <protection/>
    </xf>
    <xf numFmtId="9" fontId="6" fillId="0" borderId="0" xfId="61" applyNumberFormat="1" applyFont="1" applyBorder="1" applyAlignment="1">
      <alignment/>
      <protection/>
    </xf>
    <xf numFmtId="0" fontId="1" fillId="0" borderId="25" xfId="61" applyBorder="1">
      <alignment/>
      <protection/>
    </xf>
    <xf numFmtId="0" fontId="16" fillId="0" borderId="25" xfId="61" applyFont="1" applyBorder="1">
      <alignment/>
      <protection/>
    </xf>
    <xf numFmtId="0" fontId="16" fillId="0" borderId="0" xfId="61" applyFont="1" applyBorder="1">
      <alignment/>
      <protection/>
    </xf>
    <xf numFmtId="3" fontId="9" fillId="0" borderId="25" xfId="61" applyNumberFormat="1" applyFont="1" applyBorder="1" applyAlignment="1">
      <alignment/>
      <protection/>
    </xf>
    <xf numFmtId="3" fontId="9" fillId="0" borderId="0" xfId="61" applyNumberFormat="1" applyFont="1" applyBorder="1" applyAlignment="1">
      <alignment/>
      <protection/>
    </xf>
    <xf numFmtId="3" fontId="6" fillId="0" borderId="25" xfId="61" applyNumberFormat="1" applyFont="1" applyBorder="1" applyAlignment="1">
      <alignment/>
      <protection/>
    </xf>
    <xf numFmtId="3" fontId="8" fillId="0" borderId="25" xfId="61" applyNumberFormat="1" applyFont="1" applyBorder="1" applyAlignment="1">
      <alignment/>
      <protection/>
    </xf>
    <xf numFmtId="3" fontId="5" fillId="0" borderId="25" xfId="61" applyNumberFormat="1" applyFont="1" applyBorder="1" applyAlignment="1">
      <alignment/>
      <protection/>
    </xf>
    <xf numFmtId="3" fontId="5" fillId="0" borderId="0" xfId="61" applyNumberFormat="1" applyFont="1" applyBorder="1" applyAlignment="1">
      <alignment/>
      <protection/>
    </xf>
    <xf numFmtId="0" fontId="43" fillId="0" borderId="15" xfId="58" applyFont="1" applyBorder="1" applyAlignment="1">
      <alignment horizontal="center" vertical="center" wrapText="1"/>
      <protection/>
    </xf>
    <xf numFmtId="0" fontId="8" fillId="0" borderId="0" xfId="61" applyNumberFormat="1" applyFont="1" applyBorder="1" applyAlignment="1">
      <alignment/>
      <protection/>
    </xf>
    <xf numFmtId="3" fontId="8" fillId="0" borderId="88" xfId="61" applyNumberFormat="1" applyFont="1" applyBorder="1" applyAlignment="1">
      <alignment/>
      <protection/>
    </xf>
    <xf numFmtId="16" fontId="9" fillId="0" borderId="43" xfId="61" applyNumberFormat="1" applyFont="1" applyBorder="1" applyAlignment="1">
      <alignment horizontal="center"/>
      <protection/>
    </xf>
    <xf numFmtId="0" fontId="9" fillId="0" borderId="33" xfId="61" applyFont="1" applyBorder="1" applyAlignment="1">
      <alignment horizontal="left"/>
      <protection/>
    </xf>
    <xf numFmtId="3" fontId="5" fillId="0" borderId="48" xfId="61" applyNumberFormat="1" applyFont="1" applyBorder="1" applyAlignment="1">
      <alignment/>
      <protection/>
    </xf>
    <xf numFmtId="3" fontId="20" fillId="0" borderId="54" xfId="62" applyNumberFormat="1" applyFont="1" applyBorder="1">
      <alignment/>
      <protection/>
    </xf>
    <xf numFmtId="3" fontId="20" fillId="0" borderId="49" xfId="62" applyNumberFormat="1" applyFont="1" applyBorder="1" applyAlignment="1">
      <alignment wrapText="1"/>
      <protection/>
    </xf>
    <xf numFmtId="3" fontId="20" fillId="0" borderId="70" xfId="62" applyNumberFormat="1" applyFont="1" applyBorder="1" applyAlignment="1">
      <alignment wrapText="1"/>
      <protection/>
    </xf>
    <xf numFmtId="3" fontId="19" fillId="0" borderId="91" xfId="62" applyNumberFormat="1" applyFont="1" applyBorder="1" applyAlignment="1">
      <alignment horizontal="right" vertical="center" wrapText="1"/>
      <protection/>
    </xf>
    <xf numFmtId="49" fontId="21" fillId="0" borderId="66" xfId="63" applyNumberFormat="1" applyFont="1" applyBorder="1">
      <alignment/>
      <protection/>
    </xf>
    <xf numFmtId="0" fontId="5" fillId="0" borderId="116" xfId="61" applyFont="1" applyBorder="1" applyAlignment="1">
      <alignment horizontal="left"/>
      <protection/>
    </xf>
    <xf numFmtId="0" fontId="8" fillId="0" borderId="116" xfId="61" applyFont="1" applyBorder="1" applyAlignment="1">
      <alignment horizontal="left"/>
      <protection/>
    </xf>
    <xf numFmtId="0" fontId="8" fillId="0" borderId="47" xfId="61" applyFont="1" applyBorder="1" applyAlignment="1">
      <alignment horizontal="left"/>
      <protection/>
    </xf>
    <xf numFmtId="0" fontId="9" fillId="0" borderId="16" xfId="61" applyFont="1" applyBorder="1" applyAlignment="1">
      <alignment horizontal="center"/>
      <protection/>
    </xf>
    <xf numFmtId="0" fontId="9" fillId="0" borderId="63" xfId="61" applyFont="1" applyBorder="1" applyAlignment="1">
      <alignment horizontal="left"/>
      <protection/>
    </xf>
    <xf numFmtId="3" fontId="15" fillId="0" borderId="54" xfId="60" applyNumberFormat="1" applyFont="1" applyBorder="1" applyAlignment="1">
      <alignment horizontal="right" vertical="center" wrapText="1"/>
      <protection/>
    </xf>
    <xf numFmtId="3" fontId="15" fillId="0" borderId="54" xfId="60" applyNumberFormat="1" applyFont="1" applyBorder="1" applyAlignment="1">
      <alignment horizontal="right"/>
      <protection/>
    </xf>
    <xf numFmtId="0" fontId="13" fillId="0" borderId="108" xfId="58" applyFont="1" applyBorder="1" applyAlignment="1">
      <alignment horizontal="center" wrapText="1"/>
      <protection/>
    </xf>
    <xf numFmtId="0" fontId="13" fillId="0" borderId="91" xfId="58" applyFont="1" applyBorder="1" applyAlignment="1">
      <alignment horizontal="center" wrapText="1"/>
      <protection/>
    </xf>
    <xf numFmtId="0" fontId="13" fillId="0" borderId="15" xfId="58" applyFont="1" applyBorder="1" applyAlignment="1">
      <alignment horizontal="center" wrapText="1"/>
      <protection/>
    </xf>
    <xf numFmtId="0" fontId="13" fillId="0" borderId="44" xfId="58" applyFont="1" applyBorder="1" applyAlignment="1">
      <alignment horizontal="center" wrapText="1"/>
      <protection/>
    </xf>
    <xf numFmtId="0" fontId="13" fillId="0" borderId="45" xfId="58" applyFont="1" applyBorder="1" applyAlignment="1">
      <alignment horizontal="center" wrapText="1"/>
      <protection/>
    </xf>
    <xf numFmtId="0" fontId="13" fillId="0" borderId="0" xfId="58" applyFont="1" applyBorder="1" applyAlignment="1">
      <alignment horizontal="center" wrapText="1"/>
      <protection/>
    </xf>
    <xf numFmtId="3" fontId="13" fillId="0" borderId="67" xfId="58" applyNumberFormat="1" applyFont="1" applyBorder="1" applyAlignment="1">
      <alignment horizontal="center" wrapText="1"/>
      <protection/>
    </xf>
    <xf numFmtId="0" fontId="13" fillId="0" borderId="66" xfId="58" applyFont="1" applyBorder="1" applyAlignment="1">
      <alignment horizontal="center" wrapText="1"/>
      <protection/>
    </xf>
    <xf numFmtId="0" fontId="13" fillId="0" borderId="67" xfId="58" applyFont="1" applyBorder="1" applyAlignment="1">
      <alignment horizontal="center" wrapText="1"/>
      <protection/>
    </xf>
    <xf numFmtId="0" fontId="13" fillId="0" borderId="18" xfId="58" applyFont="1" applyBorder="1" applyAlignment="1">
      <alignment horizontal="center" wrapText="1"/>
      <protection/>
    </xf>
    <xf numFmtId="166" fontId="13" fillId="0" borderId="38" xfId="58" applyNumberFormat="1" applyFont="1" applyBorder="1" applyAlignment="1">
      <alignment horizontal="right"/>
      <protection/>
    </xf>
    <xf numFmtId="166" fontId="13" fillId="0" borderId="66" xfId="58" applyNumberFormat="1" applyFont="1" applyBorder="1" applyAlignment="1">
      <alignment horizontal="right"/>
      <protection/>
    </xf>
    <xf numFmtId="3" fontId="13" fillId="0" borderId="0" xfId="58" applyNumberFormat="1" applyFont="1" applyBorder="1" applyAlignment="1">
      <alignment/>
      <protection/>
    </xf>
    <xf numFmtId="3" fontId="13" fillId="0" borderId="39" xfId="58" applyNumberFormat="1" applyFont="1" applyBorder="1" applyAlignment="1">
      <alignment/>
      <protection/>
    </xf>
    <xf numFmtId="3" fontId="13" fillId="0" borderId="67" xfId="58" applyNumberFormat="1" applyFont="1" applyBorder="1" applyAlignment="1">
      <alignment/>
      <protection/>
    </xf>
    <xf numFmtId="166" fontId="13" fillId="0" borderId="138" xfId="58" applyNumberFormat="1" applyFont="1" applyBorder="1" applyAlignment="1">
      <alignment horizontal="right"/>
      <protection/>
    </xf>
    <xf numFmtId="166" fontId="13" fillId="0" borderId="113" xfId="58" applyNumberFormat="1" applyFont="1" applyBorder="1" applyAlignment="1">
      <alignment horizontal="right"/>
      <protection/>
    </xf>
    <xf numFmtId="3" fontId="13" fillId="0" borderId="113" xfId="58" applyNumberFormat="1" applyFont="1" applyBorder="1" applyAlignment="1">
      <alignment/>
      <protection/>
    </xf>
    <xf numFmtId="0" fontId="5" fillId="0" borderId="1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3" fontId="24" fillId="0" borderId="96" xfId="58" applyNumberFormat="1" applyFont="1" applyBorder="1" applyAlignment="1">
      <alignment/>
      <protection/>
    </xf>
    <xf numFmtId="3" fontId="20" fillId="0" borderId="49" xfId="61" applyNumberFormat="1" applyFont="1" applyBorder="1">
      <alignment/>
      <protection/>
    </xf>
    <xf numFmtId="0" fontId="6" fillId="0" borderId="50" xfId="61" applyFont="1" applyBorder="1" applyAlignment="1">
      <alignment/>
      <protection/>
    </xf>
    <xf numFmtId="0" fontId="6" fillId="0" borderId="32" xfId="61" applyFont="1" applyBorder="1" applyAlignment="1">
      <alignment/>
      <protection/>
    </xf>
    <xf numFmtId="3" fontId="5" fillId="0" borderId="43" xfId="61" applyNumberFormat="1" applyFont="1" applyBorder="1" applyAlignment="1">
      <alignment/>
      <protection/>
    </xf>
    <xf numFmtId="0" fontId="33" fillId="0" borderId="50" xfId="61" applyFont="1" applyBorder="1" applyAlignment="1">
      <alignment horizontal="center"/>
      <protection/>
    </xf>
    <xf numFmtId="0" fontId="33" fillId="0" borderId="32" xfId="61" applyFont="1" applyBorder="1" applyAlignment="1">
      <alignment horizontal="center"/>
      <protection/>
    </xf>
    <xf numFmtId="0" fontId="6" fillId="0" borderId="32" xfId="61" applyFont="1" applyBorder="1" applyAlignment="1">
      <alignment horizontal="right"/>
      <protection/>
    </xf>
    <xf numFmtId="0" fontId="6" fillId="0" borderId="54" xfId="61" applyFont="1" applyBorder="1" applyAlignment="1">
      <alignment horizontal="right"/>
      <protection/>
    </xf>
    <xf numFmtId="3" fontId="33" fillId="0" borderId="50" xfId="61" applyNumberFormat="1" applyFont="1" applyBorder="1" applyAlignment="1">
      <alignment horizontal="right"/>
      <protection/>
    </xf>
    <xf numFmtId="3" fontId="19" fillId="0" borderId="98" xfId="63" applyNumberFormat="1" applyFont="1" applyBorder="1">
      <alignment/>
      <protection/>
    </xf>
    <xf numFmtId="3" fontId="23" fillId="0" borderId="54" xfId="63" applyNumberFormat="1" applyFont="1" applyBorder="1">
      <alignment/>
      <protection/>
    </xf>
    <xf numFmtId="3" fontId="37" fillId="0" borderId="15" xfId="63" applyNumberFormat="1" applyFont="1" applyBorder="1">
      <alignment/>
      <protection/>
    </xf>
    <xf numFmtId="3" fontId="37" fillId="0" borderId="21" xfId="63" applyNumberFormat="1" applyFont="1" applyBorder="1">
      <alignment/>
      <protection/>
    </xf>
    <xf numFmtId="0" fontId="5" fillId="0" borderId="22" xfId="56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8" fillId="0" borderId="68" xfId="56" applyFont="1" applyBorder="1" applyAlignment="1">
      <alignment/>
      <protection/>
    </xf>
    <xf numFmtId="0" fontId="8" fillId="0" borderId="40" xfId="56" applyFont="1" applyBorder="1" applyAlignment="1">
      <alignment/>
      <protection/>
    </xf>
    <xf numFmtId="0" fontId="5" fillId="0" borderId="30" xfId="56" applyFont="1" applyBorder="1" applyAlignment="1">
      <alignment horizontal="center" vertical="center"/>
      <protection/>
    </xf>
    <xf numFmtId="0" fontId="5" fillId="0" borderId="23" xfId="56" applyFont="1" applyBorder="1" applyAlignment="1">
      <alignment horizontal="center" vertical="center"/>
      <protection/>
    </xf>
    <xf numFmtId="0" fontId="5" fillId="0" borderId="27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left"/>
      <protection/>
    </xf>
    <xf numFmtId="0" fontId="5" fillId="0" borderId="30" xfId="56" applyFont="1" applyBorder="1" applyAlignment="1">
      <alignment horizontal="left"/>
      <protection/>
    </xf>
    <xf numFmtId="0" fontId="5" fillId="0" borderId="23" xfId="56" applyFont="1" applyBorder="1" applyAlignment="1">
      <alignment horizontal="left"/>
      <protection/>
    </xf>
    <xf numFmtId="0" fontId="5" fillId="0" borderId="27" xfId="56" applyFont="1" applyBorder="1" applyAlignment="1">
      <alignment horizontal="left"/>
      <protection/>
    </xf>
    <xf numFmtId="0" fontId="5" fillId="0" borderId="17" xfId="56" applyFont="1" applyBorder="1" applyAlignment="1">
      <alignment horizontal="left"/>
      <protection/>
    </xf>
    <xf numFmtId="0" fontId="5" fillId="0" borderId="77" xfId="56" applyFont="1" applyBorder="1" applyAlignment="1">
      <alignment horizontal="center" vertical="center" wrapText="1"/>
      <protection/>
    </xf>
    <xf numFmtId="0" fontId="5" fillId="0" borderId="12" xfId="56" applyFont="1" applyBorder="1" applyAlignment="1">
      <alignment horizontal="center" vertical="center" wrapText="1"/>
      <protection/>
    </xf>
    <xf numFmtId="0" fontId="5" fillId="0" borderId="87" xfId="56" applyFont="1" applyBorder="1" applyAlignment="1">
      <alignment horizontal="center" vertical="center" wrapText="1"/>
      <protection/>
    </xf>
    <xf numFmtId="0" fontId="5" fillId="0" borderId="11" xfId="56" applyFont="1" applyBorder="1" applyAlignment="1">
      <alignment horizontal="center" vertical="center" wrapText="1"/>
      <protection/>
    </xf>
    <xf numFmtId="0" fontId="4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2" fillId="0" borderId="0" xfId="56" applyFont="1" applyAlignment="1">
      <alignment horizontal="center"/>
      <protection/>
    </xf>
    <xf numFmtId="0" fontId="3" fillId="0" borderId="0" xfId="56" applyFont="1" applyAlignment="1">
      <alignment horizontal="right"/>
      <protection/>
    </xf>
    <xf numFmtId="0" fontId="4" fillId="0" borderId="0" xfId="56" applyFont="1" applyAlignment="1">
      <alignment horizontal="center"/>
      <protection/>
    </xf>
    <xf numFmtId="0" fontId="5" fillId="0" borderId="0" xfId="56" applyFont="1" applyBorder="1" applyAlignment="1">
      <alignment horizontal="right"/>
      <protection/>
    </xf>
    <xf numFmtId="0" fontId="5" fillId="0" borderId="139" xfId="56" applyFont="1" applyBorder="1" applyAlignment="1">
      <alignment horizontal="center" vertical="center"/>
      <protection/>
    </xf>
    <xf numFmtId="0" fontId="5" fillId="0" borderId="14" xfId="56" applyFont="1" applyBorder="1" applyAlignment="1">
      <alignment horizontal="center" vertical="center"/>
      <protection/>
    </xf>
    <xf numFmtId="0" fontId="0" fillId="0" borderId="0" xfId="0" applyAlignment="1">
      <alignment/>
    </xf>
    <xf numFmtId="0" fontId="5" fillId="0" borderId="77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77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8" fillId="0" borderId="14" xfId="59" applyFont="1" applyBorder="1" applyAlignment="1">
      <alignment horizontal="left"/>
      <protection/>
    </xf>
    <xf numFmtId="0" fontId="14" fillId="0" borderId="68" xfId="60" applyFont="1" applyBorder="1" applyAlignment="1">
      <alignment/>
      <protection/>
    </xf>
    <xf numFmtId="0" fontId="14" fillId="0" borderId="40" xfId="60" applyFont="1" applyBorder="1" applyAlignment="1">
      <alignment/>
      <protection/>
    </xf>
    <xf numFmtId="0" fontId="5" fillId="0" borderId="23" xfId="60" applyFont="1" applyBorder="1" applyAlignment="1">
      <alignment horizontal="left"/>
      <protection/>
    </xf>
    <xf numFmtId="0" fontId="0" fillId="0" borderId="23" xfId="60" applyBorder="1" applyAlignment="1">
      <alignment horizontal="left"/>
      <protection/>
    </xf>
    <xf numFmtId="0" fontId="0" fillId="0" borderId="27" xfId="60" applyBorder="1" applyAlignment="1">
      <alignment horizontal="left"/>
      <protection/>
    </xf>
    <xf numFmtId="0" fontId="3" fillId="0" borderId="0" xfId="59" applyFont="1" applyAlignment="1">
      <alignment horizontal="left"/>
      <protection/>
    </xf>
    <xf numFmtId="0" fontId="0" fillId="0" borderId="0" xfId="0" applyAlignment="1">
      <alignment horizontal="left"/>
    </xf>
    <xf numFmtId="0" fontId="8" fillId="0" borderId="30" xfId="59" applyFont="1" applyBorder="1" applyAlignment="1">
      <alignment horizontal="left"/>
      <protection/>
    </xf>
    <xf numFmtId="0" fontId="8" fillId="0" borderId="23" xfId="59" applyFont="1" applyBorder="1" applyAlignment="1">
      <alignment horizontal="left"/>
      <protection/>
    </xf>
    <xf numFmtId="0" fontId="8" fillId="0" borderId="27" xfId="59" applyFont="1" applyBorder="1" applyAlignment="1">
      <alignment horizontal="left"/>
      <protection/>
    </xf>
    <xf numFmtId="0" fontId="9" fillId="0" borderId="20" xfId="59" applyFont="1" applyBorder="1" applyAlignment="1">
      <alignment horizontal="left"/>
      <protection/>
    </xf>
    <xf numFmtId="0" fontId="1" fillId="0" borderId="0" xfId="59" applyAlignment="1">
      <alignment/>
      <protection/>
    </xf>
    <xf numFmtId="0" fontId="9" fillId="0" borderId="30" xfId="59" applyFont="1" applyBorder="1" applyAlignment="1">
      <alignment horizontal="left"/>
      <protection/>
    </xf>
    <xf numFmtId="0" fontId="1" fillId="0" borderId="23" xfId="59" applyBorder="1" applyAlignment="1">
      <alignment horizontal="left"/>
      <protection/>
    </xf>
    <xf numFmtId="0" fontId="1" fillId="0" borderId="27" xfId="59" applyBorder="1" applyAlignment="1">
      <alignment horizontal="left"/>
      <protection/>
    </xf>
    <xf numFmtId="0" fontId="5" fillId="0" borderId="43" xfId="59" applyFont="1" applyBorder="1" applyAlignment="1">
      <alignment horizontal="left"/>
      <protection/>
    </xf>
    <xf numFmtId="0" fontId="0" fillId="0" borderId="33" xfId="59" applyFont="1" applyBorder="1" applyAlignment="1">
      <alignment horizontal="left"/>
      <protection/>
    </xf>
    <xf numFmtId="0" fontId="0" fillId="0" borderId="48" xfId="59" applyFont="1" applyBorder="1" applyAlignment="1">
      <alignment horizontal="left"/>
      <protection/>
    </xf>
    <xf numFmtId="0" fontId="9" fillId="0" borderId="23" xfId="59" applyFont="1" applyBorder="1" applyAlignment="1">
      <alignment horizontal="left"/>
      <protection/>
    </xf>
    <xf numFmtId="0" fontId="9" fillId="0" borderId="27" xfId="59" applyFont="1" applyBorder="1" applyAlignment="1">
      <alignment horizontal="left"/>
      <protection/>
    </xf>
    <xf numFmtId="0" fontId="3" fillId="0" borderId="23" xfId="59" applyFont="1" applyBorder="1" applyAlignment="1">
      <alignment horizontal="left"/>
      <protection/>
    </xf>
    <xf numFmtId="0" fontId="3" fillId="0" borderId="27" xfId="59" applyFont="1" applyBorder="1" applyAlignment="1">
      <alignment horizontal="left"/>
      <protection/>
    </xf>
    <xf numFmtId="0" fontId="8" fillId="0" borderId="68" xfId="59" applyFont="1" applyBorder="1" applyAlignment="1">
      <alignment/>
      <protection/>
    </xf>
    <xf numFmtId="0" fontId="8" fillId="0" borderId="40" xfId="59" applyFont="1" applyBorder="1" applyAlignment="1">
      <alignment/>
      <protection/>
    </xf>
    <xf numFmtId="0" fontId="6" fillId="0" borderId="68" xfId="59" applyFont="1" applyBorder="1" applyAlignment="1">
      <alignment/>
      <protection/>
    </xf>
    <xf numFmtId="0" fontId="1" fillId="0" borderId="40" xfId="59" applyBorder="1" applyAlignment="1">
      <alignment/>
      <protection/>
    </xf>
    <xf numFmtId="0" fontId="5" fillId="0" borderId="34" xfId="59" applyFont="1" applyBorder="1" applyAlignment="1">
      <alignment horizontal="center"/>
      <protection/>
    </xf>
    <xf numFmtId="0" fontId="1" fillId="0" borderId="23" xfId="59" applyBorder="1" applyAlignment="1">
      <alignment/>
      <protection/>
    </xf>
    <xf numFmtId="0" fontId="1" fillId="0" borderId="116" xfId="59" applyBorder="1" applyAlignment="1">
      <alignment/>
      <protection/>
    </xf>
    <xf numFmtId="0" fontId="3" fillId="0" borderId="23" xfId="59" applyFont="1" applyBorder="1" applyAlignment="1">
      <alignment horizontal="center"/>
      <protection/>
    </xf>
    <xf numFmtId="0" fontId="9" fillId="0" borderId="14" xfId="59" applyFont="1" applyBorder="1" applyAlignment="1">
      <alignment horizontal="left"/>
      <protection/>
    </xf>
    <xf numFmtId="0" fontId="9" fillId="0" borderId="39" xfId="59" applyFont="1" applyBorder="1" applyAlignment="1">
      <alignment horizontal="left"/>
      <protection/>
    </xf>
    <xf numFmtId="0" fontId="9" fillId="0" borderId="0" xfId="59" applyFont="1" applyBorder="1" applyAlignment="1">
      <alignment horizontal="left"/>
      <protection/>
    </xf>
    <xf numFmtId="0" fontId="9" fillId="0" borderId="31" xfId="59" applyFont="1" applyBorder="1" applyAlignment="1">
      <alignment horizontal="left"/>
      <protection/>
    </xf>
    <xf numFmtId="0" fontId="8" fillId="0" borderId="23" xfId="59" applyFont="1" applyBorder="1" applyAlignment="1">
      <alignment horizontal="center"/>
      <protection/>
    </xf>
    <xf numFmtId="0" fontId="1" fillId="0" borderId="47" xfId="59" applyBorder="1" applyAlignment="1">
      <alignment/>
      <protection/>
    </xf>
    <xf numFmtId="0" fontId="5" fillId="0" borderId="20" xfId="59" applyFont="1" applyBorder="1" applyAlignment="1">
      <alignment horizontal="left"/>
      <protection/>
    </xf>
    <xf numFmtId="0" fontId="5" fillId="0" borderId="20" xfId="59" applyFont="1" applyBorder="1" applyAlignment="1">
      <alignment horizontal="left"/>
      <protection/>
    </xf>
    <xf numFmtId="0" fontId="8" fillId="0" borderId="17" xfId="59" applyFont="1" applyBorder="1" applyAlignment="1">
      <alignment horizontal="left"/>
      <protection/>
    </xf>
    <xf numFmtId="0" fontId="4" fillId="0" borderId="0" xfId="59" applyFont="1" applyAlignment="1">
      <alignment horizontal="center" wrapText="1"/>
      <protection/>
    </xf>
    <xf numFmtId="0" fontId="1" fillId="0" borderId="23" xfId="59" applyBorder="1" applyAlignment="1">
      <alignment horizontal="center"/>
      <protection/>
    </xf>
    <xf numFmtId="0" fontId="1" fillId="0" borderId="47" xfId="59" applyBorder="1" applyAlignment="1">
      <alignment horizontal="center"/>
      <protection/>
    </xf>
    <xf numFmtId="0" fontId="9" fillId="0" borderId="23" xfId="59" applyFont="1" applyBorder="1" applyAlignment="1">
      <alignment horizontal="center"/>
      <protection/>
    </xf>
    <xf numFmtId="0" fontId="5" fillId="0" borderId="22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78" xfId="59" applyFont="1" applyBorder="1" applyAlignment="1">
      <alignment horizontal="right"/>
      <protection/>
    </xf>
    <xf numFmtId="0" fontId="9" fillId="0" borderId="23" xfId="60" applyFont="1" applyBorder="1" applyAlignment="1">
      <alignment horizontal="left"/>
      <protection/>
    </xf>
    <xf numFmtId="0" fontId="9" fillId="0" borderId="27" xfId="60" applyFont="1" applyBorder="1" applyAlignment="1">
      <alignment horizontal="left"/>
      <protection/>
    </xf>
    <xf numFmtId="0" fontId="8" fillId="0" borderId="30" xfId="60" applyFont="1" applyBorder="1" applyAlignment="1">
      <alignment horizontal="left"/>
      <protection/>
    </xf>
    <xf numFmtId="0" fontId="4" fillId="0" borderId="23" xfId="60" applyFont="1" applyBorder="1" applyAlignment="1">
      <alignment horizontal="left"/>
      <protection/>
    </xf>
    <xf numFmtId="0" fontId="4" fillId="0" borderId="27" xfId="60" applyFont="1" applyBorder="1" applyAlignment="1">
      <alignment horizontal="left"/>
      <protection/>
    </xf>
    <xf numFmtId="0" fontId="9" fillId="0" borderId="30" xfId="60" applyFont="1" applyBorder="1" applyAlignment="1">
      <alignment horizontal="left"/>
      <protection/>
    </xf>
    <xf numFmtId="0" fontId="6" fillId="0" borderId="30" xfId="60" applyFont="1" applyBorder="1" applyAlignment="1">
      <alignment horizontal="left"/>
      <protection/>
    </xf>
    <xf numFmtId="0" fontId="5" fillId="0" borderId="48" xfId="60" applyFont="1" applyBorder="1" applyAlignment="1">
      <alignment horizontal="left"/>
      <protection/>
    </xf>
    <xf numFmtId="0" fontId="5" fillId="0" borderId="17" xfId="60" applyFont="1" applyBorder="1" applyAlignment="1">
      <alignment horizontal="left"/>
      <protection/>
    </xf>
    <xf numFmtId="0" fontId="5" fillId="0" borderId="77" xfId="59" applyFont="1" applyBorder="1" applyAlignment="1">
      <alignment horizontal="center" vertical="center"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1" fontId="5" fillId="0" borderId="87" xfId="59" applyNumberFormat="1" applyFont="1" applyBorder="1" applyAlignment="1">
      <alignment horizontal="center" vertical="center" wrapText="1"/>
      <protection/>
    </xf>
    <xf numFmtId="1" fontId="5" fillId="0" borderId="11" xfId="59" applyNumberFormat="1" applyFont="1" applyBorder="1" applyAlignment="1">
      <alignment horizontal="center" vertical="center" wrapText="1"/>
      <protection/>
    </xf>
    <xf numFmtId="0" fontId="4" fillId="0" borderId="0" xfId="59" applyFont="1" applyAlignment="1">
      <alignment horizontal="center"/>
      <protection/>
    </xf>
    <xf numFmtId="0" fontId="9" fillId="0" borderId="14" xfId="60" applyFont="1" applyBorder="1" applyAlignment="1">
      <alignment horizontal="left"/>
      <protection/>
    </xf>
    <xf numFmtId="0" fontId="9" fillId="0" borderId="48" xfId="60" applyFont="1" applyBorder="1" applyAlignment="1">
      <alignment horizontal="left"/>
      <protection/>
    </xf>
    <xf numFmtId="0" fontId="3" fillId="0" borderId="17" xfId="60" applyFont="1" applyBorder="1" applyAlignment="1">
      <alignment horizontal="left"/>
      <protection/>
    </xf>
    <xf numFmtId="0" fontId="5" fillId="0" borderId="139" xfId="59" applyFont="1" applyBorder="1" applyAlignment="1">
      <alignment horizontal="center" vertical="center"/>
      <protection/>
    </xf>
    <xf numFmtId="0" fontId="5" fillId="0" borderId="14" xfId="59" applyFont="1" applyBorder="1" applyAlignment="1">
      <alignment horizontal="center" vertical="center"/>
      <protection/>
    </xf>
    <xf numFmtId="1" fontId="5" fillId="0" borderId="87" xfId="60" applyNumberFormat="1" applyFont="1" applyBorder="1" applyAlignment="1">
      <alignment horizontal="center" vertical="center" wrapText="1"/>
      <protection/>
    </xf>
    <xf numFmtId="1" fontId="5" fillId="0" borderId="11" xfId="60" applyNumberFormat="1" applyFont="1" applyBorder="1" applyAlignment="1">
      <alignment horizontal="center" vertical="center" wrapText="1"/>
      <protection/>
    </xf>
    <xf numFmtId="0" fontId="8" fillId="0" borderId="34" xfId="60" applyFont="1" applyBorder="1" applyAlignment="1">
      <alignment horizontal="center"/>
      <protection/>
    </xf>
    <xf numFmtId="0" fontId="0" fillId="0" borderId="23" xfId="60" applyBorder="1" applyAlignment="1">
      <alignment horizontal="center"/>
      <protection/>
    </xf>
    <xf numFmtId="0" fontId="0" fillId="0" borderId="27" xfId="60" applyBorder="1" applyAlignment="1">
      <alignment horizontal="center"/>
      <protection/>
    </xf>
    <xf numFmtId="0" fontId="5" fillId="0" borderId="77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22" xfId="60" applyFont="1" applyBorder="1" applyAlignment="1">
      <alignment horizontal="center"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39" xfId="60" applyFont="1" applyBorder="1" applyAlignment="1">
      <alignment horizontal="center" vertical="center"/>
      <protection/>
    </xf>
    <xf numFmtId="0" fontId="5" fillId="0" borderId="14" xfId="60" applyFont="1" applyBorder="1" applyAlignment="1">
      <alignment horizontal="center" vertical="center"/>
      <protection/>
    </xf>
    <xf numFmtId="0" fontId="8" fillId="0" borderId="14" xfId="60" applyFont="1" applyBorder="1" applyAlignment="1">
      <alignment horizontal="left"/>
      <protection/>
    </xf>
    <xf numFmtId="0" fontId="8" fillId="0" borderId="30" xfId="60" applyFont="1" applyBorder="1" applyAlignment="1">
      <alignment horizontal="left"/>
      <protection/>
    </xf>
    <xf numFmtId="0" fontId="8" fillId="0" borderId="23" xfId="60" applyFont="1" applyBorder="1" applyAlignment="1">
      <alignment horizontal="left"/>
      <protection/>
    </xf>
    <xf numFmtId="0" fontId="8" fillId="0" borderId="27" xfId="60" applyFont="1" applyBorder="1" applyAlignment="1">
      <alignment horizontal="left"/>
      <protection/>
    </xf>
    <xf numFmtId="0" fontId="3" fillId="0" borderId="23" xfId="60" applyFont="1" applyBorder="1" applyAlignment="1">
      <alignment horizontal="center"/>
      <protection/>
    </xf>
    <xf numFmtId="0" fontId="3" fillId="0" borderId="27" xfId="60" applyFont="1" applyBorder="1" applyAlignment="1">
      <alignment horizontal="center"/>
      <protection/>
    </xf>
    <xf numFmtId="0" fontId="8" fillId="0" borderId="23" xfId="60" applyFont="1" applyBorder="1" applyAlignment="1">
      <alignment horizontal="left"/>
      <protection/>
    </xf>
    <xf numFmtId="0" fontId="8" fillId="0" borderId="27" xfId="60" applyFont="1" applyBorder="1" applyAlignment="1">
      <alignment horizontal="left"/>
      <protection/>
    </xf>
    <xf numFmtId="0" fontId="9" fillId="0" borderId="17" xfId="60" applyFont="1" applyBorder="1" applyAlignment="1">
      <alignment/>
      <protection/>
    </xf>
    <xf numFmtId="49" fontId="14" fillId="0" borderId="68" xfId="60" applyNumberFormat="1" applyFont="1" applyBorder="1" applyAlignment="1">
      <alignment horizontal="left"/>
      <protection/>
    </xf>
    <xf numFmtId="0" fontId="14" fillId="0" borderId="40" xfId="60" applyFont="1" applyBorder="1" applyAlignment="1">
      <alignment horizontal="left"/>
      <protection/>
    </xf>
    <xf numFmtId="0" fontId="14" fillId="0" borderId="49" xfId="60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0" xfId="60" applyFont="1" applyBorder="1" applyAlignment="1">
      <alignment horizontal="left"/>
      <protection/>
    </xf>
    <xf numFmtId="0" fontId="5" fillId="0" borderId="31" xfId="60" applyFont="1" applyBorder="1" applyAlignment="1">
      <alignment horizontal="left"/>
      <protection/>
    </xf>
    <xf numFmtId="0" fontId="9" fillId="0" borderId="23" xfId="60" applyFont="1" applyBorder="1" applyAlignment="1">
      <alignment horizontal="left" indent="1"/>
      <protection/>
    </xf>
    <xf numFmtId="0" fontId="9" fillId="0" borderId="27" xfId="60" applyFont="1" applyBorder="1" applyAlignment="1">
      <alignment horizontal="left" indent="1"/>
      <protection/>
    </xf>
    <xf numFmtId="0" fontId="5" fillId="0" borderId="31" xfId="60" applyFont="1" applyBorder="1" applyAlignment="1">
      <alignment horizontal="left"/>
      <protection/>
    </xf>
    <xf numFmtId="0" fontId="9" fillId="0" borderId="17" xfId="60" applyFont="1" applyBorder="1" applyAlignment="1">
      <alignment horizontal="left"/>
      <protection/>
    </xf>
    <xf numFmtId="0" fontId="8" fillId="0" borderId="34" xfId="60" applyFont="1" applyBorder="1" applyAlignment="1">
      <alignment horizontal="center" vertical="center"/>
      <protection/>
    </xf>
    <xf numFmtId="0" fontId="0" fillId="0" borderId="23" xfId="60" applyBorder="1" applyAlignment="1">
      <alignment/>
      <protection/>
    </xf>
    <xf numFmtId="0" fontId="0" fillId="0" borderId="47" xfId="60" applyBorder="1" applyAlignment="1">
      <alignment/>
      <protection/>
    </xf>
    <xf numFmtId="0" fontId="9" fillId="0" borderId="14" xfId="60" applyFont="1" applyBorder="1" applyAlignment="1">
      <alignment horizontal="left"/>
      <protection/>
    </xf>
    <xf numFmtId="0" fontId="9" fillId="0" borderId="30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7" xfId="0" applyFont="1" applyBorder="1" applyAlignment="1">
      <alignment horizontal="left"/>
    </xf>
    <xf numFmtId="0" fontId="4" fillId="0" borderId="68" xfId="59" applyFont="1" applyBorder="1" applyAlignment="1">
      <alignment/>
      <protection/>
    </xf>
    <xf numFmtId="0" fontId="4" fillId="0" borderId="40" xfId="59" applyFont="1" applyBorder="1" applyAlignment="1">
      <alignment/>
      <protection/>
    </xf>
    <xf numFmtId="0" fontId="4" fillId="0" borderId="49" xfId="59" applyFont="1" applyBorder="1" applyAlignment="1">
      <alignment/>
      <protection/>
    </xf>
    <xf numFmtId="0" fontId="12" fillId="0" borderId="0" xfId="60" applyFont="1" applyAlignment="1">
      <alignment horizontal="center"/>
      <protection/>
    </xf>
    <xf numFmtId="0" fontId="9" fillId="0" borderId="33" xfId="59" applyFont="1" applyBorder="1" applyAlignment="1">
      <alignment horizontal="left"/>
      <protection/>
    </xf>
    <xf numFmtId="0" fontId="3" fillId="0" borderId="33" xfId="59" applyFont="1" applyBorder="1" applyAlignment="1">
      <alignment horizontal="left"/>
      <protection/>
    </xf>
    <xf numFmtId="0" fontId="3" fillId="0" borderId="48" xfId="59" applyFont="1" applyBorder="1" applyAlignment="1">
      <alignment horizontal="left"/>
      <protection/>
    </xf>
    <xf numFmtId="0" fontId="13" fillId="0" borderId="0" xfId="60" applyFont="1" applyBorder="1" applyAlignment="1">
      <alignment horizontal="right"/>
      <protection/>
    </xf>
    <xf numFmtId="0" fontId="10" fillId="0" borderId="0" xfId="60" applyFont="1" applyAlignment="1">
      <alignment horizontal="right"/>
      <protection/>
    </xf>
    <xf numFmtId="0" fontId="8" fillId="0" borderId="28" xfId="59" applyFont="1" applyBorder="1" applyAlignment="1">
      <alignment horizontal="left"/>
      <protection/>
    </xf>
    <xf numFmtId="0" fontId="8" fillId="0" borderId="29" xfId="59" applyFont="1" applyBorder="1" applyAlignment="1">
      <alignment horizontal="left"/>
      <protection/>
    </xf>
    <xf numFmtId="0" fontId="9" fillId="0" borderId="43" xfId="59" applyFont="1" applyBorder="1" applyAlignment="1">
      <alignment horizontal="left"/>
      <protection/>
    </xf>
    <xf numFmtId="0" fontId="5" fillId="0" borderId="33" xfId="59" applyFont="1" applyBorder="1" applyAlignment="1">
      <alignment horizontal="left"/>
      <protection/>
    </xf>
    <xf numFmtId="0" fontId="5" fillId="0" borderId="0" xfId="59" applyFont="1" applyBorder="1" applyAlignment="1">
      <alignment horizontal="left"/>
      <protection/>
    </xf>
    <xf numFmtId="0" fontId="1" fillId="0" borderId="0" xfId="59" applyBorder="1" applyAlignment="1">
      <alignment horizontal="left"/>
      <protection/>
    </xf>
    <xf numFmtId="0" fontId="1" fillId="0" borderId="31" xfId="59" applyBorder="1" applyAlignment="1">
      <alignment horizontal="left"/>
      <protection/>
    </xf>
    <xf numFmtId="0" fontId="3" fillId="0" borderId="14" xfId="59" applyFont="1" applyBorder="1" applyAlignment="1">
      <alignment horizontal="left"/>
      <protection/>
    </xf>
    <xf numFmtId="0" fontId="3" fillId="0" borderId="31" xfId="59" applyFont="1" applyBorder="1" applyAlignment="1">
      <alignment horizontal="left"/>
      <protection/>
    </xf>
    <xf numFmtId="0" fontId="6" fillId="0" borderId="134" xfId="59" applyFont="1" applyBorder="1" applyAlignment="1">
      <alignment/>
      <protection/>
    </xf>
    <xf numFmtId="0" fontId="7" fillId="0" borderId="78" xfId="59" applyFont="1" applyBorder="1" applyAlignment="1">
      <alignment/>
      <protection/>
    </xf>
    <xf numFmtId="0" fontId="7" fillId="0" borderId="140" xfId="59" applyFont="1" applyBorder="1" applyAlignment="1">
      <alignment/>
      <protection/>
    </xf>
    <xf numFmtId="0" fontId="8" fillId="0" borderId="0" xfId="59" applyFont="1" applyBorder="1" applyAlignment="1">
      <alignment horizontal="left"/>
      <protection/>
    </xf>
    <xf numFmtId="0" fontId="4" fillId="0" borderId="0" xfId="59" applyFont="1" applyAlignment="1">
      <alignment horizontal="left"/>
      <protection/>
    </xf>
    <xf numFmtId="0" fontId="4" fillId="0" borderId="31" xfId="59" applyFont="1" applyBorder="1" applyAlignment="1">
      <alignment horizontal="left"/>
      <protection/>
    </xf>
    <xf numFmtId="0" fontId="4" fillId="0" borderId="23" xfId="59" applyFont="1" applyBorder="1" applyAlignment="1">
      <alignment horizontal="left"/>
      <protection/>
    </xf>
    <xf numFmtId="0" fontId="4" fillId="0" borderId="27" xfId="59" applyFont="1" applyBorder="1" applyAlignment="1">
      <alignment horizontal="left"/>
      <protection/>
    </xf>
    <xf numFmtId="0" fontId="8" fillId="0" borderId="39" xfId="59" applyFont="1" applyBorder="1" applyAlignment="1">
      <alignment horizontal="left"/>
      <protection/>
    </xf>
    <xf numFmtId="0" fontId="9" fillId="0" borderId="30" xfId="60" applyFont="1" applyBorder="1" applyAlignment="1">
      <alignment horizontal="left"/>
      <protection/>
    </xf>
    <xf numFmtId="0" fontId="9" fillId="0" borderId="23" xfId="60" applyFont="1" applyBorder="1" applyAlignment="1">
      <alignment horizontal="left"/>
      <protection/>
    </xf>
    <xf numFmtId="0" fontId="9" fillId="0" borderId="27" xfId="60" applyFont="1" applyBorder="1" applyAlignment="1">
      <alignment horizontal="left"/>
      <protection/>
    </xf>
    <xf numFmtId="0" fontId="9" fillId="0" borderId="0" xfId="59" applyFont="1" applyBorder="1" applyAlignment="1">
      <alignment horizontal="left"/>
      <protection/>
    </xf>
    <xf numFmtId="0" fontId="9" fillId="0" borderId="31" xfId="59" applyFont="1" applyBorder="1" applyAlignment="1">
      <alignment horizontal="left"/>
      <protection/>
    </xf>
    <xf numFmtId="49" fontId="11" fillId="0" borderId="68" xfId="59" applyNumberFormat="1" applyFont="1" applyBorder="1" applyAlignment="1">
      <alignment horizontal="left"/>
      <protection/>
    </xf>
    <xf numFmtId="0" fontId="11" fillId="0" borderId="40" xfId="59" applyFont="1" applyBorder="1" applyAlignment="1">
      <alignment horizontal="left"/>
      <protection/>
    </xf>
    <xf numFmtId="0" fontId="11" fillId="0" borderId="49" xfId="59" applyFont="1" applyBorder="1" applyAlignment="1">
      <alignment horizontal="left"/>
      <protection/>
    </xf>
    <xf numFmtId="0" fontId="5" fillId="0" borderId="141" xfId="59" applyFont="1" applyBorder="1" applyAlignment="1">
      <alignment horizontal="center" vertical="center"/>
      <protection/>
    </xf>
    <xf numFmtId="0" fontId="5" fillId="0" borderId="28" xfId="59" applyFont="1" applyBorder="1" applyAlignment="1">
      <alignment horizontal="left"/>
      <protection/>
    </xf>
    <xf numFmtId="0" fontId="1" fillId="0" borderId="28" xfId="59" applyBorder="1" applyAlignment="1">
      <alignment horizontal="left"/>
      <protection/>
    </xf>
    <xf numFmtId="0" fontId="1" fillId="0" borderId="29" xfId="59" applyBorder="1" applyAlignment="1">
      <alignment horizontal="left"/>
      <protection/>
    </xf>
    <xf numFmtId="0" fontId="4" fillId="0" borderId="0" xfId="59" applyFont="1" applyBorder="1" applyAlignment="1">
      <alignment horizontal="left"/>
      <protection/>
    </xf>
    <xf numFmtId="0" fontId="8" fillId="0" borderId="34" xfId="59" applyFont="1" applyBorder="1" applyAlignment="1">
      <alignment horizontal="center"/>
      <protection/>
    </xf>
    <xf numFmtId="0" fontId="5" fillId="0" borderId="0" xfId="59" applyFont="1" applyBorder="1" applyAlignment="1">
      <alignment horizontal="left"/>
      <protection/>
    </xf>
    <xf numFmtId="0" fontId="5" fillId="0" borderId="31" xfId="59" applyFont="1" applyBorder="1" applyAlignment="1">
      <alignment horizontal="left"/>
      <protection/>
    </xf>
    <xf numFmtId="0" fontId="8" fillId="0" borderId="23" xfId="59" applyFont="1" applyBorder="1" applyAlignment="1">
      <alignment horizontal="left"/>
      <protection/>
    </xf>
    <xf numFmtId="0" fontId="5" fillId="0" borderId="90" xfId="59" applyFont="1" applyBorder="1" applyAlignment="1">
      <alignment horizontal="center" vertical="center"/>
      <protection/>
    </xf>
    <xf numFmtId="0" fontId="5" fillId="0" borderId="23" xfId="59" applyFont="1" applyBorder="1" applyAlignment="1">
      <alignment horizontal="center" vertical="center"/>
      <protection/>
    </xf>
    <xf numFmtId="0" fontId="5" fillId="0" borderId="27" xfId="59" applyFont="1" applyBorder="1" applyAlignment="1">
      <alignment horizontal="center" vertical="center"/>
      <protection/>
    </xf>
    <xf numFmtId="0" fontId="8" fillId="0" borderId="27" xfId="59" applyFont="1" applyBorder="1" applyAlignment="1">
      <alignment horizontal="left"/>
      <protection/>
    </xf>
    <xf numFmtId="0" fontId="9" fillId="0" borderId="14" xfId="59" applyFont="1" applyBorder="1" applyAlignment="1">
      <alignment horizontal="left"/>
      <protection/>
    </xf>
    <xf numFmtId="0" fontId="5" fillId="0" borderId="0" xfId="59" applyFont="1" applyBorder="1" applyAlignment="1">
      <alignment horizontal="right"/>
      <protection/>
    </xf>
    <xf numFmtId="0" fontId="8" fillId="0" borderId="34" xfId="59" applyFont="1" applyBorder="1" applyAlignment="1">
      <alignment horizontal="center" vertical="center"/>
      <protection/>
    </xf>
    <xf numFmtId="0" fontId="1" fillId="0" borderId="23" xfId="59" applyBorder="1" applyAlignment="1">
      <alignment horizontal="center" vertical="center"/>
      <protection/>
    </xf>
    <xf numFmtId="0" fontId="1" fillId="0" borderId="47" xfId="59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 wrapText="1"/>
    </xf>
    <xf numFmtId="0" fontId="3" fillId="0" borderId="30" xfId="59" applyFont="1" applyBorder="1" applyAlignment="1">
      <alignment horizontal="center" vertical="center"/>
      <protection/>
    </xf>
    <xf numFmtId="0" fontId="3" fillId="0" borderId="23" xfId="59" applyFont="1" applyBorder="1" applyAlignment="1">
      <alignment horizontal="center" vertical="center"/>
      <protection/>
    </xf>
    <xf numFmtId="0" fontId="5" fillId="0" borderId="45" xfId="58" applyFont="1" applyBorder="1" applyAlignment="1">
      <alignment horizontal="center" vertical="center" wrapText="1"/>
      <protection/>
    </xf>
    <xf numFmtId="0" fontId="5" fillId="0" borderId="92" xfId="58" applyFont="1" applyBorder="1" applyAlignment="1">
      <alignment horizontal="center" vertical="center" wrapText="1"/>
      <protection/>
    </xf>
    <xf numFmtId="0" fontId="13" fillId="0" borderId="43" xfId="58" applyFont="1" applyBorder="1" applyAlignment="1">
      <alignment horizontal="center" vertical="center" wrapText="1"/>
      <protection/>
    </xf>
    <xf numFmtId="0" fontId="13" fillId="0" borderId="13" xfId="58" applyFont="1" applyBorder="1" applyAlignment="1">
      <alignment horizontal="center" vertical="center" wrapText="1"/>
      <protection/>
    </xf>
    <xf numFmtId="0" fontId="13" fillId="0" borderId="17" xfId="58" applyFont="1" applyBorder="1" applyAlignment="1">
      <alignment horizontal="center" vertical="center" wrapText="1"/>
      <protection/>
    </xf>
    <xf numFmtId="0" fontId="13" fillId="0" borderId="12" xfId="58" applyFont="1" applyBorder="1" applyAlignment="1">
      <alignment horizontal="center" vertical="center" wrapText="1"/>
      <protection/>
    </xf>
    <xf numFmtId="0" fontId="13" fillId="0" borderId="142" xfId="58" applyFont="1" applyBorder="1" applyAlignment="1">
      <alignment horizontal="center" vertical="center" wrapText="1"/>
      <protection/>
    </xf>
    <xf numFmtId="0" fontId="13" fillId="0" borderId="143" xfId="58" applyFont="1" applyBorder="1" applyAlignment="1">
      <alignment horizontal="center" vertical="center" wrapText="1"/>
      <protection/>
    </xf>
    <xf numFmtId="0" fontId="13" fillId="0" borderId="89" xfId="58" applyFont="1" applyBorder="1" applyAlignment="1">
      <alignment horizontal="left" indent="38"/>
      <protection/>
    </xf>
    <xf numFmtId="0" fontId="13" fillId="0" borderId="90" xfId="58" applyFont="1" applyBorder="1" applyAlignment="1">
      <alignment horizontal="left" indent="38"/>
      <protection/>
    </xf>
    <xf numFmtId="0" fontId="0" fillId="0" borderId="90" xfId="58" applyBorder="1" applyAlignment="1">
      <alignment horizontal="left" indent="38"/>
      <protection/>
    </xf>
    <xf numFmtId="0" fontId="0" fillId="0" borderId="144" xfId="58" applyBorder="1" applyAlignment="1">
      <alignment horizontal="left" indent="38"/>
      <protection/>
    </xf>
    <xf numFmtId="0" fontId="13" fillId="0" borderId="39" xfId="58" applyFont="1" applyBorder="1" applyAlignment="1">
      <alignment horizontal="center" vertical="center" wrapText="1"/>
      <protection/>
    </xf>
    <xf numFmtId="0" fontId="13" fillId="0" borderId="18" xfId="58" applyFont="1" applyBorder="1" applyAlignment="1">
      <alignment horizontal="center" vertical="center" wrapText="1"/>
      <protection/>
    </xf>
    <xf numFmtId="0" fontId="13" fillId="0" borderId="21" xfId="58" applyFont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 wrapText="1"/>
      <protection/>
    </xf>
    <xf numFmtId="0" fontId="5" fillId="0" borderId="21" xfId="58" applyFont="1" applyBorder="1" applyAlignment="1">
      <alignment horizontal="center" vertical="center" wrapText="1"/>
      <protection/>
    </xf>
    <xf numFmtId="0" fontId="5" fillId="0" borderId="108" xfId="58" applyFont="1" applyBorder="1" applyAlignment="1">
      <alignment horizontal="center"/>
      <protection/>
    </xf>
    <xf numFmtId="0" fontId="21" fillId="0" borderId="23" xfId="57" applyFont="1" applyBorder="1" applyAlignment="1">
      <alignment horizontal="center"/>
      <protection/>
    </xf>
    <xf numFmtId="0" fontId="21" fillId="0" borderId="47" xfId="57" applyFont="1" applyBorder="1" applyAlignment="1">
      <alignment horizontal="center"/>
      <protection/>
    </xf>
    <xf numFmtId="0" fontId="36" fillId="0" borderId="0" xfId="58" applyFont="1" applyAlignment="1">
      <alignment horizontal="center"/>
      <protection/>
    </xf>
    <xf numFmtId="0" fontId="10" fillId="0" borderId="0" xfId="58" applyFont="1" applyAlignment="1">
      <alignment horizontal="right"/>
      <protection/>
    </xf>
    <xf numFmtId="0" fontId="1" fillId="0" borderId="0" xfId="57" applyAlignment="1">
      <alignment horizontal="right"/>
      <protection/>
    </xf>
    <xf numFmtId="0" fontId="13" fillId="0" borderId="11" xfId="58" applyFont="1" applyBorder="1" applyAlignment="1">
      <alignment horizontal="center" vertical="center" wrapText="1"/>
      <protection/>
    </xf>
    <xf numFmtId="0" fontId="13" fillId="0" borderId="89" xfId="58" applyFont="1" applyBorder="1" applyAlignment="1">
      <alignment horizontal="center" vertical="center"/>
      <protection/>
    </xf>
    <xf numFmtId="0" fontId="13" fillId="0" borderId="90" xfId="58" applyFont="1" applyBorder="1" applyAlignment="1">
      <alignment horizontal="center" vertical="center"/>
      <protection/>
    </xf>
    <xf numFmtId="0" fontId="13" fillId="0" borderId="144" xfId="58" applyFont="1" applyBorder="1" applyAlignment="1">
      <alignment horizontal="center" vertical="center"/>
      <protection/>
    </xf>
    <xf numFmtId="0" fontId="13" fillId="0" borderId="67" xfId="58" applyFont="1" applyBorder="1" applyAlignment="1">
      <alignment horizontal="center" vertical="center" wrapText="1"/>
      <protection/>
    </xf>
    <xf numFmtId="0" fontId="13" fillId="0" borderId="33" xfId="58" applyFont="1" applyBorder="1" applyAlignment="1">
      <alignment horizontal="center" vertical="center" wrapText="1"/>
      <protection/>
    </xf>
    <xf numFmtId="0" fontId="13" fillId="0" borderId="0" xfId="58" applyFont="1" applyBorder="1" applyAlignment="1">
      <alignment horizontal="center" vertical="center" wrapText="1"/>
      <protection/>
    </xf>
    <xf numFmtId="0" fontId="13" fillId="0" borderId="27" xfId="58" applyFont="1" applyBorder="1" applyAlignment="1">
      <alignment horizontal="center"/>
      <protection/>
    </xf>
    <xf numFmtId="0" fontId="13" fillId="0" borderId="14" xfId="58" applyFont="1" applyBorder="1" applyAlignment="1">
      <alignment horizontal="center"/>
      <protection/>
    </xf>
    <xf numFmtId="0" fontId="13" fillId="0" borderId="30" xfId="58" applyFont="1" applyBorder="1" applyAlignment="1">
      <alignment horizontal="center"/>
      <protection/>
    </xf>
    <xf numFmtId="0" fontId="13" fillId="0" borderId="62" xfId="58" applyFont="1" applyBorder="1" applyAlignment="1">
      <alignment horizontal="center"/>
      <protection/>
    </xf>
    <xf numFmtId="0" fontId="13" fillId="0" borderId="15" xfId="58" applyFont="1" applyBorder="1" applyAlignment="1">
      <alignment horizontal="center"/>
      <protection/>
    </xf>
    <xf numFmtId="0" fontId="13" fillId="0" borderId="45" xfId="58" applyFont="1" applyBorder="1" applyAlignment="1">
      <alignment horizontal="center" vertical="center" wrapText="1"/>
      <protection/>
    </xf>
    <xf numFmtId="0" fontId="13" fillId="0" borderId="66" xfId="58" applyFont="1" applyBorder="1" applyAlignment="1">
      <alignment horizontal="center" vertical="center" wrapText="1"/>
      <protection/>
    </xf>
    <xf numFmtId="0" fontId="24" fillId="0" borderId="30" xfId="58" applyFont="1" applyBorder="1" applyAlignment="1">
      <alignment horizontal="left"/>
      <protection/>
    </xf>
    <xf numFmtId="0" fontId="24" fillId="0" borderId="23" xfId="58" applyFont="1" applyBorder="1" applyAlignment="1">
      <alignment horizontal="left"/>
      <protection/>
    </xf>
    <xf numFmtId="0" fontId="13" fillId="0" borderId="20" xfId="58" applyFont="1" applyBorder="1" applyAlignment="1">
      <alignment horizontal="left"/>
      <protection/>
    </xf>
    <xf numFmtId="0" fontId="13" fillId="0" borderId="39" xfId="58" applyFont="1" applyBorder="1" applyAlignment="1">
      <alignment horizontal="left"/>
      <protection/>
    </xf>
    <xf numFmtId="0" fontId="13" fillId="0" borderId="17" xfId="58" applyFont="1" applyBorder="1" applyAlignment="1">
      <alignment horizontal="center"/>
      <protection/>
    </xf>
    <xf numFmtId="0" fontId="13" fillId="0" borderId="43" xfId="58" applyFont="1" applyBorder="1" applyAlignment="1">
      <alignment horizontal="center"/>
      <protection/>
    </xf>
    <xf numFmtId="0" fontId="25" fillId="0" borderId="61" xfId="58" applyFont="1" applyBorder="1" applyAlignment="1">
      <alignment horizontal="center" vertical="center"/>
      <protection/>
    </xf>
    <xf numFmtId="0" fontId="0" fillId="0" borderId="56" xfId="0" applyBorder="1" applyAlignment="1">
      <alignment/>
    </xf>
    <xf numFmtId="0" fontId="0" fillId="0" borderId="96" xfId="0" applyBorder="1" applyAlignment="1">
      <alignment/>
    </xf>
    <xf numFmtId="0" fontId="13" fillId="0" borderId="145" xfId="58" applyFont="1" applyBorder="1" applyAlignment="1">
      <alignment horizontal="center" vertical="center" wrapText="1"/>
      <protection/>
    </xf>
    <xf numFmtId="0" fontId="13" fillId="0" borderId="25" xfId="58" applyFont="1" applyBorder="1" applyAlignment="1">
      <alignment horizontal="center" vertical="center" wrapText="1"/>
      <protection/>
    </xf>
    <xf numFmtId="0" fontId="13" fillId="0" borderId="139" xfId="58" applyFont="1" applyBorder="1" applyAlignment="1">
      <alignment horizontal="center" vertical="center" wrapText="1"/>
      <protection/>
    </xf>
    <xf numFmtId="0" fontId="13" fillId="0" borderId="146" xfId="58" applyFont="1" applyBorder="1" applyAlignment="1">
      <alignment horizontal="center" vertical="center" wrapText="1"/>
      <protection/>
    </xf>
    <xf numFmtId="0" fontId="13" fillId="0" borderId="14" xfId="58" applyFont="1" applyBorder="1" applyAlignment="1">
      <alignment horizontal="center" vertical="center" wrapText="1"/>
      <protection/>
    </xf>
    <xf numFmtId="0" fontId="13" fillId="0" borderId="30" xfId="58" applyFont="1" applyBorder="1" applyAlignment="1">
      <alignment horizontal="center" vertical="center" wrapText="1"/>
      <protection/>
    </xf>
    <xf numFmtId="0" fontId="13" fillId="0" borderId="20" xfId="58" applyFont="1" applyBorder="1" applyAlignment="1">
      <alignment horizontal="left"/>
      <protection/>
    </xf>
    <xf numFmtId="0" fontId="13" fillId="0" borderId="0" xfId="58" applyFont="1" applyBorder="1" applyAlignment="1">
      <alignment horizontal="left"/>
      <protection/>
    </xf>
    <xf numFmtId="0" fontId="13" fillId="0" borderId="65" xfId="58" applyFont="1" applyBorder="1" applyAlignment="1">
      <alignment horizontal="left"/>
      <protection/>
    </xf>
    <xf numFmtId="0" fontId="0" fillId="0" borderId="59" xfId="0" applyBorder="1" applyAlignment="1">
      <alignment/>
    </xf>
    <xf numFmtId="0" fontId="5" fillId="0" borderId="4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13" fillId="0" borderId="37" xfId="58" applyFont="1" applyBorder="1" applyAlignment="1">
      <alignment horizontal="center"/>
      <protection/>
    </xf>
    <xf numFmtId="0" fontId="24" fillId="0" borderId="39" xfId="58" applyFont="1" applyBorder="1" applyAlignment="1">
      <alignment horizontal="left" wrapText="1"/>
      <protection/>
    </xf>
    <xf numFmtId="0" fontId="0" fillId="0" borderId="0" xfId="58" applyBorder="1" applyAlignment="1">
      <alignment horizontal="left" wrapText="1"/>
      <protection/>
    </xf>
    <xf numFmtId="0" fontId="13" fillId="0" borderId="39" xfId="58" applyFont="1" applyBorder="1" applyAlignment="1">
      <alignment horizontal="left" wrapText="1"/>
      <protection/>
    </xf>
    <xf numFmtId="0" fontId="13" fillId="0" borderId="0" xfId="58" applyFont="1" applyBorder="1" applyAlignment="1">
      <alignment horizontal="left" wrapText="1"/>
      <protection/>
    </xf>
    <xf numFmtId="0" fontId="13" fillId="0" borderId="92" xfId="58" applyFont="1" applyBorder="1" applyAlignment="1">
      <alignment horizontal="center" vertical="center" wrapText="1"/>
      <protection/>
    </xf>
    <xf numFmtId="0" fontId="13" fillId="0" borderId="91" xfId="58" applyFont="1" applyBorder="1" applyAlignment="1">
      <alignment horizontal="center"/>
      <protection/>
    </xf>
    <xf numFmtId="0" fontId="13" fillId="0" borderId="62" xfId="58" applyFont="1" applyBorder="1" applyAlignment="1">
      <alignment horizontal="center" vertical="center" wrapText="1"/>
      <protection/>
    </xf>
    <xf numFmtId="0" fontId="4" fillId="0" borderId="68" xfId="58" applyFont="1" applyBorder="1" applyAlignment="1">
      <alignment horizontal="center"/>
      <protection/>
    </xf>
    <xf numFmtId="0" fontId="4" fillId="0" borderId="40" xfId="58" applyFont="1" applyBorder="1" applyAlignment="1">
      <alignment horizontal="center"/>
      <protection/>
    </xf>
    <xf numFmtId="0" fontId="0" fillId="0" borderId="65" xfId="58" applyBorder="1" applyAlignment="1">
      <alignment horizontal="left" wrapText="1"/>
      <protection/>
    </xf>
    <xf numFmtId="0" fontId="13" fillId="0" borderId="147" xfId="58" applyFont="1" applyBorder="1" applyAlignment="1">
      <alignment horizontal="center" vertical="center" wrapText="1"/>
      <protection/>
    </xf>
    <xf numFmtId="0" fontId="13" fillId="0" borderId="141" xfId="58" applyFont="1" applyBorder="1" applyAlignment="1">
      <alignment horizontal="center" vertical="center"/>
      <protection/>
    </xf>
    <xf numFmtId="0" fontId="13" fillId="0" borderId="139" xfId="58" applyFont="1" applyBorder="1" applyAlignment="1">
      <alignment horizontal="center" vertical="center"/>
      <protection/>
    </xf>
    <xf numFmtId="0" fontId="13" fillId="0" borderId="148" xfId="58" applyFont="1" applyBorder="1" applyAlignment="1">
      <alignment horizontal="center" vertical="center"/>
      <protection/>
    </xf>
    <xf numFmtId="0" fontId="13" fillId="0" borderId="27" xfId="58" applyFont="1" applyBorder="1" applyAlignment="1">
      <alignment horizontal="center" vertical="center"/>
      <protection/>
    </xf>
    <xf numFmtId="0" fontId="13" fillId="0" borderId="14" xfId="58" applyFont="1" applyBorder="1" applyAlignment="1">
      <alignment horizontal="center" vertical="center"/>
      <protection/>
    </xf>
    <xf numFmtId="0" fontId="13" fillId="0" borderId="30" xfId="58" applyFont="1" applyBorder="1" applyAlignment="1">
      <alignment horizontal="center" vertical="center"/>
      <protection/>
    </xf>
    <xf numFmtId="0" fontId="13" fillId="0" borderId="149" xfId="58" applyFont="1" applyBorder="1" applyAlignment="1">
      <alignment horizontal="center"/>
      <protection/>
    </xf>
    <xf numFmtId="0" fontId="13" fillId="0" borderId="77" xfId="58" applyFont="1" applyBorder="1" applyAlignment="1">
      <alignment horizontal="center"/>
      <protection/>
    </xf>
    <xf numFmtId="0" fontId="13" fillId="0" borderId="87" xfId="58" applyFont="1" applyBorder="1" applyAlignment="1">
      <alignment horizontal="center"/>
      <protection/>
    </xf>
    <xf numFmtId="0" fontId="13" fillId="0" borderId="28" xfId="58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left"/>
      <protection/>
    </xf>
    <xf numFmtId="0" fontId="13" fillId="0" borderId="150" xfId="58" applyFont="1" applyBorder="1" applyAlignment="1">
      <alignment horizontal="center"/>
      <protection/>
    </xf>
    <xf numFmtId="0" fontId="13" fillId="0" borderId="151" xfId="58" applyFont="1" applyBorder="1" applyAlignment="1">
      <alignment horizontal="center"/>
      <protection/>
    </xf>
    <xf numFmtId="0" fontId="13" fillId="0" borderId="152" xfId="58" applyFont="1" applyBorder="1" applyAlignment="1">
      <alignment horizontal="center"/>
      <protection/>
    </xf>
    <xf numFmtId="0" fontId="13" fillId="0" borderId="106" xfId="58" applyFont="1" applyBorder="1" applyAlignment="1">
      <alignment horizontal="center"/>
      <protection/>
    </xf>
    <xf numFmtId="0" fontId="5" fillId="0" borderId="66" xfId="58" applyFont="1" applyBorder="1" applyAlignment="1">
      <alignment horizontal="center" vertical="center" wrapText="1"/>
      <protection/>
    </xf>
    <xf numFmtId="0" fontId="13" fillId="0" borderId="153" xfId="58" applyFont="1" applyBorder="1" applyAlignment="1">
      <alignment horizontal="center" vertical="center" wrapText="1"/>
      <protection/>
    </xf>
    <xf numFmtId="0" fontId="0" fillId="0" borderId="71" xfId="0" applyBorder="1" applyAlignment="1">
      <alignment horizontal="center" vertical="center" wrapText="1"/>
    </xf>
    <xf numFmtId="0" fontId="0" fillId="0" borderId="154" xfId="0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0" fillId="0" borderId="65" xfId="0" applyFont="1" applyBorder="1" applyAlignment="1">
      <alignment horizontal="left" wrapText="1"/>
    </xf>
    <xf numFmtId="0" fontId="24" fillId="0" borderId="13" xfId="58" applyFont="1" applyBorder="1" applyAlignment="1">
      <alignment horizontal="left" wrapText="1"/>
      <protection/>
    </xf>
    <xf numFmtId="0" fontId="0" fillId="0" borderId="28" xfId="58" applyBorder="1" applyAlignment="1">
      <alignment horizontal="left" wrapText="1"/>
      <protection/>
    </xf>
    <xf numFmtId="0" fontId="8" fillId="0" borderId="0" xfId="61" applyFont="1" applyBorder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Alignment="1">
      <alignment horizontal="center" wrapText="1"/>
      <protection/>
    </xf>
    <xf numFmtId="0" fontId="0" fillId="0" borderId="0" xfId="61" applyFont="1" applyAlignment="1">
      <alignment horizontal="right"/>
      <protection/>
    </xf>
    <xf numFmtId="0" fontId="0" fillId="0" borderId="0" xfId="0" applyAlignment="1">
      <alignment horizontal="right"/>
    </xf>
    <xf numFmtId="0" fontId="1" fillId="0" borderId="0" xfId="61" applyAlignment="1">
      <alignment horizontal="right"/>
      <protection/>
    </xf>
    <xf numFmtId="0" fontId="5" fillId="0" borderId="24" xfId="61" applyFont="1" applyBorder="1" applyAlignment="1">
      <alignment horizontal="center" wrapText="1"/>
      <protection/>
    </xf>
    <xf numFmtId="0" fontId="5" fillId="0" borderId="76" xfId="61" applyFont="1" applyBorder="1" applyAlignment="1">
      <alignment horizontal="center" wrapText="1"/>
      <protection/>
    </xf>
    <xf numFmtId="0" fontId="4" fillId="0" borderId="0" xfId="61" applyFont="1" applyBorder="1" applyAlignment="1">
      <alignment horizontal="center"/>
      <protection/>
    </xf>
    <xf numFmtId="0" fontId="0" fillId="0" borderId="78" xfId="61" applyFont="1" applyBorder="1" applyAlignment="1">
      <alignment horizontal="right"/>
      <protection/>
    </xf>
    <xf numFmtId="0" fontId="0" fillId="0" borderId="78" xfId="0" applyBorder="1" applyAlignment="1">
      <alignment horizontal="right"/>
    </xf>
    <xf numFmtId="0" fontId="5" fillId="0" borderId="23" xfId="61" applyFont="1" applyBorder="1" applyAlignment="1">
      <alignment horizontal="center" vertical="center"/>
      <protection/>
    </xf>
    <xf numFmtId="0" fontId="5" fillId="0" borderId="47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7" xfId="61" applyFont="1" applyBorder="1" applyAlignment="1">
      <alignment horizontal="center" wrapText="1"/>
      <protection/>
    </xf>
    <xf numFmtId="0" fontId="5" fillId="0" borderId="12" xfId="61" applyFont="1" applyBorder="1" applyAlignment="1">
      <alignment horizontal="center" wrapText="1"/>
      <protection/>
    </xf>
    <xf numFmtId="0" fontId="33" fillId="0" borderId="68" xfId="61" applyFont="1" applyBorder="1" applyAlignment="1">
      <alignment horizontal="center"/>
      <protection/>
    </xf>
    <xf numFmtId="0" fontId="33" fillId="0" borderId="40" xfId="61" applyFont="1" applyBorder="1" applyAlignment="1">
      <alignment horizontal="center"/>
      <protection/>
    </xf>
    <xf numFmtId="0" fontId="33" fillId="0" borderId="42" xfId="61" applyFont="1" applyBorder="1" applyAlignment="1">
      <alignment horizontal="center"/>
      <protection/>
    </xf>
    <xf numFmtId="0" fontId="5" fillId="0" borderId="90" xfId="61" applyFont="1" applyBorder="1" applyAlignment="1">
      <alignment horizontal="center"/>
      <protection/>
    </xf>
    <xf numFmtId="0" fontId="1" fillId="0" borderId="90" xfId="61" applyBorder="1" applyAlignment="1">
      <alignment horizontal="center"/>
      <protection/>
    </xf>
    <xf numFmtId="0" fontId="1" fillId="0" borderId="144" xfId="61" applyBorder="1" applyAlignment="1">
      <alignment horizontal="center"/>
      <protection/>
    </xf>
    <xf numFmtId="0" fontId="5" fillId="0" borderId="10" xfId="61" applyFont="1" applyBorder="1" applyAlignment="1">
      <alignment horizontal="center" vertical="center" wrapText="1"/>
      <protection/>
    </xf>
    <xf numFmtId="0" fontId="1" fillId="0" borderId="0" xfId="61" applyBorder="1" applyAlignment="1">
      <alignment horizontal="right"/>
      <protection/>
    </xf>
    <xf numFmtId="0" fontId="5" fillId="0" borderId="24" xfId="61" applyFont="1" applyBorder="1" applyAlignment="1">
      <alignment horizontal="center" vertical="center" wrapText="1"/>
      <protection/>
    </xf>
    <xf numFmtId="0" fontId="5" fillId="0" borderId="76" xfId="61" applyFont="1" applyBorder="1" applyAlignment="1">
      <alignment horizontal="center" vertical="center" wrapText="1"/>
      <protection/>
    </xf>
    <xf numFmtId="0" fontId="5" fillId="0" borderId="15" xfId="61" applyFont="1" applyBorder="1" applyAlignment="1">
      <alignment horizontal="center" vertical="center" wrapText="1"/>
      <protection/>
    </xf>
    <xf numFmtId="0" fontId="1" fillId="0" borderId="15" xfId="6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155" xfId="61" applyFont="1" applyBorder="1" applyAlignment="1">
      <alignment horizontal="center"/>
      <protection/>
    </xf>
    <xf numFmtId="0" fontId="0" fillId="0" borderId="90" xfId="0" applyBorder="1" applyAlignment="1">
      <alignment horizontal="center"/>
    </xf>
    <xf numFmtId="0" fontId="0" fillId="0" borderId="144" xfId="0" applyBorder="1" applyAlignment="1">
      <alignment horizontal="center"/>
    </xf>
    <xf numFmtId="0" fontId="5" fillId="0" borderId="18" xfId="61" applyFont="1" applyBorder="1" applyAlignment="1">
      <alignment horizontal="center" vertical="center" wrapText="1"/>
      <protection/>
    </xf>
    <xf numFmtId="0" fontId="1" fillId="0" borderId="11" xfId="61" applyBorder="1" applyAlignment="1">
      <alignment horizontal="center" vertical="center" wrapText="1"/>
      <protection/>
    </xf>
    <xf numFmtId="0" fontId="5" fillId="0" borderId="48" xfId="61" applyFont="1" applyBorder="1" applyAlignment="1">
      <alignment horizontal="center" vertical="center" wrapText="1"/>
      <protection/>
    </xf>
    <xf numFmtId="0" fontId="5" fillId="0" borderId="29" xfId="61" applyFont="1" applyBorder="1" applyAlignment="1">
      <alignment horizontal="center" vertical="center" wrapText="1"/>
      <protection/>
    </xf>
    <xf numFmtId="0" fontId="35" fillId="0" borderId="27" xfId="61" applyFont="1" applyBorder="1" applyAlignment="1">
      <alignment horizontal="center"/>
      <protection/>
    </xf>
    <xf numFmtId="0" fontId="5" fillId="0" borderId="14" xfId="61" applyFont="1" applyBorder="1" applyAlignment="1">
      <alignment horizontal="center"/>
      <protection/>
    </xf>
    <xf numFmtId="0" fontId="5" fillId="0" borderId="30" xfId="61" applyFont="1" applyBorder="1" applyAlignment="1">
      <alignment horizontal="center"/>
      <protection/>
    </xf>
    <xf numFmtId="0" fontId="5" fillId="0" borderId="15" xfId="61" applyFont="1" applyBorder="1" applyAlignment="1">
      <alignment horizontal="center"/>
      <protection/>
    </xf>
    <xf numFmtId="0" fontId="5" fillId="0" borderId="16" xfId="61" applyFont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5" fillId="0" borderId="11" xfId="61" applyFont="1" applyBorder="1" applyAlignment="1">
      <alignment horizontal="center" vertical="center" wrapText="1"/>
      <protection/>
    </xf>
    <xf numFmtId="0" fontId="5" fillId="0" borderId="23" xfId="61" applyFont="1" applyBorder="1" applyAlignment="1">
      <alignment horizontal="left"/>
      <protection/>
    </xf>
    <xf numFmtId="0" fontId="5" fillId="0" borderId="47" xfId="61" applyFont="1" applyBorder="1" applyAlignment="1">
      <alignment horizontal="left"/>
      <protection/>
    </xf>
    <xf numFmtId="0" fontId="5" fillId="0" borderId="23" xfId="61" applyFont="1" applyBorder="1" applyAlignment="1">
      <alignment horizontal="left"/>
      <protection/>
    </xf>
    <xf numFmtId="0" fontId="5" fillId="0" borderId="47" xfId="61" applyFont="1" applyBorder="1" applyAlignment="1">
      <alignment horizontal="left"/>
      <protection/>
    </xf>
    <xf numFmtId="0" fontId="5" fillId="0" borderId="23" xfId="61" applyFont="1" applyBorder="1" applyAlignment="1">
      <alignment horizontal="left"/>
      <protection/>
    </xf>
    <xf numFmtId="0" fontId="9" fillId="0" borderId="68" xfId="61" applyFont="1" applyBorder="1" applyAlignment="1">
      <alignment horizontal="left"/>
      <protection/>
    </xf>
    <xf numFmtId="0" fontId="9" fillId="0" borderId="40" xfId="61" applyFont="1" applyBorder="1" applyAlignment="1">
      <alignment/>
      <protection/>
    </xf>
    <xf numFmtId="0" fontId="9" fillId="0" borderId="30" xfId="61" applyFont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47" xfId="0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63" xfId="0" applyFont="1" applyBorder="1" applyAlignment="1">
      <alignment horizontal="left"/>
    </xf>
    <xf numFmtId="0" fontId="5" fillId="0" borderId="34" xfId="61" applyFont="1" applyBorder="1" applyAlignment="1">
      <alignment horizontal="center"/>
      <protection/>
    </xf>
    <xf numFmtId="0" fontId="5" fillId="0" borderId="23" xfId="61" applyFont="1" applyBorder="1" applyAlignment="1">
      <alignment horizontal="center"/>
      <protection/>
    </xf>
    <xf numFmtId="0" fontId="5" fillId="0" borderId="47" xfId="61" applyFont="1" applyBorder="1" applyAlignment="1">
      <alignment horizontal="center"/>
      <protection/>
    </xf>
    <xf numFmtId="0" fontId="5" fillId="0" borderId="22" xfId="61" applyFont="1" applyBorder="1" applyAlignment="1">
      <alignment horizontal="center" vertical="center" wrapText="1"/>
      <protection/>
    </xf>
    <xf numFmtId="0" fontId="5" fillId="0" borderId="25" xfId="61" applyFont="1" applyBorder="1" applyAlignment="1">
      <alignment horizontal="center"/>
      <protection/>
    </xf>
    <xf numFmtId="0" fontId="5" fillId="0" borderId="0" xfId="61" applyFont="1" applyBorder="1" applyAlignment="1">
      <alignment horizontal="center"/>
      <protection/>
    </xf>
    <xf numFmtId="0" fontId="5" fillId="0" borderId="33" xfId="61" applyFont="1" applyBorder="1" applyAlignment="1">
      <alignment horizontal="left"/>
      <protection/>
    </xf>
    <xf numFmtId="0" fontId="5" fillId="0" borderId="63" xfId="61" applyFont="1" applyBorder="1" applyAlignment="1">
      <alignment horizontal="left"/>
      <protection/>
    </xf>
    <xf numFmtId="0" fontId="0" fillId="0" borderId="0" xfId="61" applyFont="1" applyBorder="1" applyAlignment="1">
      <alignment horizontal="right"/>
      <protection/>
    </xf>
    <xf numFmtId="0" fontId="5" fillId="0" borderId="51" xfId="61" applyFont="1" applyBorder="1" applyAlignment="1">
      <alignment horizontal="left"/>
      <protection/>
    </xf>
    <xf numFmtId="0" fontId="5" fillId="0" borderId="132" xfId="61" applyFont="1" applyBorder="1" applyAlignment="1">
      <alignment horizontal="left"/>
      <protection/>
    </xf>
    <xf numFmtId="0" fontId="5" fillId="0" borderId="13" xfId="61" applyFont="1" applyBorder="1" applyAlignment="1">
      <alignment horizontal="center"/>
      <protection/>
    </xf>
    <xf numFmtId="0" fontId="5" fillId="0" borderId="28" xfId="61" applyFont="1" applyBorder="1" applyAlignment="1">
      <alignment horizontal="center"/>
      <protection/>
    </xf>
    <xf numFmtId="0" fontId="5" fillId="0" borderId="116" xfId="61" applyFont="1" applyBorder="1" applyAlignment="1">
      <alignment horizontal="center"/>
      <protection/>
    </xf>
    <xf numFmtId="0" fontId="5" fillId="0" borderId="47" xfId="61" applyFont="1" applyBorder="1" applyAlignment="1">
      <alignment horizontal="left"/>
      <protection/>
    </xf>
    <xf numFmtId="0" fontId="5" fillId="0" borderId="12" xfId="61" applyFont="1" applyBorder="1" applyAlignment="1">
      <alignment horizontal="center"/>
      <protection/>
    </xf>
    <xf numFmtId="0" fontId="5" fillId="0" borderId="11" xfId="61" applyFont="1" applyBorder="1" applyAlignment="1">
      <alignment horizontal="center"/>
      <protection/>
    </xf>
    <xf numFmtId="0" fontId="5" fillId="0" borderId="85" xfId="61" applyFont="1" applyBorder="1" applyAlignment="1">
      <alignment horizontal="center" vertical="center" wrapText="1"/>
      <protection/>
    </xf>
    <xf numFmtId="0" fontId="5" fillId="0" borderId="88" xfId="61" applyFont="1" applyBorder="1" applyAlignment="1">
      <alignment horizontal="center" vertical="center" wrapText="1"/>
      <protection/>
    </xf>
    <xf numFmtId="0" fontId="5" fillId="0" borderId="156" xfId="61" applyFont="1" applyBorder="1" applyAlignment="1">
      <alignment horizontal="center" vertical="center" wrapText="1"/>
      <protection/>
    </xf>
    <xf numFmtId="0" fontId="5" fillId="0" borderId="39" xfId="61" applyFont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5" fillId="0" borderId="105" xfId="61" applyFont="1" applyBorder="1" applyAlignment="1">
      <alignment horizontal="center" vertical="center" wrapText="1"/>
      <protection/>
    </xf>
    <xf numFmtId="0" fontId="9" fillId="0" borderId="42" xfId="61" applyFont="1" applyBorder="1" applyAlignment="1">
      <alignment/>
      <protection/>
    </xf>
    <xf numFmtId="0" fontId="8" fillId="0" borderId="34" xfId="61" applyFont="1" applyBorder="1" applyAlignment="1">
      <alignment horizontal="left"/>
      <protection/>
    </xf>
    <xf numFmtId="0" fontId="0" fillId="0" borderId="23" xfId="0" applyBorder="1" applyAlignment="1">
      <alignment/>
    </xf>
    <xf numFmtId="0" fontId="0" fillId="0" borderId="47" xfId="0" applyBorder="1" applyAlignment="1">
      <alignment/>
    </xf>
    <xf numFmtId="0" fontId="5" fillId="0" borderId="0" xfId="61" applyFont="1" applyBorder="1" applyAlignment="1">
      <alignment horizontal="center" vertical="center" wrapText="1"/>
      <protection/>
    </xf>
    <xf numFmtId="0" fontId="1" fillId="0" borderId="0" xfId="61" applyBorder="1" applyAlignment="1">
      <alignment horizontal="center" vertical="center" wrapText="1"/>
      <protection/>
    </xf>
    <xf numFmtId="0" fontId="9" fillId="0" borderId="30" xfId="61" applyFont="1" applyBorder="1" applyAlignment="1">
      <alignment horizontal="left"/>
      <protection/>
    </xf>
    <xf numFmtId="0" fontId="3" fillId="0" borderId="23" xfId="0" applyFont="1" applyBorder="1" applyAlignment="1">
      <alignment horizontal="left"/>
    </xf>
    <xf numFmtId="0" fontId="3" fillId="0" borderId="47" xfId="0" applyFont="1" applyBorder="1" applyAlignment="1">
      <alignment horizontal="left"/>
    </xf>
    <xf numFmtId="0" fontId="5" fillId="0" borderId="25" xfId="61" applyFont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5" fillId="0" borderId="26" xfId="61" applyFont="1" applyBorder="1" applyAlignment="1">
      <alignment horizontal="center" vertical="center" wrapText="1"/>
      <protection/>
    </xf>
    <xf numFmtId="0" fontId="5" fillId="0" borderId="43" xfId="61" applyFont="1" applyBorder="1" applyAlignment="1">
      <alignment horizontal="center" vertical="center" wrapText="1"/>
      <protection/>
    </xf>
    <xf numFmtId="0" fontId="1" fillId="0" borderId="13" xfId="61" applyBorder="1" applyAlignment="1">
      <alignment horizontal="center" vertical="center" wrapText="1"/>
      <protection/>
    </xf>
    <xf numFmtId="0" fontId="5" fillId="0" borderId="144" xfId="61" applyFont="1" applyBorder="1" applyAlignment="1">
      <alignment horizontal="center"/>
      <protection/>
    </xf>
    <xf numFmtId="0" fontId="5" fillId="0" borderId="157" xfId="61" applyFont="1" applyBorder="1" applyAlignment="1">
      <alignment horizontal="center" vertical="center" wrapText="1"/>
      <protection/>
    </xf>
    <xf numFmtId="0" fontId="0" fillId="0" borderId="129" xfId="0" applyBorder="1" applyAlignment="1">
      <alignment horizontal="center"/>
    </xf>
    <xf numFmtId="0" fontId="0" fillId="0" borderId="127" xfId="0" applyBorder="1" applyAlignment="1">
      <alignment horizontal="center"/>
    </xf>
    <xf numFmtId="0" fontId="5" fillId="0" borderId="18" xfId="61" applyFont="1" applyBorder="1" applyAlignment="1">
      <alignment horizontal="center" wrapText="1"/>
      <protection/>
    </xf>
    <xf numFmtId="0" fontId="5" fillId="0" borderId="11" xfId="61" applyFont="1" applyBorder="1" applyAlignment="1">
      <alignment horizontal="center" wrapText="1"/>
      <protection/>
    </xf>
    <xf numFmtId="0" fontId="34" fillId="0" borderId="23" xfId="61" applyFont="1" applyBorder="1" applyAlignment="1">
      <alignment horizontal="center" vertical="center"/>
      <protection/>
    </xf>
    <xf numFmtId="0" fontId="34" fillId="0" borderId="34" xfId="61" applyFont="1" applyBorder="1" applyAlignment="1">
      <alignment horizontal="center" vertical="center"/>
      <protection/>
    </xf>
    <xf numFmtId="0" fontId="34" fillId="0" borderId="47" xfId="61" applyFont="1" applyBorder="1" applyAlignment="1">
      <alignment horizontal="center" vertical="center"/>
      <protection/>
    </xf>
    <xf numFmtId="0" fontId="34" fillId="0" borderId="34" xfId="61" applyFont="1" applyBorder="1" applyAlignment="1">
      <alignment horizontal="center"/>
      <protection/>
    </xf>
    <xf numFmtId="0" fontId="34" fillId="0" borderId="23" xfId="61" applyFont="1" applyBorder="1" applyAlignment="1">
      <alignment horizontal="center"/>
      <protection/>
    </xf>
    <xf numFmtId="0" fontId="34" fillId="0" borderId="47" xfId="61" applyFont="1" applyBorder="1" applyAlignment="1">
      <alignment horizontal="center"/>
      <protection/>
    </xf>
    <xf numFmtId="0" fontId="5" fillId="0" borderId="27" xfId="61" applyFont="1" applyBorder="1" applyAlignment="1">
      <alignment horizontal="center"/>
      <protection/>
    </xf>
    <xf numFmtId="0" fontId="1" fillId="0" borderId="11" xfId="61" applyBorder="1" applyAlignment="1">
      <alignment horizontal="center" wrapText="1"/>
      <protection/>
    </xf>
    <xf numFmtId="0" fontId="5" fillId="0" borderId="10" xfId="61" applyFont="1" applyBorder="1" applyAlignment="1">
      <alignment horizontal="center"/>
      <protection/>
    </xf>
    <xf numFmtId="0" fontId="5" fillId="0" borderId="158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8" fillId="0" borderId="141" xfId="61" applyFont="1" applyBorder="1" applyAlignment="1">
      <alignment horizontal="center" vertical="center"/>
      <protection/>
    </xf>
    <xf numFmtId="0" fontId="8" fillId="0" borderId="139" xfId="61" applyFont="1" applyBorder="1" applyAlignment="1">
      <alignment horizontal="center" vertical="center"/>
      <protection/>
    </xf>
    <xf numFmtId="0" fontId="8" fillId="0" borderId="146" xfId="61" applyFont="1" applyBorder="1" applyAlignment="1">
      <alignment horizontal="center" vertical="center"/>
      <protection/>
    </xf>
    <xf numFmtId="0" fontId="8" fillId="0" borderId="159" xfId="61" applyFont="1" applyBorder="1" applyAlignment="1">
      <alignment horizontal="center" vertic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5" fillId="0" borderId="141" xfId="61" applyFont="1" applyBorder="1" applyAlignment="1">
      <alignment horizontal="center"/>
      <protection/>
    </xf>
    <xf numFmtId="0" fontId="5" fillId="0" borderId="139" xfId="61" applyFont="1" applyBorder="1" applyAlignment="1">
      <alignment horizontal="center"/>
      <protection/>
    </xf>
    <xf numFmtId="0" fontId="5" fillId="0" borderId="146" xfId="61" applyFont="1" applyBorder="1" applyAlignment="1">
      <alignment horizontal="center"/>
      <protection/>
    </xf>
    <xf numFmtId="0" fontId="5" fillId="0" borderId="159" xfId="61" applyFont="1" applyBorder="1" applyAlignment="1">
      <alignment horizont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9" fillId="0" borderId="68" xfId="61" applyFont="1" applyBorder="1" applyAlignment="1">
      <alignment horizontal="left"/>
      <protection/>
    </xf>
    <xf numFmtId="0" fontId="9" fillId="0" borderId="40" xfId="61" applyFont="1" applyBorder="1" applyAlignment="1">
      <alignment/>
      <protection/>
    </xf>
    <xf numFmtId="0" fontId="9" fillId="0" borderId="42" xfId="61" applyFont="1" applyBorder="1" applyAlignment="1">
      <alignment/>
      <protection/>
    </xf>
    <xf numFmtId="0" fontId="0" fillId="0" borderId="13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1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7" xfId="0" applyBorder="1" applyAlignment="1">
      <alignment horizontal="center"/>
    </xf>
    <xf numFmtId="0" fontId="5" fillId="0" borderId="145" xfId="61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/>
    </xf>
    <xf numFmtId="0" fontId="5" fillId="0" borderId="13" xfId="61" applyFont="1" applyBorder="1" applyAlignment="1">
      <alignment horizontal="center" vertical="center" wrapText="1"/>
      <protection/>
    </xf>
    <xf numFmtId="0" fontId="5" fillId="0" borderId="28" xfId="61" applyFont="1" applyBorder="1" applyAlignment="1">
      <alignment horizontal="center" vertical="center" wrapText="1"/>
      <protection/>
    </xf>
    <xf numFmtId="0" fontId="5" fillId="0" borderId="116" xfId="61" applyFont="1" applyBorder="1" applyAlignment="1">
      <alignment horizontal="center" vertical="center" wrapText="1"/>
      <protection/>
    </xf>
    <xf numFmtId="0" fontId="0" fillId="0" borderId="76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1" fillId="0" borderId="25" xfId="62" applyFont="1" applyBorder="1" applyAlignment="1">
      <alignment horizontal="left"/>
      <protection/>
    </xf>
    <xf numFmtId="0" fontId="21" fillId="0" borderId="65" xfId="62" applyFont="1" applyBorder="1" applyAlignment="1">
      <alignment horizontal="left"/>
      <protection/>
    </xf>
    <xf numFmtId="0" fontId="21" fillId="0" borderId="76" xfId="62" applyFont="1" applyBorder="1" applyAlignment="1">
      <alignment horizontal="left"/>
      <protection/>
    </xf>
    <xf numFmtId="0" fontId="21" fillId="0" borderId="115" xfId="62" applyFont="1" applyBorder="1" applyAlignment="1">
      <alignment horizontal="left"/>
      <protection/>
    </xf>
    <xf numFmtId="0" fontId="21" fillId="0" borderId="25" xfId="62" applyFont="1" applyBorder="1" applyAlignment="1">
      <alignment horizontal="left" wrapText="1"/>
      <protection/>
    </xf>
    <xf numFmtId="0" fontId="21" fillId="0" borderId="65" xfId="62" applyFont="1" applyBorder="1" applyAlignment="1">
      <alignment horizontal="left" wrapText="1"/>
      <protection/>
    </xf>
    <xf numFmtId="0" fontId="21" fillId="0" borderId="25" xfId="62" applyFont="1" applyBorder="1" applyAlignment="1">
      <alignment horizontal="left"/>
      <protection/>
    </xf>
    <xf numFmtId="0" fontId="21" fillId="0" borderId="65" xfId="62" applyFont="1" applyBorder="1" applyAlignment="1">
      <alignment horizontal="left"/>
      <protection/>
    </xf>
    <xf numFmtId="0" fontId="21" fillId="0" borderId="25" xfId="62" applyFont="1" applyBorder="1" applyAlignment="1">
      <alignment horizontal="left" wrapText="1"/>
      <protection/>
    </xf>
    <xf numFmtId="0" fontId="21" fillId="0" borderId="65" xfId="62" applyFont="1" applyBorder="1" applyAlignment="1">
      <alignment horizontal="left" wrapText="1"/>
      <protection/>
    </xf>
    <xf numFmtId="0" fontId="1" fillId="0" borderId="0" xfId="62" applyAlignment="1">
      <alignment wrapText="1"/>
      <protection/>
    </xf>
    <xf numFmtId="0" fontId="0" fillId="0" borderId="0" xfId="0" applyAlignment="1">
      <alignment/>
    </xf>
    <xf numFmtId="0" fontId="16" fillId="0" borderId="0" xfId="62" applyFont="1" applyAlignment="1">
      <alignment horizontal="center"/>
      <protection/>
    </xf>
    <xf numFmtId="0" fontId="30" fillId="0" borderId="0" xfId="62" applyFont="1" applyAlignment="1">
      <alignment horizontal="center" shrinkToFit="1"/>
      <protection/>
    </xf>
    <xf numFmtId="0" fontId="0" fillId="0" borderId="0" xfId="0" applyAlignment="1">
      <alignment horizontal="center" shrinkToFit="1"/>
    </xf>
    <xf numFmtId="0" fontId="19" fillId="0" borderId="25" xfId="62" applyFont="1" applyBorder="1" applyAlignment="1">
      <alignment horizontal="left"/>
      <protection/>
    </xf>
    <xf numFmtId="0" fontId="19" fillId="0" borderId="65" xfId="62" applyFont="1" applyBorder="1" applyAlignment="1">
      <alignment horizontal="left"/>
      <protection/>
    </xf>
    <xf numFmtId="0" fontId="20" fillId="0" borderId="134" xfId="62" applyFont="1" applyBorder="1" applyAlignment="1">
      <alignment/>
      <protection/>
    </xf>
    <xf numFmtId="0" fontId="20" fillId="0" borderId="78" xfId="62" applyFont="1" applyBorder="1" applyAlignment="1">
      <alignment/>
      <protection/>
    </xf>
    <xf numFmtId="0" fontId="20" fillId="0" borderId="160" xfId="62" applyFont="1" applyBorder="1" applyAlignment="1">
      <alignment horizontal="center" vertical="center"/>
      <protection/>
    </xf>
    <xf numFmtId="0" fontId="20" fillId="0" borderId="88" xfId="62" applyFont="1" applyBorder="1" applyAlignment="1">
      <alignment horizontal="center" vertical="center"/>
      <protection/>
    </xf>
    <xf numFmtId="0" fontId="20" fillId="0" borderId="149" xfId="62" applyFont="1" applyBorder="1" applyAlignment="1">
      <alignment horizontal="center" vertical="center"/>
      <protection/>
    </xf>
    <xf numFmtId="0" fontId="20" fillId="0" borderId="89" xfId="62" applyFont="1" applyBorder="1" applyAlignment="1">
      <alignment horizontal="center" vertical="center"/>
      <protection/>
    </xf>
    <xf numFmtId="0" fontId="16" fillId="0" borderId="90" xfId="62" applyFont="1" applyBorder="1" applyAlignment="1">
      <alignment horizontal="center" vertical="center"/>
      <protection/>
    </xf>
    <xf numFmtId="0" fontId="16" fillId="0" borderId="144" xfId="62" applyFont="1" applyBorder="1" applyAlignment="1">
      <alignment horizontal="center" vertical="center"/>
      <protection/>
    </xf>
    <xf numFmtId="0" fontId="20" fillId="0" borderId="81" xfId="62" applyFont="1" applyBorder="1" applyAlignment="1">
      <alignment horizontal="center" vertical="center"/>
      <protection/>
    </xf>
    <xf numFmtId="0" fontId="16" fillId="0" borderId="161" xfId="62" applyFont="1" applyBorder="1" applyAlignment="1">
      <alignment horizontal="center" vertical="center"/>
      <protection/>
    </xf>
    <xf numFmtId="0" fontId="20" fillId="0" borderId="25" xfId="62" applyFont="1" applyBorder="1" applyAlignment="1">
      <alignment horizontal="center"/>
      <protection/>
    </xf>
    <xf numFmtId="0" fontId="16" fillId="0" borderId="0" xfId="62" applyFont="1" applyBorder="1" applyAlignment="1">
      <alignment horizontal="center"/>
      <protection/>
    </xf>
    <xf numFmtId="0" fontId="20" fillId="0" borderId="155" xfId="62" applyFont="1" applyBorder="1" applyAlignment="1">
      <alignment horizontal="center" vertical="center"/>
      <protection/>
    </xf>
    <xf numFmtId="0" fontId="16" fillId="0" borderId="162" xfId="62" applyFont="1" applyBorder="1" applyAlignment="1">
      <alignment horizontal="center" vertical="center"/>
      <protection/>
    </xf>
    <xf numFmtId="0" fontId="20" fillId="0" borderId="89" xfId="62" applyFont="1" applyBorder="1" applyAlignment="1">
      <alignment horizontal="center" vertical="center" wrapText="1"/>
      <protection/>
    </xf>
    <xf numFmtId="0" fontId="20" fillId="0" borderId="90" xfId="62" applyFont="1" applyBorder="1" applyAlignment="1">
      <alignment horizontal="center" vertical="center" wrapText="1"/>
      <protection/>
    </xf>
    <xf numFmtId="0" fontId="20" fillId="0" borderId="162" xfId="62" applyFont="1" applyBorder="1" applyAlignment="1">
      <alignment horizontal="center" vertical="center" wrapText="1"/>
      <protection/>
    </xf>
    <xf numFmtId="0" fontId="20" fillId="0" borderId="90" xfId="62" applyFont="1" applyBorder="1" applyAlignment="1">
      <alignment horizontal="center" vertical="center"/>
      <protection/>
    </xf>
    <xf numFmtId="0" fontId="17" fillId="0" borderId="68" xfId="63" applyFont="1" applyBorder="1" applyAlignment="1">
      <alignment horizontal="center"/>
      <protection/>
    </xf>
    <xf numFmtId="0" fontId="17" fillId="0" borderId="78" xfId="63" applyFont="1" applyBorder="1" applyAlignment="1">
      <alignment horizontal="center"/>
      <protection/>
    </xf>
    <xf numFmtId="0" fontId="16" fillId="0" borderId="0" xfId="63" applyFont="1" applyAlignment="1">
      <alignment horizontal="center"/>
      <protection/>
    </xf>
    <xf numFmtId="0" fontId="1" fillId="0" borderId="0" xfId="63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21" fillId="0" borderId="145" xfId="63" applyFont="1" applyBorder="1" applyAlignment="1">
      <alignment horizontal="center"/>
      <protection/>
    </xf>
    <xf numFmtId="0" fontId="21" fillId="0" borderId="88" xfId="63" applyFont="1" applyBorder="1" applyAlignment="1">
      <alignment horizontal="center"/>
      <protection/>
    </xf>
    <xf numFmtId="49" fontId="20" fillId="0" borderId="25" xfId="63" applyNumberFormat="1" applyFont="1" applyBorder="1" applyAlignment="1">
      <alignment/>
      <protection/>
    </xf>
    <xf numFmtId="49" fontId="20" fillId="0" borderId="31" xfId="63" applyNumberFormat="1" applyFont="1" applyBorder="1" applyAlignment="1">
      <alignment/>
      <protection/>
    </xf>
    <xf numFmtId="0" fontId="21" fillId="0" borderId="87" xfId="63" applyFont="1" applyBorder="1" applyAlignment="1">
      <alignment horizontal="center" vertical="center" wrapText="1"/>
      <protection/>
    </xf>
    <xf numFmtId="0" fontId="21" fillId="0" borderId="107" xfId="63" applyFont="1" applyBorder="1" applyAlignment="1">
      <alignment horizontal="center" vertical="center" wrapText="1"/>
      <protection/>
    </xf>
    <xf numFmtId="0" fontId="21" fillId="0" borderId="85" xfId="63" applyFont="1" applyBorder="1" applyAlignment="1">
      <alignment horizontal="center" vertical="center" wrapText="1"/>
      <protection/>
    </xf>
    <xf numFmtId="0" fontId="21" fillId="0" borderId="163" xfId="63" applyFont="1" applyBorder="1" applyAlignment="1">
      <alignment horizontal="center" vertical="center" wrapText="1"/>
      <protection/>
    </xf>
    <xf numFmtId="0" fontId="21" fillId="0" borderId="77" xfId="63" applyFont="1" applyBorder="1" applyAlignment="1">
      <alignment horizontal="center" vertical="center" wrapText="1"/>
      <protection/>
    </xf>
    <xf numFmtId="0" fontId="21" fillId="0" borderId="164" xfId="63" applyFont="1" applyBorder="1" applyAlignment="1">
      <alignment horizontal="center" vertical="center" wrapText="1"/>
      <protection/>
    </xf>
    <xf numFmtId="3" fontId="21" fillId="0" borderId="0" xfId="63" applyNumberFormat="1" applyFont="1" applyBorder="1" applyAlignment="1">
      <alignment horizontal="right"/>
      <protection/>
    </xf>
    <xf numFmtId="0" fontId="17" fillId="0" borderId="40" xfId="63" applyFont="1" applyBorder="1" applyAlignment="1">
      <alignment horizontal="center"/>
      <protection/>
    </xf>
    <xf numFmtId="0" fontId="4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1" fillId="0" borderId="90" xfId="57" applyFont="1" applyBorder="1" applyAlignment="1">
      <alignment horizontal="center"/>
      <protection/>
    </xf>
    <xf numFmtId="0" fontId="5" fillId="0" borderId="144" xfId="0" applyFont="1" applyBorder="1" applyAlignment="1">
      <alignment horizontal="center"/>
    </xf>
    <xf numFmtId="0" fontId="13" fillId="0" borderId="145" xfId="58" applyFont="1" applyBorder="1" applyAlignment="1">
      <alignment horizontal="center" vertical="center"/>
      <protection/>
    </xf>
    <xf numFmtId="0" fontId="5" fillId="0" borderId="88" xfId="0" applyFont="1" applyBorder="1" applyAlignment="1">
      <alignment horizontal="center"/>
    </xf>
    <xf numFmtId="0" fontId="5" fillId="0" borderId="165" xfId="0" applyFont="1" applyBorder="1" applyAlignment="1">
      <alignment horizontal="center"/>
    </xf>
    <xf numFmtId="0" fontId="5" fillId="0" borderId="76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15" xfId="0" applyFont="1" applyBorder="1" applyAlignment="1">
      <alignment horizontal="center"/>
    </xf>
    <xf numFmtId="0" fontId="13" fillId="0" borderId="162" xfId="58" applyFont="1" applyBorder="1" applyAlignment="1">
      <alignment horizontal="center" vertical="center"/>
      <protection/>
    </xf>
    <xf numFmtId="0" fontId="13" fillId="0" borderId="89" xfId="58" applyFont="1" applyBorder="1" applyAlignment="1">
      <alignment horizontal="center"/>
      <protection/>
    </xf>
    <xf numFmtId="0" fontId="5" fillId="0" borderId="162" xfId="0" applyFont="1" applyBorder="1" applyAlignment="1">
      <alignment horizontal="center"/>
    </xf>
    <xf numFmtId="0" fontId="13" fillId="0" borderId="90" xfId="58" applyFont="1" applyBorder="1" applyAlignment="1">
      <alignment horizontal="center"/>
      <protection/>
    </xf>
    <xf numFmtId="0" fontId="13" fillId="0" borderId="162" xfId="58" applyFont="1" applyBorder="1" applyAlignment="1">
      <alignment horizontal="center"/>
      <protection/>
    </xf>
    <xf numFmtId="0" fontId="21" fillId="0" borderId="89" xfId="57" applyFont="1" applyBorder="1" applyAlignment="1">
      <alignment horizontal="center"/>
      <protection/>
    </xf>
    <xf numFmtId="0" fontId="21" fillId="0" borderId="162" xfId="57" applyFont="1" applyBorder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0" fillId="0" borderId="162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65" xfId="0" applyBorder="1" applyAlignment="1">
      <alignment horizontal="center"/>
    </xf>
    <xf numFmtId="0" fontId="0" fillId="0" borderId="115" xfId="0" applyBorder="1" applyAlignment="1">
      <alignment horizontal="center"/>
    </xf>
    <xf numFmtId="0" fontId="43" fillId="0" borderId="44" xfId="58" applyFont="1" applyBorder="1" applyAlignment="1">
      <alignment horizontal="center" wrapText="1"/>
      <protection/>
    </xf>
    <xf numFmtId="3" fontId="13" fillId="0" borderId="38" xfId="58" applyNumberFormat="1" applyFont="1" applyBorder="1" applyAlignment="1">
      <alignment horizontal="right"/>
      <protection/>
    </xf>
    <xf numFmtId="3" fontId="27" fillId="0" borderId="38" xfId="58" applyNumberFormat="1" applyFont="1" applyBorder="1" applyAlignment="1">
      <alignment horizontal="right"/>
      <protection/>
    </xf>
    <xf numFmtId="3" fontId="25" fillId="0" borderId="41" xfId="58" applyNumberFormat="1" applyFont="1" applyBorder="1" applyAlignment="1">
      <alignment horizontal="right"/>
      <protection/>
    </xf>
  </cellXfs>
  <cellStyles count="5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Munka1" xfId="56"/>
    <cellStyle name="Normál_Munka11" xfId="57"/>
    <cellStyle name="Normál_Munka11_1" xfId="58"/>
    <cellStyle name="Normál_Munka2" xfId="59"/>
    <cellStyle name="Normál_Munka2_1" xfId="60"/>
    <cellStyle name="Normál_Munka3" xfId="61"/>
    <cellStyle name="Normál_Munka4" xfId="62"/>
    <cellStyle name="Normál_Munka5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B8" sqref="B8:J27"/>
    </sheetView>
  </sheetViews>
  <sheetFormatPr defaultColWidth="9.140625" defaultRowHeight="12.75"/>
  <cols>
    <col min="9" max="9" width="36.421875" style="0" customWidth="1"/>
  </cols>
  <sheetData>
    <row r="1" spans="1:10" ht="16.5">
      <c r="A1" s="1"/>
      <c r="B1" s="1350"/>
      <c r="C1" s="1350"/>
      <c r="D1" s="1350"/>
      <c r="E1" s="1350"/>
      <c r="F1" s="1350"/>
      <c r="G1" s="1350"/>
      <c r="H1" s="1350"/>
      <c r="I1" s="1350"/>
      <c r="J1" s="1350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351"/>
      <c r="H4" s="1351"/>
      <c r="I4" s="1351"/>
      <c r="J4" s="1351"/>
    </row>
    <row r="5" spans="1:10" ht="12.75">
      <c r="A5" s="1"/>
      <c r="B5" s="1"/>
      <c r="C5" s="1"/>
      <c r="D5" s="1"/>
      <c r="E5" s="1"/>
      <c r="F5" s="1"/>
      <c r="G5" s="2"/>
      <c r="H5" s="2"/>
      <c r="I5" s="2"/>
      <c r="J5" s="2"/>
    </row>
    <row r="6" spans="1:10" ht="12.75">
      <c r="A6" s="1"/>
      <c r="B6" s="1"/>
      <c r="C6" s="1"/>
      <c r="D6" s="1"/>
      <c r="E6" s="1"/>
      <c r="F6" s="1"/>
      <c r="G6" s="2"/>
      <c r="H6" s="2"/>
      <c r="I6" s="2"/>
      <c r="J6" s="2"/>
    </row>
    <row r="7" spans="1:10" ht="12.75">
      <c r="A7" s="1"/>
      <c r="B7" s="1"/>
      <c r="C7" s="1"/>
      <c r="D7" s="1"/>
      <c r="E7" s="1"/>
      <c r="F7" s="1"/>
      <c r="G7" s="1"/>
      <c r="H7" s="1"/>
      <c r="I7" s="1"/>
      <c r="J7" s="3"/>
    </row>
    <row r="8" spans="1:10" ht="12.75">
      <c r="A8" s="1"/>
      <c r="B8" s="1348" t="s">
        <v>442</v>
      </c>
      <c r="C8" s="1348"/>
      <c r="D8" s="1348"/>
      <c r="E8" s="1348"/>
      <c r="F8" s="1348"/>
      <c r="G8" s="1348"/>
      <c r="H8" s="1348"/>
      <c r="I8" s="1348"/>
      <c r="J8" s="1348"/>
    </row>
    <row r="9" spans="1:10" ht="12.75">
      <c r="A9" s="1"/>
      <c r="B9" s="1352" t="s">
        <v>211</v>
      </c>
      <c r="C9" s="1348"/>
      <c r="D9" s="1348"/>
      <c r="E9" s="1348"/>
      <c r="F9" s="1348"/>
      <c r="G9" s="1348"/>
      <c r="H9" s="1348"/>
      <c r="I9" s="1348"/>
      <c r="J9" s="1348"/>
    </row>
    <row r="10" spans="1:10" ht="12.75">
      <c r="A10" s="1"/>
      <c r="B10" s="1348"/>
      <c r="C10" s="1349"/>
      <c r="D10" s="1349"/>
      <c r="E10" s="1349"/>
      <c r="F10" s="1349"/>
      <c r="G10" s="1349"/>
      <c r="H10" s="1349"/>
      <c r="I10" s="1349"/>
      <c r="J10" s="1349"/>
    </row>
    <row r="11" spans="1:10" ht="12.75">
      <c r="A11" s="1"/>
      <c r="B11" s="1"/>
      <c r="C11" s="4"/>
      <c r="D11" s="4"/>
      <c r="E11" s="4"/>
      <c r="F11" s="4"/>
      <c r="G11" s="4"/>
      <c r="H11" s="4"/>
      <c r="I11" s="4"/>
      <c r="J11" s="4"/>
    </row>
    <row r="12" spans="1:10" ht="12.75">
      <c r="A12" s="1"/>
      <c r="B12" s="1"/>
      <c r="C12" s="1"/>
      <c r="D12" s="4"/>
      <c r="E12" s="4"/>
      <c r="F12" s="4"/>
      <c r="G12" s="4"/>
      <c r="H12" s="4"/>
      <c r="I12" s="4"/>
      <c r="J12" s="4"/>
    </row>
    <row r="13" spans="1:10" ht="13.5" thickBot="1">
      <c r="A13" s="1"/>
      <c r="B13" s="1"/>
      <c r="C13" s="1"/>
      <c r="D13" s="1"/>
      <c r="E13" s="1"/>
      <c r="F13" s="1"/>
      <c r="G13" s="1"/>
      <c r="H13" s="1"/>
      <c r="I13" s="1353" t="s">
        <v>0</v>
      </c>
      <c r="J13" s="1353"/>
    </row>
    <row r="14" spans="1:10" ht="13.5" thickTop="1">
      <c r="A14" s="1"/>
      <c r="B14" s="1332" t="s">
        <v>1</v>
      </c>
      <c r="C14" s="1354" t="s">
        <v>2</v>
      </c>
      <c r="D14" s="1354"/>
      <c r="E14" s="1354"/>
      <c r="F14" s="1354"/>
      <c r="G14" s="1346" t="s">
        <v>3</v>
      </c>
      <c r="H14" s="1332" t="s">
        <v>1</v>
      </c>
      <c r="I14" s="1344" t="s">
        <v>2</v>
      </c>
      <c r="J14" s="1346" t="s">
        <v>3</v>
      </c>
    </row>
    <row r="15" spans="1:10" ht="12.75">
      <c r="A15" s="1"/>
      <c r="B15" s="1333"/>
      <c r="C15" s="1355"/>
      <c r="D15" s="1355"/>
      <c r="E15" s="1355"/>
      <c r="F15" s="1355"/>
      <c r="G15" s="1347"/>
      <c r="H15" s="1333"/>
      <c r="I15" s="1345"/>
      <c r="J15" s="1347"/>
    </row>
    <row r="16" spans="1:10" ht="12.75">
      <c r="A16" s="1"/>
      <c r="B16" s="5"/>
      <c r="C16" s="1336" t="s">
        <v>5</v>
      </c>
      <c r="D16" s="1337"/>
      <c r="E16" s="1337"/>
      <c r="F16" s="1338"/>
      <c r="G16" s="8"/>
      <c r="H16" s="5"/>
      <c r="I16" s="7" t="s">
        <v>6</v>
      </c>
      <c r="J16" s="6"/>
    </row>
    <row r="17" spans="1:10" ht="12.75">
      <c r="A17" s="1"/>
      <c r="B17" s="9" t="s">
        <v>7</v>
      </c>
      <c r="C17" s="1339" t="s">
        <v>8</v>
      </c>
      <c r="D17" s="1339"/>
      <c r="E17" s="1339"/>
      <c r="F17" s="1339"/>
      <c r="G17" s="11">
        <v>26191</v>
      </c>
      <c r="H17" s="9" t="s">
        <v>7</v>
      </c>
      <c r="I17" s="10" t="s">
        <v>9</v>
      </c>
      <c r="J17" s="12">
        <v>252153</v>
      </c>
    </row>
    <row r="18" spans="1:10" ht="12.75">
      <c r="A18" s="1"/>
      <c r="B18" s="13" t="s">
        <v>10</v>
      </c>
      <c r="C18" s="493" t="s">
        <v>216</v>
      </c>
      <c r="G18" s="554">
        <v>26260</v>
      </c>
      <c r="H18" s="13" t="s">
        <v>10</v>
      </c>
      <c r="I18" s="550" t="s">
        <v>238</v>
      </c>
      <c r="J18" s="12">
        <v>19</v>
      </c>
    </row>
    <row r="19" spans="1:10" ht="12.75">
      <c r="A19" s="1"/>
      <c r="B19" s="14" t="s">
        <v>12</v>
      </c>
      <c r="C19" s="1340" t="s">
        <v>11</v>
      </c>
      <c r="D19" s="1341"/>
      <c r="E19" s="1341"/>
      <c r="F19" s="1342"/>
      <c r="G19" s="11">
        <v>178161</v>
      </c>
      <c r="H19" s="14" t="s">
        <v>12</v>
      </c>
      <c r="I19" s="550" t="s">
        <v>286</v>
      </c>
      <c r="J19" s="17">
        <v>7750</v>
      </c>
    </row>
    <row r="20" spans="1:10" ht="12.75">
      <c r="A20" s="1"/>
      <c r="B20" s="18" t="s">
        <v>13</v>
      </c>
      <c r="C20" s="596" t="s">
        <v>337</v>
      </c>
      <c r="D20" s="488"/>
      <c r="E20" s="488"/>
      <c r="F20" s="489"/>
      <c r="G20" s="15">
        <v>150</v>
      </c>
      <c r="H20" s="18" t="s">
        <v>13</v>
      </c>
      <c r="I20" s="10" t="s">
        <v>217</v>
      </c>
      <c r="J20" s="12">
        <v>64533</v>
      </c>
    </row>
    <row r="21" spans="1:10" ht="12.75">
      <c r="A21" s="1"/>
      <c r="B21" s="19" t="s">
        <v>14</v>
      </c>
      <c r="C21" s="549" t="s">
        <v>298</v>
      </c>
      <c r="D21" s="486"/>
      <c r="E21" s="486"/>
      <c r="F21" s="487"/>
      <c r="G21" s="11">
        <v>118103</v>
      </c>
      <c r="H21" s="19" t="s">
        <v>14</v>
      </c>
      <c r="I21" s="21" t="s">
        <v>15</v>
      </c>
      <c r="J21" s="22">
        <v>60537</v>
      </c>
    </row>
    <row r="22" spans="1:10" ht="12.75">
      <c r="A22" s="1"/>
      <c r="B22" s="18" t="s">
        <v>16</v>
      </c>
      <c r="C22" s="549" t="s">
        <v>299</v>
      </c>
      <c r="D22" s="486"/>
      <c r="E22" s="486"/>
      <c r="F22" s="490"/>
      <c r="G22" s="20">
        <v>990</v>
      </c>
      <c r="H22" s="18" t="s">
        <v>16</v>
      </c>
      <c r="I22" s="23" t="s">
        <v>18</v>
      </c>
      <c r="J22" s="12">
        <v>2356</v>
      </c>
    </row>
    <row r="23" spans="1:10" ht="12.75">
      <c r="A23" s="1"/>
      <c r="B23" s="18" t="s">
        <v>19</v>
      </c>
      <c r="C23" s="485" t="s">
        <v>17</v>
      </c>
      <c r="D23" s="486"/>
      <c r="E23" s="486"/>
      <c r="F23" s="487"/>
      <c r="G23" s="11"/>
      <c r="H23" s="14" t="s">
        <v>19</v>
      </c>
      <c r="I23" s="24" t="s">
        <v>21</v>
      </c>
      <c r="J23" s="17"/>
    </row>
    <row r="24" spans="1:10" ht="12.75">
      <c r="A24" s="1"/>
      <c r="B24" s="14" t="s">
        <v>22</v>
      </c>
      <c r="C24" s="485" t="s">
        <v>20</v>
      </c>
      <c r="D24" s="486"/>
      <c r="E24" s="486"/>
      <c r="F24" s="487"/>
      <c r="G24" s="11">
        <v>37705</v>
      </c>
      <c r="H24" s="1134" t="s">
        <v>22</v>
      </c>
      <c r="I24" s="1135" t="s">
        <v>421</v>
      </c>
      <c r="J24" s="17">
        <v>212</v>
      </c>
    </row>
    <row r="25" spans="1:10" ht="12.75">
      <c r="A25" s="1"/>
      <c r="B25" s="14"/>
      <c r="C25" s="1136"/>
      <c r="D25" s="488"/>
      <c r="E25" s="488"/>
      <c r="F25" s="489"/>
      <c r="G25" s="15"/>
      <c r="H25" s="1134" t="s">
        <v>423</v>
      </c>
      <c r="I25" s="24" t="s">
        <v>23</v>
      </c>
      <c r="J25" s="25"/>
    </row>
    <row r="26" spans="1:10" ht="13.5" thickBot="1">
      <c r="A26" s="1"/>
      <c r="B26" s="14"/>
      <c r="C26" s="1343"/>
      <c r="D26" s="1343"/>
      <c r="E26" s="1343"/>
      <c r="F26" s="1343"/>
      <c r="G26" s="15"/>
      <c r="H26" s="14"/>
      <c r="I26" s="16" t="s">
        <v>24</v>
      </c>
      <c r="J26" s="1137"/>
    </row>
    <row r="27" spans="1:10" ht="14.25" thickBot="1" thickTop="1">
      <c r="A27" s="1"/>
      <c r="B27" s="1334" t="s">
        <v>176</v>
      </c>
      <c r="C27" s="1335"/>
      <c r="D27" s="1335"/>
      <c r="E27" s="1335"/>
      <c r="F27" s="1335"/>
      <c r="G27" s="306">
        <f>SUM(G17:G24)</f>
        <v>387560</v>
      </c>
      <c r="H27" s="1334" t="s">
        <v>425</v>
      </c>
      <c r="I27" s="1335"/>
      <c r="J27" s="306">
        <f>SUM(J17:J26)</f>
        <v>387560</v>
      </c>
    </row>
    <row r="28" spans="1:10" ht="13.5" thickTop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2:9" ht="12.75">
      <c r="B29" s="1"/>
      <c r="C29" s="1"/>
      <c r="D29" s="1"/>
      <c r="E29" s="1"/>
      <c r="F29" s="1"/>
      <c r="G29" s="1"/>
      <c r="H29" s="1"/>
      <c r="I29" s="1"/>
    </row>
    <row r="30" ht="12.75">
      <c r="N30">
        <f>+'2sz.mell'!F1722</f>
        <v>0</v>
      </c>
    </row>
  </sheetData>
  <sheetProtection/>
  <mergeCells count="18">
    <mergeCell ref="J14:J15"/>
    <mergeCell ref="B10:J10"/>
    <mergeCell ref="B1:J1"/>
    <mergeCell ref="G4:J4"/>
    <mergeCell ref="B8:J8"/>
    <mergeCell ref="B9:J9"/>
    <mergeCell ref="I13:J13"/>
    <mergeCell ref="B14:B15"/>
    <mergeCell ref="C14:F15"/>
    <mergeCell ref="G14:G15"/>
    <mergeCell ref="H14:H15"/>
    <mergeCell ref="B27:F27"/>
    <mergeCell ref="H27:I27"/>
    <mergeCell ref="C16:F16"/>
    <mergeCell ref="C17:F17"/>
    <mergeCell ref="C19:F19"/>
    <mergeCell ref="C26:F26"/>
    <mergeCell ref="I14:I15"/>
  </mergeCells>
  <printOptions/>
  <pageMargins left="1.299212598425197" right="1.299212598425197" top="1.7322834645669292" bottom="1.73228346456692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0"/>
  <sheetViews>
    <sheetView workbookViewId="0" topLeftCell="A1">
      <selection activeCell="L64" sqref="L64"/>
    </sheetView>
  </sheetViews>
  <sheetFormatPr defaultColWidth="9.140625" defaultRowHeight="12.75"/>
  <cols>
    <col min="5" max="5" width="18.00390625" style="0" customWidth="1"/>
    <col min="6" max="6" width="11.28125" style="0" customWidth="1"/>
    <col min="7" max="8" width="9.7109375" style="0" customWidth="1"/>
    <col min="9" max="9" width="9.28125" style="672" customWidth="1"/>
  </cols>
  <sheetData>
    <row r="1" spans="8:9" ht="12.75">
      <c r="H1" s="1356"/>
      <c r="I1" s="1356"/>
    </row>
    <row r="3" spans="1:9" ht="12.75">
      <c r="A3" s="1348" t="s">
        <v>411</v>
      </c>
      <c r="B3" s="1348"/>
      <c r="C3" s="1348"/>
      <c r="D3" s="1348"/>
      <c r="E3" s="1348"/>
      <c r="F3" s="1348"/>
      <c r="G3" s="1348"/>
      <c r="H3" s="1348"/>
      <c r="I3" s="1348"/>
    </row>
    <row r="4" spans="1:9" ht="12.75">
      <c r="A4" s="1421" t="s">
        <v>212</v>
      </c>
      <c r="B4" s="1421"/>
      <c r="C4" s="1421"/>
      <c r="D4" s="1421"/>
      <c r="E4" s="1421"/>
      <c r="F4" s="1421"/>
      <c r="G4" s="1421"/>
      <c r="H4" s="1421"/>
      <c r="I4" s="1421"/>
    </row>
    <row r="5" spans="1:9" ht="12.75">
      <c r="A5" s="1421" t="s">
        <v>161</v>
      </c>
      <c r="B5" s="1421"/>
      <c r="C5" s="1349"/>
      <c r="D5" s="1421"/>
      <c r="E5" s="1421"/>
      <c r="F5" s="1421"/>
      <c r="G5" s="1421"/>
      <c r="H5" s="1421"/>
      <c r="I5" s="1421"/>
    </row>
    <row r="6" spans="1:9" ht="10.5" customHeight="1">
      <c r="A6" s="28"/>
      <c r="B6" s="28"/>
      <c r="C6" s="28"/>
      <c r="D6" s="28"/>
      <c r="E6" s="28"/>
      <c r="F6" s="28"/>
      <c r="G6" s="28"/>
      <c r="H6" s="28"/>
      <c r="I6" s="653"/>
    </row>
    <row r="7" spans="1:9" ht="9" customHeight="1" thickBot="1">
      <c r="A7" s="27"/>
      <c r="B7" s="27"/>
      <c r="C7" s="27"/>
      <c r="D7" s="27"/>
      <c r="E7" s="27"/>
      <c r="F7" s="1513" t="s">
        <v>0</v>
      </c>
      <c r="G7" s="1513"/>
      <c r="H7" s="1513"/>
      <c r="I7" s="1513"/>
    </row>
    <row r="8" spans="1:9" ht="18.75" customHeight="1" thickTop="1">
      <c r="A8" s="1405" t="s">
        <v>1</v>
      </c>
      <c r="B8" s="1508" t="s">
        <v>2</v>
      </c>
      <c r="C8" s="1508"/>
      <c r="D8" s="1508"/>
      <c r="E8" s="1499"/>
      <c r="F8" s="1359" t="s">
        <v>208</v>
      </c>
      <c r="G8" s="1359" t="s">
        <v>347</v>
      </c>
      <c r="H8" s="1359" t="s">
        <v>346</v>
      </c>
      <c r="I8" s="1419" t="s">
        <v>348</v>
      </c>
    </row>
    <row r="9" spans="1:9" ht="17.25" customHeight="1">
      <c r="A9" s="1406"/>
      <c r="B9" s="1509"/>
      <c r="C9" s="1509"/>
      <c r="D9" s="1509"/>
      <c r="E9" s="1510"/>
      <c r="F9" s="1418"/>
      <c r="G9" s="1517"/>
      <c r="H9" s="1418"/>
      <c r="I9" s="1420"/>
    </row>
    <row r="10" spans="1:9" ht="12.75">
      <c r="A10" s="1514" t="s">
        <v>25</v>
      </c>
      <c r="B10" s="1515"/>
      <c r="C10" s="1515"/>
      <c r="D10" s="1515"/>
      <c r="E10" s="1515"/>
      <c r="F10" s="1515"/>
      <c r="G10" s="1515"/>
      <c r="H10" s="1515"/>
      <c r="I10" s="1516"/>
    </row>
    <row r="11" spans="1:9" ht="12.75">
      <c r="A11" s="30" t="s">
        <v>4</v>
      </c>
      <c r="B11" s="1518" t="s">
        <v>6</v>
      </c>
      <c r="C11" s="1519"/>
      <c r="D11" s="1519"/>
      <c r="E11" s="1519"/>
      <c r="F11" s="29"/>
      <c r="G11" s="29"/>
      <c r="H11" s="29"/>
      <c r="I11" s="655"/>
    </row>
    <row r="12" spans="1:9" ht="12.75">
      <c r="A12" s="31" t="s">
        <v>7</v>
      </c>
      <c r="B12" s="1507" t="s">
        <v>26</v>
      </c>
      <c r="C12" s="1507"/>
      <c r="D12" s="1507"/>
      <c r="E12" s="1507"/>
      <c r="F12" s="503">
        <v>23526</v>
      </c>
      <c r="G12" s="502"/>
      <c r="H12" s="502">
        <v>2665</v>
      </c>
      <c r="I12" s="881">
        <f>F12+G12+H12</f>
        <v>26191</v>
      </c>
    </row>
    <row r="13" spans="1:9" ht="12.75">
      <c r="A13" s="511" t="s">
        <v>10</v>
      </c>
      <c r="B13" s="1507" t="s">
        <v>228</v>
      </c>
      <c r="C13" s="1507"/>
      <c r="D13" s="1507"/>
      <c r="E13" s="1511"/>
      <c r="F13" s="509">
        <v>26260</v>
      </c>
      <c r="G13" s="603"/>
      <c r="H13" s="603"/>
      <c r="I13" s="881">
        <f aca="true" t="shared" si="0" ref="I13:I44">F13+G13+H13</f>
        <v>26260</v>
      </c>
    </row>
    <row r="14" spans="1:9" ht="12.75">
      <c r="A14" s="499" t="s">
        <v>229</v>
      </c>
      <c r="B14" s="1512" t="s">
        <v>30</v>
      </c>
      <c r="C14" s="1512"/>
      <c r="D14" s="1512"/>
      <c r="E14" s="1512"/>
      <c r="F14" s="506">
        <v>17530</v>
      </c>
      <c r="G14" s="607"/>
      <c r="H14" s="607"/>
      <c r="I14" s="888">
        <f t="shared" si="0"/>
        <v>17530</v>
      </c>
    </row>
    <row r="15" spans="1:9" ht="12.75">
      <c r="A15" s="499" t="s">
        <v>220</v>
      </c>
      <c r="B15" s="1512" t="s">
        <v>31</v>
      </c>
      <c r="C15" s="1512"/>
      <c r="D15" s="1512"/>
      <c r="E15" s="1512"/>
      <c r="F15" s="506">
        <v>4100</v>
      </c>
      <c r="G15" s="607"/>
      <c r="H15" s="607"/>
      <c r="I15" s="888">
        <f t="shared" si="0"/>
        <v>4100</v>
      </c>
    </row>
    <row r="16" spans="1:9" ht="12.75">
      <c r="A16" s="499" t="s">
        <v>230</v>
      </c>
      <c r="B16" s="1512" t="s">
        <v>291</v>
      </c>
      <c r="C16" s="1512"/>
      <c r="D16" s="1512"/>
      <c r="E16" s="1512"/>
      <c r="F16" s="506">
        <v>2050</v>
      </c>
      <c r="G16" s="607"/>
      <c r="H16" s="607"/>
      <c r="I16" s="888">
        <f t="shared" si="0"/>
        <v>2050</v>
      </c>
    </row>
    <row r="17" spans="1:9" ht="12.75">
      <c r="A17" s="499" t="s">
        <v>231</v>
      </c>
      <c r="B17" s="515" t="s">
        <v>32</v>
      </c>
      <c r="C17" s="516"/>
      <c r="D17" s="517"/>
      <c r="E17" s="518"/>
      <c r="F17" s="506">
        <v>2500</v>
      </c>
      <c r="G17" s="607"/>
      <c r="H17" s="607"/>
      <c r="I17" s="888">
        <f t="shared" si="0"/>
        <v>2500</v>
      </c>
    </row>
    <row r="18" spans="1:9" ht="12.75">
      <c r="A18" s="519" t="s">
        <v>232</v>
      </c>
      <c r="B18" s="520" t="s">
        <v>233</v>
      </c>
      <c r="C18" s="521"/>
      <c r="D18" s="522"/>
      <c r="E18" s="523"/>
      <c r="F18" s="521">
        <v>80</v>
      </c>
      <c r="G18" s="628"/>
      <c r="H18" s="628"/>
      <c r="I18" s="888">
        <f t="shared" si="0"/>
        <v>80</v>
      </c>
    </row>
    <row r="19" spans="1:9" ht="12.75">
      <c r="A19" s="42" t="s">
        <v>12</v>
      </c>
      <c r="B19" s="1370" t="s">
        <v>33</v>
      </c>
      <c r="C19" s="1488"/>
      <c r="D19" s="1488"/>
      <c r="E19" s="1489"/>
      <c r="F19" s="43">
        <v>186571</v>
      </c>
      <c r="G19" s="605">
        <v>2156</v>
      </c>
      <c r="H19" s="605">
        <v>-10566</v>
      </c>
      <c r="I19" s="881">
        <f t="shared" si="0"/>
        <v>178161</v>
      </c>
    </row>
    <row r="20" spans="1:9" ht="12.75">
      <c r="A20" s="41" t="s">
        <v>27</v>
      </c>
      <c r="B20" s="1380" t="s">
        <v>218</v>
      </c>
      <c r="C20" s="1380"/>
      <c r="D20" s="1380"/>
      <c r="E20" s="1381"/>
      <c r="F20" s="33">
        <v>186571</v>
      </c>
      <c r="G20" s="606">
        <v>-510</v>
      </c>
      <c r="H20" s="606">
        <v>-10566</v>
      </c>
      <c r="I20" s="888">
        <f t="shared" si="0"/>
        <v>175495</v>
      </c>
    </row>
    <row r="21" spans="1:9" ht="12.75">
      <c r="A21" s="34" t="s">
        <v>34</v>
      </c>
      <c r="B21" s="1505" t="s">
        <v>293</v>
      </c>
      <c r="C21" s="1505"/>
      <c r="D21" s="1505"/>
      <c r="E21" s="1506"/>
      <c r="F21" s="504">
        <v>54143</v>
      </c>
      <c r="G21" s="504">
        <v>20786</v>
      </c>
      <c r="H21" s="504"/>
      <c r="I21" s="886">
        <f t="shared" si="0"/>
        <v>74929</v>
      </c>
    </row>
    <row r="22" spans="1:9" ht="12.75">
      <c r="A22" s="36" t="s">
        <v>35</v>
      </c>
      <c r="B22" s="1505" t="s">
        <v>287</v>
      </c>
      <c r="C22" s="1505"/>
      <c r="D22" s="1505"/>
      <c r="E22" s="1506"/>
      <c r="F22" s="35">
        <v>36749</v>
      </c>
      <c r="G22" s="504">
        <v>-2180</v>
      </c>
      <c r="H22" s="504"/>
      <c r="I22" s="887">
        <f t="shared" si="0"/>
        <v>34569</v>
      </c>
    </row>
    <row r="23" spans="1:9" ht="12.75">
      <c r="A23" s="36" t="s">
        <v>37</v>
      </c>
      <c r="B23" s="1505" t="s">
        <v>289</v>
      </c>
      <c r="C23" s="1478"/>
      <c r="D23" s="1478"/>
      <c r="E23" s="1479"/>
      <c r="F23" s="35">
        <v>93139</v>
      </c>
      <c r="G23" s="504">
        <v>-21999</v>
      </c>
      <c r="H23" s="504">
        <v>-10481</v>
      </c>
      <c r="I23" s="887">
        <f t="shared" si="0"/>
        <v>60659</v>
      </c>
    </row>
    <row r="24" spans="1:9" ht="12.75">
      <c r="A24" s="36" t="s">
        <v>38</v>
      </c>
      <c r="B24" s="1505" t="s">
        <v>288</v>
      </c>
      <c r="C24" s="1478"/>
      <c r="D24" s="1478"/>
      <c r="E24" s="1479"/>
      <c r="F24" s="35">
        <v>2522</v>
      </c>
      <c r="G24" s="504"/>
      <c r="H24" s="504"/>
      <c r="I24" s="887">
        <f t="shared" si="0"/>
        <v>2522</v>
      </c>
    </row>
    <row r="25" spans="1:9" ht="12.75">
      <c r="A25" s="882" t="s">
        <v>219</v>
      </c>
      <c r="B25" s="512" t="s">
        <v>36</v>
      </c>
      <c r="C25" s="695"/>
      <c r="D25" s="695"/>
      <c r="E25" s="883"/>
      <c r="F25" s="35">
        <v>18</v>
      </c>
      <c r="G25" s="504">
        <v>98</v>
      </c>
      <c r="H25" s="504"/>
      <c r="I25" s="887">
        <f t="shared" si="0"/>
        <v>116</v>
      </c>
    </row>
    <row r="26" spans="1:9" ht="12.75">
      <c r="A26" s="879" t="s">
        <v>356</v>
      </c>
      <c r="B26" s="880" t="s">
        <v>357</v>
      </c>
      <c r="C26" s="497"/>
      <c r="D26" s="497"/>
      <c r="E26" s="497"/>
      <c r="F26" s="35"/>
      <c r="G26" s="504">
        <v>2785</v>
      </c>
      <c r="H26" s="504">
        <v>-85</v>
      </c>
      <c r="I26" s="885">
        <f>SUM(G26:H26)</f>
        <v>2700</v>
      </c>
    </row>
    <row r="27" spans="1:9" ht="12.75">
      <c r="A27" s="507" t="s">
        <v>220</v>
      </c>
      <c r="B27" s="513" t="s">
        <v>221</v>
      </c>
      <c r="C27" s="505"/>
      <c r="D27" s="491"/>
      <c r="E27" s="491"/>
      <c r="F27" s="506"/>
      <c r="G27" s="607">
        <v>2666</v>
      </c>
      <c r="H27" s="607"/>
      <c r="I27" s="888">
        <f t="shared" si="0"/>
        <v>2666</v>
      </c>
    </row>
    <row r="28" spans="1:9" ht="12.75">
      <c r="A28" s="500" t="s">
        <v>29</v>
      </c>
      <c r="B28" s="496" t="s">
        <v>222</v>
      </c>
      <c r="C28" s="492"/>
      <c r="D28" s="492"/>
      <c r="E28" s="492"/>
      <c r="F28" s="35"/>
      <c r="G28" s="504">
        <v>2666</v>
      </c>
      <c r="H28" s="504"/>
      <c r="I28" s="884">
        <f t="shared" si="0"/>
        <v>2666</v>
      </c>
    </row>
    <row r="29" spans="1:9" ht="12.75">
      <c r="A29" s="42" t="s">
        <v>13</v>
      </c>
      <c r="B29" s="1473" t="s">
        <v>39</v>
      </c>
      <c r="C29" s="1370"/>
      <c r="D29" s="1370"/>
      <c r="E29" s="1371"/>
      <c r="F29" s="43"/>
      <c r="G29" s="605">
        <v>150</v>
      </c>
      <c r="H29" s="605"/>
      <c r="I29" s="881">
        <v>150</v>
      </c>
    </row>
    <row r="30" spans="1:9" ht="12.75">
      <c r="A30" s="44" t="s">
        <v>27</v>
      </c>
      <c r="B30" s="1380" t="s">
        <v>40</v>
      </c>
      <c r="C30" s="1382"/>
      <c r="D30" s="1382"/>
      <c r="E30" s="1383"/>
      <c r="F30" s="47"/>
      <c r="G30" s="608">
        <v>150</v>
      </c>
      <c r="H30" s="608"/>
      <c r="I30" s="881">
        <v>150</v>
      </c>
    </row>
    <row r="31" spans="1:9" ht="12.75">
      <c r="A31" s="44" t="s">
        <v>28</v>
      </c>
      <c r="B31" s="48" t="s">
        <v>41</v>
      </c>
      <c r="C31" s="49"/>
      <c r="D31" s="49"/>
      <c r="E31" s="50"/>
      <c r="F31" s="47"/>
      <c r="G31" s="608"/>
      <c r="H31" s="608"/>
      <c r="I31" s="881"/>
    </row>
    <row r="32" spans="1:9" ht="12.75">
      <c r="A32" s="38" t="s">
        <v>14</v>
      </c>
      <c r="B32" s="1473" t="s">
        <v>296</v>
      </c>
      <c r="C32" s="1473"/>
      <c r="D32" s="1473"/>
      <c r="E32" s="1474"/>
      <c r="F32" s="40">
        <v>49444</v>
      </c>
      <c r="G32" s="609">
        <v>58109</v>
      </c>
      <c r="H32" s="609">
        <v>10550</v>
      </c>
      <c r="I32" s="881">
        <f t="shared" si="0"/>
        <v>118103</v>
      </c>
    </row>
    <row r="33" spans="1:9" ht="12.75">
      <c r="A33" s="41" t="s">
        <v>27</v>
      </c>
      <c r="B33" s="1380" t="s">
        <v>42</v>
      </c>
      <c r="C33" s="1380"/>
      <c r="D33" s="1380"/>
      <c r="E33" s="1381"/>
      <c r="F33" s="33">
        <v>30734</v>
      </c>
      <c r="G33" s="606">
        <v>51204</v>
      </c>
      <c r="H33" s="606">
        <v>6152</v>
      </c>
      <c r="I33" s="888">
        <f t="shared" si="0"/>
        <v>88090</v>
      </c>
    </row>
    <row r="34" spans="1:9" ht="12.75">
      <c r="A34" s="51"/>
      <c r="B34" s="1505" t="s">
        <v>43</v>
      </c>
      <c r="C34" s="1505"/>
      <c r="D34" s="1505"/>
      <c r="E34" s="1506"/>
      <c r="F34" s="35">
        <v>7180</v>
      </c>
      <c r="G34" s="504"/>
      <c r="H34" s="504">
        <v>1301</v>
      </c>
      <c r="I34" s="884">
        <f t="shared" si="0"/>
        <v>8481</v>
      </c>
    </row>
    <row r="35" spans="1:9" ht="12.75">
      <c r="A35" s="41" t="s">
        <v>28</v>
      </c>
      <c r="B35" s="1380" t="s">
        <v>44</v>
      </c>
      <c r="C35" s="1380"/>
      <c r="D35" s="1380"/>
      <c r="E35" s="1381"/>
      <c r="F35" s="33">
        <v>18710</v>
      </c>
      <c r="G35" s="606">
        <v>6905</v>
      </c>
      <c r="H35" s="606">
        <v>4398</v>
      </c>
      <c r="I35" s="888">
        <f t="shared" si="0"/>
        <v>30013</v>
      </c>
    </row>
    <row r="36" spans="1:9" ht="12.75">
      <c r="A36" s="52"/>
      <c r="B36" s="1500" t="s">
        <v>45</v>
      </c>
      <c r="C36" s="1501"/>
      <c r="D36" s="1501"/>
      <c r="E36" s="1502"/>
      <c r="F36" s="37"/>
      <c r="G36" s="610"/>
      <c r="H36" s="610"/>
      <c r="I36" s="881"/>
    </row>
    <row r="37" spans="1:9" ht="12.75">
      <c r="A37" s="53" t="s">
        <v>16</v>
      </c>
      <c r="B37" s="1485" t="s">
        <v>300</v>
      </c>
      <c r="C37" s="1503"/>
      <c r="D37" s="1503"/>
      <c r="E37" s="1487"/>
      <c r="F37" s="54"/>
      <c r="G37" s="611">
        <v>990</v>
      </c>
      <c r="H37" s="611"/>
      <c r="I37" s="881">
        <v>990</v>
      </c>
    </row>
    <row r="38" spans="1:9" ht="12.75">
      <c r="A38" s="41" t="s">
        <v>27</v>
      </c>
      <c r="B38" s="1374" t="s">
        <v>46</v>
      </c>
      <c r="C38" s="1382"/>
      <c r="D38" s="1382"/>
      <c r="E38" s="1383"/>
      <c r="F38" s="56"/>
      <c r="G38" s="612">
        <v>990</v>
      </c>
      <c r="H38" s="998"/>
      <c r="I38" s="884">
        <v>990</v>
      </c>
    </row>
    <row r="39" spans="1:9" ht="12.75">
      <c r="A39" s="57" t="s">
        <v>28</v>
      </c>
      <c r="B39" s="58" t="s">
        <v>47</v>
      </c>
      <c r="C39" s="501"/>
      <c r="D39" s="501"/>
      <c r="E39" s="60"/>
      <c r="F39" s="61"/>
      <c r="G39" s="613"/>
      <c r="H39" s="613"/>
      <c r="I39" s="881"/>
    </row>
    <row r="40" spans="1:9" ht="12.75">
      <c r="A40" s="42" t="s">
        <v>19</v>
      </c>
      <c r="B40" s="1370" t="s">
        <v>48</v>
      </c>
      <c r="C40" s="1375"/>
      <c r="D40" s="1375"/>
      <c r="E40" s="1376"/>
      <c r="F40" s="43"/>
      <c r="G40" s="605"/>
      <c r="H40" s="605"/>
      <c r="I40" s="881"/>
    </row>
    <row r="41" spans="1:9" ht="12.75">
      <c r="A41" s="41" t="s">
        <v>27</v>
      </c>
      <c r="B41" s="1380" t="s">
        <v>49</v>
      </c>
      <c r="C41" s="1375"/>
      <c r="D41" s="1375"/>
      <c r="E41" s="1376"/>
      <c r="F41" s="33"/>
      <c r="G41" s="606"/>
      <c r="H41" s="606"/>
      <c r="I41" s="881"/>
    </row>
    <row r="42" spans="1:11" ht="12.75">
      <c r="A42" s="41" t="s">
        <v>28</v>
      </c>
      <c r="B42" s="1380" t="s">
        <v>50</v>
      </c>
      <c r="C42" s="1375"/>
      <c r="D42" s="1375"/>
      <c r="E42" s="1376"/>
      <c r="F42" s="33"/>
      <c r="G42" s="606"/>
      <c r="H42" s="606"/>
      <c r="I42" s="881"/>
      <c r="K42" s="597"/>
    </row>
    <row r="43" spans="1:9" ht="12.75">
      <c r="A43" s="498" t="s">
        <v>22</v>
      </c>
      <c r="B43" s="1370" t="s">
        <v>51</v>
      </c>
      <c r="C43" s="1370"/>
      <c r="D43" s="1370"/>
      <c r="E43" s="1371"/>
      <c r="F43" s="43">
        <v>34907</v>
      </c>
      <c r="G43" s="605"/>
      <c r="H43" s="605">
        <v>2798</v>
      </c>
      <c r="I43" s="881">
        <f t="shared" si="0"/>
        <v>37705</v>
      </c>
    </row>
    <row r="44" spans="1:9" ht="13.5" thickBot="1">
      <c r="A44" s="495" t="s">
        <v>27</v>
      </c>
      <c r="B44" s="1494" t="s">
        <v>52</v>
      </c>
      <c r="C44" s="1494"/>
      <c r="D44" s="1494"/>
      <c r="E44" s="1495"/>
      <c r="F44" s="508">
        <v>34907</v>
      </c>
      <c r="G44" s="614"/>
      <c r="H44" s="614">
        <v>2798</v>
      </c>
      <c r="I44" s="976">
        <f t="shared" si="0"/>
        <v>37705</v>
      </c>
    </row>
    <row r="45" spans="1:11" ht="17.25" thickBot="1" thickTop="1">
      <c r="A45" s="1496" t="s">
        <v>105</v>
      </c>
      <c r="B45" s="1497"/>
      <c r="C45" s="1497"/>
      <c r="D45" s="1497"/>
      <c r="E45" s="1498"/>
      <c r="F45" s="87">
        <f>SUM(F12+F13+F19+F29+F32+F43)</f>
        <v>320708</v>
      </c>
      <c r="G45" s="615">
        <f>G19+G29+G32+G37</f>
        <v>61405</v>
      </c>
      <c r="H45" s="615">
        <f>H12+H19+H32+H43</f>
        <v>5447</v>
      </c>
      <c r="I45" s="977">
        <f>I12+I13+I19+I29+I32+I37+I43</f>
        <v>387560</v>
      </c>
      <c r="K45" s="597"/>
    </row>
    <row r="46" spans="1:9" ht="16.5" thickTop="1">
      <c r="A46" s="551"/>
      <c r="B46" s="552"/>
      <c r="C46" s="552"/>
      <c r="D46" s="552"/>
      <c r="E46" s="552"/>
      <c r="F46" s="553"/>
      <c r="G46" s="553"/>
      <c r="H46" s="553"/>
      <c r="I46" s="656"/>
    </row>
    <row r="47" spans="1:9" ht="15.75">
      <c r="A47" s="551"/>
      <c r="B47" s="552"/>
      <c r="C47" s="552"/>
      <c r="D47" s="552"/>
      <c r="E47" s="552"/>
      <c r="F47" s="553"/>
      <c r="G47" s="553"/>
      <c r="H47" s="553"/>
      <c r="I47" s="656"/>
    </row>
    <row r="48" spans="1:9" ht="15.75">
      <c r="A48" s="551"/>
      <c r="B48" s="552"/>
      <c r="C48" s="552"/>
      <c r="D48" s="552"/>
      <c r="E48" s="552"/>
      <c r="F48" s="553"/>
      <c r="G48" s="553"/>
      <c r="H48" s="553"/>
      <c r="I48" s="656"/>
    </row>
    <row r="49" spans="1:9" ht="15.75">
      <c r="A49" s="551"/>
      <c r="B49" s="552"/>
      <c r="C49" s="552"/>
      <c r="D49" s="552"/>
      <c r="E49" s="552"/>
      <c r="F49" s="553"/>
      <c r="G49" s="553"/>
      <c r="H49" s="553"/>
      <c r="I49" s="656"/>
    </row>
    <row r="50" spans="1:9" ht="15.75">
      <c r="A50" s="551"/>
      <c r="B50" s="552"/>
      <c r="C50" s="552"/>
      <c r="D50" s="552"/>
      <c r="E50" s="552"/>
      <c r="F50" s="553"/>
      <c r="G50" s="553"/>
      <c r="H50" s="553"/>
      <c r="I50" s="656"/>
    </row>
    <row r="51" spans="1:9" ht="15.75">
      <c r="A51" s="551"/>
      <c r="B51" s="552"/>
      <c r="C51" s="552"/>
      <c r="D51" s="552"/>
      <c r="E51" s="552"/>
      <c r="F51" s="553"/>
      <c r="G51" s="553"/>
      <c r="H51" s="553"/>
      <c r="I51" s="656"/>
    </row>
    <row r="52" spans="1:9" ht="15.75">
      <c r="A52" s="551"/>
      <c r="B52" s="552"/>
      <c r="C52" s="552"/>
      <c r="D52" s="552"/>
      <c r="E52" s="552"/>
      <c r="F52" s="553"/>
      <c r="G52" s="553"/>
      <c r="H52" s="553"/>
      <c r="I52" s="656"/>
    </row>
    <row r="53" spans="1:9" ht="15.75">
      <c r="A53" s="551"/>
      <c r="B53" s="552"/>
      <c r="C53" s="552"/>
      <c r="D53" s="552"/>
      <c r="E53" s="552"/>
      <c r="F53" s="553"/>
      <c r="G53" s="553"/>
      <c r="H53" s="553"/>
      <c r="I53" s="656"/>
    </row>
    <row r="54" spans="1:9" ht="15.75">
      <c r="A54" s="551"/>
      <c r="B54" s="552"/>
      <c r="C54" s="552"/>
      <c r="D54" s="552"/>
      <c r="E54" s="552"/>
      <c r="F54" s="553"/>
      <c r="G54" s="553"/>
      <c r="H54" s="553"/>
      <c r="I54" s="656"/>
    </row>
    <row r="55" spans="1:9" ht="15.75">
      <c r="A55" s="551"/>
      <c r="B55" s="552"/>
      <c r="C55" s="552"/>
      <c r="D55" s="552"/>
      <c r="E55" s="552"/>
      <c r="F55" s="553"/>
      <c r="G55" s="553"/>
      <c r="H55" s="553"/>
      <c r="I55" s="656"/>
    </row>
    <row r="56" spans="1:9" ht="15.75">
      <c r="A56" s="551"/>
      <c r="B56" s="552"/>
      <c r="C56" s="552"/>
      <c r="D56" s="552"/>
      <c r="E56" s="552"/>
      <c r="F56" s="553"/>
      <c r="G56" s="553"/>
      <c r="H56" s="553"/>
      <c r="I56" s="656"/>
    </row>
    <row r="57" spans="1:9" ht="15.75">
      <c r="A57" s="551"/>
      <c r="B57" s="552"/>
      <c r="C57" s="552"/>
      <c r="D57" s="552"/>
      <c r="E57" s="552"/>
      <c r="F57" s="553"/>
      <c r="G57" s="65"/>
      <c r="H57" s="65" t="s">
        <v>374</v>
      </c>
      <c r="I57" s="656"/>
    </row>
    <row r="58" spans="1:9" ht="12.75">
      <c r="A58" s="27"/>
      <c r="B58" s="27"/>
      <c r="C58" s="27"/>
      <c r="D58" s="27"/>
      <c r="E58" s="27"/>
      <c r="F58" s="27"/>
      <c r="G58" s="27"/>
      <c r="H58" s="27"/>
      <c r="I58" s="652"/>
    </row>
    <row r="59" spans="1:9" ht="12.75">
      <c r="A59" s="59" t="s">
        <v>375</v>
      </c>
      <c r="B59" s="65"/>
      <c r="C59" s="65"/>
      <c r="D59" s="65"/>
      <c r="E59" s="65"/>
      <c r="F59" s="65"/>
      <c r="G59" s="65"/>
      <c r="H59" s="65"/>
      <c r="I59" s="658"/>
    </row>
    <row r="60" spans="1:9" ht="13.5" thickBot="1">
      <c r="A60" s="27"/>
      <c r="B60" s="27"/>
      <c r="C60" s="27"/>
      <c r="D60" s="27"/>
      <c r="E60" s="27"/>
      <c r="F60" s="27"/>
      <c r="G60" s="27"/>
      <c r="H60" s="27"/>
      <c r="I60" s="659" t="s">
        <v>0</v>
      </c>
    </row>
    <row r="61" spans="1:9" ht="23.25" thickTop="1">
      <c r="A61" s="26" t="s">
        <v>1</v>
      </c>
      <c r="B61" s="1499" t="s">
        <v>2</v>
      </c>
      <c r="C61" s="1425"/>
      <c r="D61" s="1425"/>
      <c r="E61" s="1425"/>
      <c r="F61" s="510" t="s">
        <v>208</v>
      </c>
      <c r="G61" s="602" t="s">
        <v>347</v>
      </c>
      <c r="H61" s="602" t="s">
        <v>346</v>
      </c>
      <c r="I61" s="654" t="s">
        <v>348</v>
      </c>
    </row>
    <row r="62" spans="1:9" ht="12.75">
      <c r="A62" s="1504" t="s">
        <v>53</v>
      </c>
      <c r="B62" s="1402"/>
      <c r="C62" s="1402"/>
      <c r="D62" s="1402"/>
      <c r="E62" s="1402"/>
      <c r="F62" s="66"/>
      <c r="G62" s="66"/>
      <c r="H62" s="66"/>
      <c r="I62" s="660"/>
    </row>
    <row r="63" spans="1:9" ht="12.75">
      <c r="A63" s="67"/>
      <c r="B63" s="1382" t="s">
        <v>6</v>
      </c>
      <c r="C63" s="1382"/>
      <c r="D63" s="1382"/>
      <c r="E63" s="1382"/>
      <c r="F63" s="68"/>
      <c r="G63" s="68"/>
      <c r="H63" s="68"/>
      <c r="I63" s="661"/>
    </row>
    <row r="64" spans="1:9" ht="12.75">
      <c r="A64" s="69" t="s">
        <v>7</v>
      </c>
      <c r="B64" s="1370" t="s">
        <v>54</v>
      </c>
      <c r="C64" s="1370"/>
      <c r="D64" s="1370"/>
      <c r="E64" s="1371"/>
      <c r="F64" s="70">
        <v>184921</v>
      </c>
      <c r="G64" s="616">
        <v>61140</v>
      </c>
      <c r="H64" s="616">
        <f>SUM(H65:H68)</f>
        <v>6092</v>
      </c>
      <c r="I64" s="889">
        <f>+F64+G64+H64</f>
        <v>252153</v>
      </c>
    </row>
    <row r="65" spans="1:9" ht="12.75">
      <c r="A65" s="71" t="s">
        <v>27</v>
      </c>
      <c r="B65" s="1381" t="s">
        <v>55</v>
      </c>
      <c r="C65" s="1392"/>
      <c r="D65" s="1392"/>
      <c r="E65" s="1392"/>
      <c r="F65" s="72">
        <v>88586</v>
      </c>
      <c r="G65" s="617">
        <v>33196</v>
      </c>
      <c r="H65" s="617">
        <v>-1454</v>
      </c>
      <c r="I65" s="890">
        <f aca="true" t="shared" si="1" ref="I65:I92">+F65+G65+H65</f>
        <v>120328</v>
      </c>
    </row>
    <row r="66" spans="1:9" ht="12.75">
      <c r="A66" s="73" t="s">
        <v>28</v>
      </c>
      <c r="B66" s="1395" t="s">
        <v>56</v>
      </c>
      <c r="C66" s="1372"/>
      <c r="D66" s="1372"/>
      <c r="E66" s="1372"/>
      <c r="F66" s="74">
        <v>21744</v>
      </c>
      <c r="G66" s="618">
        <v>4214</v>
      </c>
      <c r="H66" s="618">
        <v>8659</v>
      </c>
      <c r="I66" s="890">
        <f t="shared" si="1"/>
        <v>34617</v>
      </c>
    </row>
    <row r="67" spans="1:9" ht="12.75">
      <c r="A67" s="75" t="s">
        <v>57</v>
      </c>
      <c r="B67" s="1374" t="s">
        <v>58</v>
      </c>
      <c r="C67" s="1380"/>
      <c r="D67" s="1380"/>
      <c r="E67" s="1381"/>
      <c r="F67" s="72">
        <v>74591</v>
      </c>
      <c r="G67" s="617">
        <v>18524</v>
      </c>
      <c r="H67" s="617">
        <v>-1550</v>
      </c>
      <c r="I67" s="890">
        <f t="shared" si="1"/>
        <v>91565</v>
      </c>
    </row>
    <row r="68" spans="1:9" ht="12.75">
      <c r="A68" s="41" t="s">
        <v>59</v>
      </c>
      <c r="B68" s="1374" t="s">
        <v>388</v>
      </c>
      <c r="C68" s="1380"/>
      <c r="D68" s="1380"/>
      <c r="E68" s="1381"/>
      <c r="F68" s="72"/>
      <c r="G68" s="617">
        <v>5206</v>
      </c>
      <c r="H68" s="617">
        <v>437</v>
      </c>
      <c r="I68" s="890">
        <f t="shared" si="1"/>
        <v>5643</v>
      </c>
    </row>
    <row r="69" spans="1:9" ht="12.75">
      <c r="A69" s="53" t="s">
        <v>10</v>
      </c>
      <c r="B69" s="1485" t="s">
        <v>223</v>
      </c>
      <c r="C69" s="1486"/>
      <c r="D69" s="1486"/>
      <c r="E69" s="1487"/>
      <c r="F69" s="76">
        <v>10</v>
      </c>
      <c r="G69" s="619"/>
      <c r="H69" s="619">
        <v>9</v>
      </c>
      <c r="I69" s="889">
        <f t="shared" si="1"/>
        <v>19</v>
      </c>
    </row>
    <row r="70" spans="1:9" ht="12.75">
      <c r="A70" s="41" t="s">
        <v>27</v>
      </c>
      <c r="B70" s="1381" t="s">
        <v>60</v>
      </c>
      <c r="C70" s="1480"/>
      <c r="D70" s="1480"/>
      <c r="E70" s="1480"/>
      <c r="F70" s="72">
        <v>10</v>
      </c>
      <c r="G70" s="617"/>
      <c r="H70" s="617">
        <v>9</v>
      </c>
      <c r="I70" s="890">
        <f t="shared" si="1"/>
        <v>19</v>
      </c>
    </row>
    <row r="71" spans="1:9" ht="12.75">
      <c r="A71" s="57" t="s">
        <v>28</v>
      </c>
      <c r="B71" s="1394" t="s">
        <v>61</v>
      </c>
      <c r="C71" s="1367"/>
      <c r="D71" s="1367"/>
      <c r="E71" s="1481"/>
      <c r="F71" s="74"/>
      <c r="G71" s="618"/>
      <c r="H71" s="618"/>
      <c r="I71" s="889"/>
    </row>
    <row r="72" spans="1:9" ht="12.75">
      <c r="A72" s="42" t="s">
        <v>12</v>
      </c>
      <c r="B72" s="1369" t="s">
        <v>224</v>
      </c>
      <c r="C72" s="1488"/>
      <c r="D72" s="1488"/>
      <c r="E72" s="1489"/>
      <c r="F72" s="78">
        <v>6609</v>
      </c>
      <c r="G72" s="620">
        <v>100</v>
      </c>
      <c r="H72" s="620">
        <v>1041</v>
      </c>
      <c r="I72" s="889">
        <f t="shared" si="1"/>
        <v>7750</v>
      </c>
    </row>
    <row r="73" spans="1:9" ht="12.75">
      <c r="A73" s="57" t="s">
        <v>27</v>
      </c>
      <c r="B73" s="1374" t="s">
        <v>62</v>
      </c>
      <c r="C73" s="1375"/>
      <c r="D73" s="1375"/>
      <c r="E73" s="1376"/>
      <c r="F73" s="74">
        <v>6609</v>
      </c>
      <c r="G73" s="618">
        <v>100</v>
      </c>
      <c r="H73" s="618">
        <v>1041</v>
      </c>
      <c r="I73" s="890">
        <f t="shared" si="1"/>
        <v>7750</v>
      </c>
    </row>
    <row r="74" spans="1:9" ht="12.75">
      <c r="A74" s="41" t="s">
        <v>28</v>
      </c>
      <c r="B74" s="1374" t="s">
        <v>63</v>
      </c>
      <c r="C74" s="1375"/>
      <c r="D74" s="1375"/>
      <c r="E74" s="1376"/>
      <c r="F74" s="72"/>
      <c r="G74" s="617"/>
      <c r="H74" s="617"/>
      <c r="I74" s="890"/>
    </row>
    <row r="75" spans="1:9" ht="12.75">
      <c r="A75" s="53" t="s">
        <v>13</v>
      </c>
      <c r="B75" s="1490" t="s">
        <v>227</v>
      </c>
      <c r="C75" s="1486"/>
      <c r="D75" s="1486"/>
      <c r="E75" s="1487"/>
      <c r="F75" s="76">
        <v>71704</v>
      </c>
      <c r="G75" s="619">
        <v>2146</v>
      </c>
      <c r="H75" s="619">
        <v>-9317</v>
      </c>
      <c r="I75" s="891">
        <f t="shared" si="1"/>
        <v>64533</v>
      </c>
    </row>
    <row r="76" spans="1:9" ht="12.75">
      <c r="A76" s="79" t="s">
        <v>14</v>
      </c>
      <c r="B76" s="1371" t="s">
        <v>64</v>
      </c>
      <c r="C76" s="1361"/>
      <c r="D76" s="1361"/>
      <c r="E76" s="1361"/>
      <c r="F76" s="78">
        <v>20957</v>
      </c>
      <c r="G76" s="620">
        <v>32170</v>
      </c>
      <c r="H76" s="620">
        <f>SUM(H77:H78)</f>
        <v>7410</v>
      </c>
      <c r="I76" s="889">
        <f t="shared" si="1"/>
        <v>60537</v>
      </c>
    </row>
    <row r="77" spans="1:9" ht="12.75">
      <c r="A77" s="71" t="s">
        <v>27</v>
      </c>
      <c r="B77" s="1381" t="s">
        <v>65</v>
      </c>
      <c r="C77" s="1480"/>
      <c r="D77" s="1480"/>
      <c r="E77" s="1480"/>
      <c r="F77" s="72"/>
      <c r="G77" s="617">
        <v>19051</v>
      </c>
      <c r="H77" s="617">
        <v>702</v>
      </c>
      <c r="I77" s="889">
        <f t="shared" si="1"/>
        <v>19753</v>
      </c>
    </row>
    <row r="78" spans="1:9" ht="12.75">
      <c r="A78" s="73" t="s">
        <v>28</v>
      </c>
      <c r="B78" s="1394" t="s">
        <v>66</v>
      </c>
      <c r="C78" s="1367"/>
      <c r="D78" s="1367"/>
      <c r="E78" s="1481"/>
      <c r="F78" s="74">
        <v>20957</v>
      </c>
      <c r="G78" s="618">
        <v>13119</v>
      </c>
      <c r="H78" s="618">
        <v>6708</v>
      </c>
      <c r="I78" s="889">
        <f t="shared" si="1"/>
        <v>40784</v>
      </c>
    </row>
    <row r="79" spans="1:9" ht="12.75">
      <c r="A79" s="79" t="s">
        <v>16</v>
      </c>
      <c r="B79" s="1370" t="s">
        <v>67</v>
      </c>
      <c r="C79" s="1488"/>
      <c r="D79" s="1488"/>
      <c r="E79" s="1489"/>
      <c r="F79" s="78">
        <v>2356</v>
      </c>
      <c r="G79" s="620"/>
      <c r="H79" s="620"/>
      <c r="I79" s="889">
        <f t="shared" si="1"/>
        <v>2356</v>
      </c>
    </row>
    <row r="80" spans="1:9" ht="12.75">
      <c r="A80" s="71" t="s">
        <v>27</v>
      </c>
      <c r="B80" s="1374" t="s">
        <v>68</v>
      </c>
      <c r="C80" s="1382"/>
      <c r="D80" s="1382"/>
      <c r="E80" s="1383"/>
      <c r="F80" s="72">
        <v>2356</v>
      </c>
      <c r="G80" s="617"/>
      <c r="H80" s="617"/>
      <c r="I80" s="890">
        <f t="shared" si="1"/>
        <v>2356</v>
      </c>
    </row>
    <row r="81" spans="1:9" ht="12.75">
      <c r="A81" s="79" t="s">
        <v>19</v>
      </c>
      <c r="B81" s="1370" t="s">
        <v>69</v>
      </c>
      <c r="C81" s="1370"/>
      <c r="D81" s="1370"/>
      <c r="E81" s="1371"/>
      <c r="F81" s="78"/>
      <c r="G81" s="620"/>
      <c r="H81" s="620"/>
      <c r="I81" s="889"/>
    </row>
    <row r="82" spans="1:9" ht="12.75">
      <c r="A82" s="73" t="s">
        <v>27</v>
      </c>
      <c r="B82" s="1468" t="s">
        <v>70</v>
      </c>
      <c r="C82" s="1469"/>
      <c r="D82" s="1469"/>
      <c r="E82" s="1470"/>
      <c r="F82" s="74"/>
      <c r="G82" s="618"/>
      <c r="H82" s="618"/>
      <c r="I82" s="889"/>
    </row>
    <row r="83" spans="1:9" ht="12.75">
      <c r="A83" s="71" t="s">
        <v>28</v>
      </c>
      <c r="B83" s="1381" t="s">
        <v>71</v>
      </c>
      <c r="C83" s="1392"/>
      <c r="D83" s="1392"/>
      <c r="E83" s="1392"/>
      <c r="F83" s="72"/>
      <c r="G83" s="617"/>
      <c r="H83" s="617"/>
      <c r="I83" s="889"/>
    </row>
    <row r="84" spans="1:9" ht="12.75">
      <c r="A84" s="1127" t="s">
        <v>22</v>
      </c>
      <c r="B84" s="1126" t="s">
        <v>422</v>
      </c>
      <c r="C84" s="48"/>
      <c r="D84" s="48"/>
      <c r="E84" s="1123"/>
      <c r="F84" s="1124"/>
      <c r="G84" s="1125"/>
      <c r="H84" s="1128">
        <v>212</v>
      </c>
      <c r="I84" s="1129">
        <f>F84+G84+H84</f>
        <v>212</v>
      </c>
    </row>
    <row r="85" spans="1:9" ht="12.75">
      <c r="A85" s="1122" t="s">
        <v>27</v>
      </c>
      <c r="B85" s="48" t="s">
        <v>424</v>
      </c>
      <c r="C85" s="48"/>
      <c r="D85" s="48"/>
      <c r="E85" s="1123"/>
      <c r="F85" s="1124"/>
      <c r="G85" s="1125"/>
      <c r="H85" s="1125">
        <v>212</v>
      </c>
      <c r="I85" s="892">
        <f>F85+G85+H85</f>
        <v>212</v>
      </c>
    </row>
    <row r="86" spans="1:9" ht="12.75">
      <c r="A86" s="80" t="s">
        <v>423</v>
      </c>
      <c r="B86" s="1473" t="s">
        <v>72</v>
      </c>
      <c r="C86" s="1473"/>
      <c r="D86" s="1473"/>
      <c r="E86" s="1474"/>
      <c r="F86" s="81">
        <v>34151</v>
      </c>
      <c r="G86" s="621">
        <v>-34151</v>
      </c>
      <c r="H86" s="621"/>
      <c r="I86" s="889">
        <f t="shared" si="1"/>
        <v>0</v>
      </c>
    </row>
    <row r="87" spans="1:9" ht="12.75">
      <c r="A87" s="73" t="s">
        <v>27</v>
      </c>
      <c r="B87" s="1475" t="s">
        <v>24</v>
      </c>
      <c r="C87" s="1469"/>
      <c r="D87" s="1469"/>
      <c r="E87" s="1470"/>
      <c r="F87" s="74">
        <v>34151</v>
      </c>
      <c r="G87" s="618">
        <v>-34151</v>
      </c>
      <c r="H87" s="618"/>
      <c r="I87" s="890">
        <f t="shared" si="1"/>
        <v>0</v>
      </c>
    </row>
    <row r="88" spans="1:12" ht="12.75">
      <c r="A88" s="82" t="s">
        <v>34</v>
      </c>
      <c r="B88" s="1476" t="s">
        <v>73</v>
      </c>
      <c r="C88" s="1378"/>
      <c r="D88" s="1378"/>
      <c r="E88" s="1379"/>
      <c r="F88" s="83">
        <v>10000</v>
      </c>
      <c r="G88" s="622">
        <v>-10000</v>
      </c>
      <c r="H88" s="622"/>
      <c r="I88" s="892">
        <f t="shared" si="1"/>
        <v>0</v>
      </c>
      <c r="L88" s="548" t="s">
        <v>91</v>
      </c>
    </row>
    <row r="89" spans="1:9" ht="12.75">
      <c r="A89" s="84" t="s">
        <v>35</v>
      </c>
      <c r="B89" s="64" t="s">
        <v>157</v>
      </c>
      <c r="C89" s="273"/>
      <c r="D89" s="273"/>
      <c r="E89" s="274"/>
      <c r="F89" s="85">
        <v>2217</v>
      </c>
      <c r="G89" s="623">
        <v>-2217</v>
      </c>
      <c r="H89" s="623"/>
      <c r="I89" s="893">
        <f t="shared" si="1"/>
        <v>0</v>
      </c>
    </row>
    <row r="90" spans="1:9" ht="13.5" thickBot="1">
      <c r="A90" s="84" t="s">
        <v>37</v>
      </c>
      <c r="B90" s="1477" t="s">
        <v>158</v>
      </c>
      <c r="C90" s="1478"/>
      <c r="D90" s="1478"/>
      <c r="E90" s="1479"/>
      <c r="F90" s="85">
        <v>21934</v>
      </c>
      <c r="G90" s="623">
        <v>-21934</v>
      </c>
      <c r="H90" s="623"/>
      <c r="I90" s="893">
        <f t="shared" si="1"/>
        <v>0</v>
      </c>
    </row>
    <row r="91" spans="1:9" ht="14.25" thickBot="1" thickTop="1">
      <c r="A91" s="1464" t="s">
        <v>185</v>
      </c>
      <c r="B91" s="1465"/>
      <c r="C91" s="1465"/>
      <c r="D91" s="1465"/>
      <c r="E91" s="1466"/>
      <c r="F91" s="62">
        <f>SUM(F64+F69+F72+F75+F76+F79+F86)</f>
        <v>320708</v>
      </c>
      <c r="G91" s="624">
        <f>G64+G75+G76+G86</f>
        <v>61305</v>
      </c>
      <c r="H91" s="624">
        <f>H64+H72+H75+H76+H86+H84+H69</f>
        <v>5447</v>
      </c>
      <c r="I91" s="986">
        <f>I64+I69+I72+I75+I76+I79+I86+I84</f>
        <v>387560</v>
      </c>
    </row>
    <row r="92" spans="1:9" ht="14.25" thickBot="1" thickTop="1">
      <c r="A92" s="1482" t="s">
        <v>75</v>
      </c>
      <c r="B92" s="1483"/>
      <c r="C92" s="1483"/>
      <c r="D92" s="1483"/>
      <c r="E92" s="1484"/>
      <c r="F92" s="86">
        <v>53</v>
      </c>
      <c r="G92" s="625">
        <v>49</v>
      </c>
      <c r="H92" s="625">
        <v>-2.4</v>
      </c>
      <c r="I92" s="894">
        <f t="shared" si="1"/>
        <v>99.6</v>
      </c>
    </row>
    <row r="93" spans="1:9" ht="13.5" thickTop="1">
      <c r="A93" s="27"/>
      <c r="B93" s="27"/>
      <c r="C93" s="27"/>
      <c r="D93" s="27"/>
      <c r="E93" s="27"/>
      <c r="F93" s="27"/>
      <c r="G93" s="27"/>
      <c r="H93" s="27"/>
      <c r="I93" s="652"/>
    </row>
    <row r="94" spans="1:9" ht="12.75">
      <c r="A94" s="27"/>
      <c r="B94" s="27"/>
      <c r="C94" s="27"/>
      <c r="D94" s="27"/>
      <c r="E94" s="27"/>
      <c r="F94" s="27"/>
      <c r="G94" s="27"/>
      <c r="H94" s="27"/>
      <c r="I94" s="652"/>
    </row>
    <row r="95" spans="1:9" ht="12.75">
      <c r="A95" s="27"/>
      <c r="B95" s="27"/>
      <c r="C95" s="27"/>
      <c r="D95" s="27"/>
      <c r="E95" s="27"/>
      <c r="F95" s="27"/>
      <c r="G95" s="27"/>
      <c r="H95" s="27"/>
      <c r="I95" s="652"/>
    </row>
    <row r="96" spans="1:9" ht="12.75">
      <c r="A96" s="27"/>
      <c r="B96" s="27"/>
      <c r="C96" s="27"/>
      <c r="D96" s="27"/>
      <c r="E96" s="27"/>
      <c r="F96" s="27"/>
      <c r="G96" s="27"/>
      <c r="H96" s="27"/>
      <c r="I96" s="652"/>
    </row>
    <row r="97" spans="1:9" ht="12.75">
      <c r="A97" s="27"/>
      <c r="B97" s="27"/>
      <c r="C97" s="27"/>
      <c r="D97" s="27"/>
      <c r="E97" s="27"/>
      <c r="F97" s="27"/>
      <c r="G97" s="27"/>
      <c r="H97" s="27"/>
      <c r="I97" s="652"/>
    </row>
    <row r="98" spans="1:9" ht="12.75">
      <c r="A98" s="27"/>
      <c r="B98" s="27"/>
      <c r="C98" s="27"/>
      <c r="D98" s="27"/>
      <c r="E98" s="27"/>
      <c r="F98" s="27"/>
      <c r="G98" s="27"/>
      <c r="H98" s="27"/>
      <c r="I98" s="652"/>
    </row>
    <row r="99" spans="1:9" ht="12.75">
      <c r="A99" s="27"/>
      <c r="B99" s="27"/>
      <c r="C99" s="27"/>
      <c r="D99" s="27"/>
      <c r="E99" s="27"/>
      <c r="F99" s="27"/>
      <c r="G99" s="27"/>
      <c r="H99" s="27"/>
      <c r="I99" s="652"/>
    </row>
    <row r="100" spans="1:9" ht="12.75">
      <c r="A100" s="27"/>
      <c r="B100" s="27"/>
      <c r="C100" s="27"/>
      <c r="D100" s="27"/>
      <c r="E100" s="27"/>
      <c r="F100" s="27"/>
      <c r="G100" s="27"/>
      <c r="H100" s="27"/>
      <c r="I100" s="652"/>
    </row>
    <row r="101" spans="1:9" ht="12.75">
      <c r="A101" s="27"/>
      <c r="B101" s="27"/>
      <c r="C101" s="27"/>
      <c r="D101" s="27"/>
      <c r="E101" s="27"/>
      <c r="F101" s="27"/>
      <c r="G101" s="27"/>
      <c r="H101" s="27"/>
      <c r="I101" s="652"/>
    </row>
    <row r="102" spans="1:9" ht="12.75">
      <c r="A102" s="27"/>
      <c r="B102" s="27"/>
      <c r="C102" s="27"/>
      <c r="D102" s="27"/>
      <c r="E102" s="27"/>
      <c r="F102" s="27"/>
      <c r="G102" s="27"/>
      <c r="H102" s="27"/>
      <c r="I102" s="652"/>
    </row>
    <row r="103" spans="1:9" ht="12.75">
      <c r="A103" s="27"/>
      <c r="B103" s="27"/>
      <c r="C103" s="27"/>
      <c r="D103" s="27"/>
      <c r="E103" s="27"/>
      <c r="F103" s="27"/>
      <c r="G103" s="27"/>
      <c r="H103" s="27"/>
      <c r="I103" s="652"/>
    </row>
    <row r="104" spans="1:9" ht="12.75">
      <c r="A104" s="27"/>
      <c r="B104" s="27"/>
      <c r="C104" s="27"/>
      <c r="D104" s="27"/>
      <c r="E104" s="27"/>
      <c r="F104" s="27"/>
      <c r="G104" s="27"/>
      <c r="H104" s="27"/>
      <c r="I104" s="652"/>
    </row>
    <row r="105" spans="1:9" ht="12.75">
      <c r="A105" s="27"/>
      <c r="B105" s="27"/>
      <c r="C105" s="27"/>
      <c r="D105" s="27"/>
      <c r="E105" s="27"/>
      <c r="F105" s="27"/>
      <c r="G105" s="27"/>
      <c r="H105" s="27"/>
      <c r="I105" s="652"/>
    </row>
    <row r="106" spans="1:9" ht="12.75">
      <c r="A106" s="27"/>
      <c r="B106" s="27"/>
      <c r="C106" s="27"/>
      <c r="D106" s="27"/>
      <c r="E106" s="27"/>
      <c r="F106" s="27"/>
      <c r="G106" s="27"/>
      <c r="H106" s="27"/>
      <c r="I106" s="652"/>
    </row>
    <row r="107" spans="1:9" ht="12.75">
      <c r="A107" s="27"/>
      <c r="B107" s="27"/>
      <c r="C107" s="27"/>
      <c r="D107" s="27"/>
      <c r="E107" s="27"/>
      <c r="F107" s="27"/>
      <c r="G107" s="27"/>
      <c r="H107" s="27"/>
      <c r="I107" s="652"/>
    </row>
    <row r="108" spans="1:9" ht="12.75">
      <c r="A108" s="27"/>
      <c r="B108" s="27"/>
      <c r="C108" s="27"/>
      <c r="D108" s="27"/>
      <c r="E108" s="27"/>
      <c r="F108" s="27"/>
      <c r="G108" s="27"/>
      <c r="H108" s="27"/>
      <c r="I108" s="652"/>
    </row>
    <row r="109" spans="1:9" ht="12.75">
      <c r="A109" s="27"/>
      <c r="B109" s="27"/>
      <c r="C109" s="27"/>
      <c r="D109" s="27"/>
      <c r="E109" s="27"/>
      <c r="F109" s="27"/>
      <c r="G109" s="27"/>
      <c r="H109" s="27"/>
      <c r="I109" s="652"/>
    </row>
    <row r="110" spans="1:9" ht="12.75">
      <c r="A110" s="27"/>
      <c r="B110" s="27"/>
      <c r="C110" s="27"/>
      <c r="D110" s="27"/>
      <c r="E110" s="27"/>
      <c r="F110" s="27"/>
      <c r="G110" s="27"/>
      <c r="H110" s="27"/>
      <c r="I110" s="652"/>
    </row>
    <row r="111" spans="1:9" ht="12.75">
      <c r="A111" s="27"/>
      <c r="B111" s="27"/>
      <c r="C111" s="27"/>
      <c r="D111" s="27"/>
      <c r="E111" s="27"/>
      <c r="F111" s="27"/>
      <c r="G111" s="27"/>
      <c r="H111" s="27"/>
      <c r="I111" s="652"/>
    </row>
    <row r="112" spans="1:9" ht="12.75">
      <c r="A112" s="27"/>
      <c r="B112" s="27"/>
      <c r="C112" s="27"/>
      <c r="D112" s="27"/>
      <c r="E112" s="27"/>
      <c r="F112" s="27"/>
      <c r="G112" s="27"/>
      <c r="H112" s="27"/>
      <c r="I112" s="652"/>
    </row>
    <row r="113" spans="1:9" ht="12.75">
      <c r="A113" s="27"/>
      <c r="B113" s="27"/>
      <c r="C113" s="27"/>
      <c r="D113" s="27"/>
      <c r="E113" s="27"/>
      <c r="F113" s="27"/>
      <c r="G113" s="27"/>
      <c r="H113" s="27"/>
      <c r="I113" s="652"/>
    </row>
    <row r="114" spans="1:9" ht="12.75">
      <c r="A114" s="27"/>
      <c r="B114" s="27"/>
      <c r="C114" s="27"/>
      <c r="D114" s="27"/>
      <c r="E114" s="27"/>
      <c r="F114" s="27"/>
      <c r="G114" s="27"/>
      <c r="H114" s="27"/>
      <c r="I114" s="652"/>
    </row>
    <row r="115" spans="1:9" ht="12.75">
      <c r="A115" s="27"/>
      <c r="B115" s="27"/>
      <c r="C115" s="27"/>
      <c r="D115" s="27"/>
      <c r="E115" s="27"/>
      <c r="F115" s="27"/>
      <c r="G115" s="27"/>
      <c r="H115" s="27"/>
      <c r="I115" s="652"/>
    </row>
    <row r="116" spans="1:9" ht="12.75">
      <c r="A116" s="1367"/>
      <c r="B116" s="1368"/>
      <c r="C116" s="1368"/>
      <c r="D116" s="1368"/>
      <c r="E116" s="1368"/>
      <c r="F116" s="1368"/>
      <c r="G116" s="1368"/>
      <c r="H116" s="1368"/>
      <c r="I116" s="1368"/>
    </row>
    <row r="117" spans="1:9" ht="12.75">
      <c r="A117" s="88"/>
      <c r="B117" s="88"/>
      <c r="C117" s="88"/>
      <c r="D117" s="88"/>
      <c r="E117" s="1472" t="s">
        <v>374</v>
      </c>
      <c r="F117" s="1472"/>
      <c r="G117" s="1472"/>
      <c r="H117" s="1472"/>
      <c r="I117" s="1472"/>
    </row>
    <row r="118" spans="1:9" ht="12.75">
      <c r="A118" s="59" t="s">
        <v>373</v>
      </c>
      <c r="B118" s="65"/>
      <c r="C118" s="65"/>
      <c r="D118" s="65"/>
      <c r="E118" s="65"/>
      <c r="F118" s="65"/>
      <c r="G118" s="65"/>
      <c r="H118" s="65"/>
      <c r="I118" s="658"/>
    </row>
    <row r="119" spans="1:9" ht="12.75">
      <c r="A119" s="1348"/>
      <c r="B119" s="1348"/>
      <c r="C119" s="1348"/>
      <c r="D119" s="1348"/>
      <c r="E119" s="1348"/>
      <c r="F119" s="1348"/>
      <c r="G119" s="1348"/>
      <c r="H119" s="1348"/>
      <c r="I119" s="1348"/>
    </row>
    <row r="120" spans="1:9" ht="12.75">
      <c r="A120" s="1421" t="s">
        <v>212</v>
      </c>
      <c r="B120" s="1421"/>
      <c r="C120" s="1421"/>
      <c r="D120" s="1421"/>
      <c r="E120" s="1421"/>
      <c r="F120" s="1421"/>
      <c r="G120" s="1421"/>
      <c r="H120" s="1421"/>
      <c r="I120" s="1421"/>
    </row>
    <row r="121" spans="1:9" ht="12.75">
      <c r="A121" s="1467" t="s">
        <v>162</v>
      </c>
      <c r="B121" s="1467"/>
      <c r="C121" s="1467"/>
      <c r="D121" s="1467"/>
      <c r="E121" s="1467"/>
      <c r="F121" s="1467"/>
      <c r="G121" s="1467"/>
      <c r="H121" s="1467"/>
      <c r="I121" s="1467"/>
    </row>
    <row r="122" spans="1:9" ht="12.75">
      <c r="A122" s="89"/>
      <c r="B122" s="89"/>
      <c r="C122" s="89"/>
      <c r="D122" s="89"/>
      <c r="E122" s="89"/>
      <c r="F122" s="89"/>
      <c r="G122" s="89"/>
      <c r="H122" s="89"/>
      <c r="I122" s="662"/>
    </row>
    <row r="123" spans="1:9" ht="12.75">
      <c r="A123" s="88"/>
      <c r="B123" s="88"/>
      <c r="C123" s="89"/>
      <c r="D123" s="89"/>
      <c r="E123" s="89"/>
      <c r="F123" s="89"/>
      <c r="G123" s="89"/>
      <c r="H123" s="89"/>
      <c r="I123" s="662"/>
    </row>
    <row r="124" spans="1:9" ht="13.5" thickBot="1">
      <c r="A124" s="88"/>
      <c r="B124" s="88"/>
      <c r="C124" s="88"/>
      <c r="D124" s="88"/>
      <c r="E124" s="88"/>
      <c r="F124" s="1471" t="s">
        <v>0</v>
      </c>
      <c r="G124" s="1471"/>
      <c r="H124" s="1471"/>
      <c r="I124" s="1471"/>
    </row>
    <row r="125" spans="1:9" ht="21.75" customHeight="1" thickTop="1">
      <c r="A125" s="1434" t="s">
        <v>1</v>
      </c>
      <c r="B125" s="1436" t="s">
        <v>2</v>
      </c>
      <c r="C125" s="1436"/>
      <c r="D125" s="1436"/>
      <c r="E125" s="1436"/>
      <c r="F125" s="1432" t="s">
        <v>209</v>
      </c>
      <c r="G125" s="1357" t="s">
        <v>350</v>
      </c>
      <c r="H125" s="1357" t="s">
        <v>346</v>
      </c>
      <c r="I125" s="1427" t="s">
        <v>371</v>
      </c>
    </row>
    <row r="126" spans="1:9" ht="12.75">
      <c r="A126" s="1435"/>
      <c r="B126" s="1437"/>
      <c r="C126" s="1437"/>
      <c r="D126" s="1437"/>
      <c r="E126" s="1437"/>
      <c r="F126" s="1358"/>
      <c r="G126" s="1433"/>
      <c r="H126" s="1433"/>
      <c r="I126" s="1428"/>
    </row>
    <row r="127" spans="1:9" ht="12.75">
      <c r="A127" s="1457" t="s">
        <v>76</v>
      </c>
      <c r="B127" s="1430"/>
      <c r="C127" s="1430"/>
      <c r="D127" s="1430"/>
      <c r="E127" s="1430"/>
      <c r="F127" s="1458"/>
      <c r="G127" s="1458"/>
      <c r="H127" s="1458"/>
      <c r="I127" s="1459"/>
    </row>
    <row r="128" spans="1:9" ht="12.75">
      <c r="A128" s="91" t="s">
        <v>4</v>
      </c>
      <c r="B128" s="1442" t="s">
        <v>6</v>
      </c>
      <c r="C128" s="1442"/>
      <c r="D128" s="1442"/>
      <c r="E128" s="1442"/>
      <c r="F128" s="90"/>
      <c r="G128" s="90"/>
      <c r="H128" s="90"/>
      <c r="I128" s="663"/>
    </row>
    <row r="129" spans="1:9" ht="12.75">
      <c r="A129" s="92" t="s">
        <v>7</v>
      </c>
      <c r="B129" s="1444" t="s">
        <v>26</v>
      </c>
      <c r="C129" s="1444"/>
      <c r="D129" s="1444"/>
      <c r="E129" s="1444"/>
      <c r="F129" s="536">
        <v>23526</v>
      </c>
      <c r="G129" s="94"/>
      <c r="H129" s="94">
        <v>2665</v>
      </c>
      <c r="I129" s="895">
        <f>F129+G129+H129</f>
        <v>26191</v>
      </c>
    </row>
    <row r="130" spans="1:9" ht="12.75">
      <c r="A130" s="524" t="s">
        <v>10</v>
      </c>
      <c r="B130" s="1440" t="s">
        <v>228</v>
      </c>
      <c r="C130" s="1440"/>
      <c r="D130" s="1440"/>
      <c r="E130" s="1441"/>
      <c r="F130" s="525">
        <v>26260</v>
      </c>
      <c r="G130" s="626"/>
      <c r="H130" s="626"/>
      <c r="I130" s="895">
        <f aca="true" t="shared" si="2" ref="I130:I154">F130+G130+H130</f>
        <v>26260</v>
      </c>
    </row>
    <row r="131" spans="1:9" ht="12.75">
      <c r="A131" s="531" t="s">
        <v>229</v>
      </c>
      <c r="B131" s="1460" t="s">
        <v>30</v>
      </c>
      <c r="C131" s="1460"/>
      <c r="D131" s="1460"/>
      <c r="E131" s="1460"/>
      <c r="F131" s="528">
        <v>17530</v>
      </c>
      <c r="G131" s="627"/>
      <c r="H131" s="627"/>
      <c r="I131" s="896">
        <f t="shared" si="2"/>
        <v>17530</v>
      </c>
    </row>
    <row r="132" spans="1:9" ht="12.75">
      <c r="A132" s="531" t="s">
        <v>220</v>
      </c>
      <c r="B132" s="1460" t="s">
        <v>31</v>
      </c>
      <c r="C132" s="1460"/>
      <c r="D132" s="1460"/>
      <c r="E132" s="1460"/>
      <c r="F132" s="528">
        <v>4100</v>
      </c>
      <c r="G132" s="627"/>
      <c r="H132" s="627"/>
      <c r="I132" s="896">
        <f t="shared" si="2"/>
        <v>4100</v>
      </c>
    </row>
    <row r="133" spans="1:9" ht="12.75">
      <c r="A133" s="532" t="s">
        <v>230</v>
      </c>
      <c r="B133" s="1456" t="s">
        <v>290</v>
      </c>
      <c r="C133" s="1456"/>
      <c r="D133" s="1456"/>
      <c r="E133" s="1456"/>
      <c r="F133" s="528">
        <v>2050</v>
      </c>
      <c r="G133" s="627"/>
      <c r="H133" s="627"/>
      <c r="I133" s="896">
        <f t="shared" si="2"/>
        <v>2050</v>
      </c>
    </row>
    <row r="134" spans="1:9" ht="12.75">
      <c r="A134" s="531" t="s">
        <v>231</v>
      </c>
      <c r="B134" s="1491" t="s">
        <v>32</v>
      </c>
      <c r="C134" s="1492"/>
      <c r="D134" s="1492"/>
      <c r="E134" s="1493"/>
      <c r="F134" s="528">
        <v>2500</v>
      </c>
      <c r="G134" s="627"/>
      <c r="H134" s="627"/>
      <c r="I134" s="896">
        <f t="shared" si="2"/>
        <v>2500</v>
      </c>
    </row>
    <row r="135" spans="1:9" ht="12.75">
      <c r="A135" s="533">
        <v>5</v>
      </c>
      <c r="B135" s="1461" t="s">
        <v>233</v>
      </c>
      <c r="C135" s="1462"/>
      <c r="D135" s="1462"/>
      <c r="E135" s="1463"/>
      <c r="F135" s="521">
        <v>80</v>
      </c>
      <c r="G135" s="628"/>
      <c r="H135" s="628"/>
      <c r="I135" s="896">
        <f t="shared" si="2"/>
        <v>80</v>
      </c>
    </row>
    <row r="136" spans="1:9" ht="12.75">
      <c r="A136" s="100" t="s">
        <v>234</v>
      </c>
      <c r="B136" s="1444" t="s">
        <v>33</v>
      </c>
      <c r="C136" s="1444"/>
      <c r="D136" s="1444"/>
      <c r="E136" s="1445"/>
      <c r="F136" s="102">
        <v>186571</v>
      </c>
      <c r="G136" s="629">
        <v>-510</v>
      </c>
      <c r="H136" s="629">
        <v>-10566</v>
      </c>
      <c r="I136" s="895">
        <f t="shared" si="2"/>
        <v>175495</v>
      </c>
    </row>
    <row r="137" spans="1:9" ht="12.75">
      <c r="A137" s="103" t="s">
        <v>27</v>
      </c>
      <c r="B137" s="1413" t="s">
        <v>292</v>
      </c>
      <c r="C137" s="1365"/>
      <c r="D137" s="1365"/>
      <c r="E137" s="1366"/>
      <c r="F137" s="97">
        <v>186571</v>
      </c>
      <c r="G137" s="630">
        <v>-510</v>
      </c>
      <c r="H137" s="630">
        <v>-10566</v>
      </c>
      <c r="I137" s="895">
        <f t="shared" si="2"/>
        <v>175495</v>
      </c>
    </row>
    <row r="138" spans="1:9" ht="12.75">
      <c r="A138" s="526" t="s">
        <v>34</v>
      </c>
      <c r="B138" s="1450" t="s">
        <v>294</v>
      </c>
      <c r="C138" s="1451"/>
      <c r="D138" s="1451"/>
      <c r="E138" s="1452"/>
      <c r="F138" s="99">
        <v>54143</v>
      </c>
      <c r="G138" s="529">
        <v>20786</v>
      </c>
      <c r="H138" s="529"/>
      <c r="I138" s="899">
        <f t="shared" si="2"/>
        <v>74929</v>
      </c>
    </row>
    <row r="139" spans="1:9" ht="12.75">
      <c r="A139" s="526" t="s">
        <v>35</v>
      </c>
      <c r="B139" s="1450" t="s">
        <v>287</v>
      </c>
      <c r="C139" s="1451"/>
      <c r="D139" s="1451"/>
      <c r="E139" s="1452"/>
      <c r="F139" s="99">
        <v>36749</v>
      </c>
      <c r="G139" s="529">
        <v>-2180</v>
      </c>
      <c r="H139" s="529"/>
      <c r="I139" s="900">
        <f t="shared" si="2"/>
        <v>34569</v>
      </c>
    </row>
    <row r="140" spans="1:9" ht="12.75">
      <c r="A140" s="526" t="s">
        <v>37</v>
      </c>
      <c r="B140" s="1450" t="s">
        <v>295</v>
      </c>
      <c r="C140" s="1451"/>
      <c r="D140" s="1451"/>
      <c r="E140" s="1452"/>
      <c r="F140" s="99">
        <v>93139</v>
      </c>
      <c r="G140" s="529">
        <v>-21999</v>
      </c>
      <c r="H140" s="529">
        <v>-10481</v>
      </c>
      <c r="I140" s="900">
        <f t="shared" si="2"/>
        <v>60659</v>
      </c>
    </row>
    <row r="141" spans="1:9" ht="12.75">
      <c r="A141" s="526" t="s">
        <v>38</v>
      </c>
      <c r="B141" s="547" t="s">
        <v>288</v>
      </c>
      <c r="C141" s="527"/>
      <c r="D141" s="527"/>
      <c r="E141" s="530"/>
      <c r="F141" s="529">
        <v>2522</v>
      </c>
      <c r="G141" s="529"/>
      <c r="H141" s="529"/>
      <c r="I141" s="900">
        <f t="shared" si="2"/>
        <v>2522</v>
      </c>
    </row>
    <row r="142" spans="1:9" ht="12.75">
      <c r="A142" s="534" t="s">
        <v>219</v>
      </c>
      <c r="B142" s="989" t="s">
        <v>235</v>
      </c>
      <c r="C142" s="512"/>
      <c r="D142" s="512"/>
      <c r="E142" s="512"/>
      <c r="F142" s="555">
        <v>18</v>
      </c>
      <c r="G142" s="555">
        <v>98</v>
      </c>
      <c r="H142" s="555"/>
      <c r="I142" s="900">
        <f t="shared" si="2"/>
        <v>116</v>
      </c>
    </row>
    <row r="143" spans="1:9" ht="12.75">
      <c r="A143" s="879" t="s">
        <v>356</v>
      </c>
      <c r="B143" s="990" t="s">
        <v>357</v>
      </c>
      <c r="C143" s="497"/>
      <c r="D143" s="497"/>
      <c r="E143" s="497"/>
      <c r="F143" s="35"/>
      <c r="G143" s="504">
        <v>2785</v>
      </c>
      <c r="H143" s="504">
        <v>-85</v>
      </c>
      <c r="I143" s="885">
        <f>SUM(G143:H143)</f>
        <v>2700</v>
      </c>
    </row>
    <row r="144" spans="1:9" ht="12.75">
      <c r="A144" s="100" t="s">
        <v>13</v>
      </c>
      <c r="B144" s="1410" t="s">
        <v>296</v>
      </c>
      <c r="C144" s="1444"/>
      <c r="D144" s="1444"/>
      <c r="E144" s="1445"/>
      <c r="F144" s="102">
        <v>30734</v>
      </c>
      <c r="G144" s="629">
        <v>51204</v>
      </c>
      <c r="H144" s="629">
        <v>6152</v>
      </c>
      <c r="I144" s="895">
        <f t="shared" si="2"/>
        <v>88090</v>
      </c>
    </row>
    <row r="145" spans="1:9" ht="12.75">
      <c r="A145" s="103" t="s">
        <v>27</v>
      </c>
      <c r="B145" s="1453" t="s">
        <v>42</v>
      </c>
      <c r="C145" s="1453"/>
      <c r="D145" s="1453"/>
      <c r="E145" s="1454"/>
      <c r="F145" s="97">
        <v>30734</v>
      </c>
      <c r="G145" s="630">
        <v>51204</v>
      </c>
      <c r="H145" s="630">
        <v>6152</v>
      </c>
      <c r="I145" s="896">
        <f t="shared" si="2"/>
        <v>88090</v>
      </c>
    </row>
    <row r="146" spans="1:9" ht="12.75">
      <c r="A146" s="98"/>
      <c r="B146" s="1450" t="s">
        <v>43</v>
      </c>
      <c r="C146" s="1450"/>
      <c r="D146" s="1450"/>
      <c r="E146" s="1455"/>
      <c r="F146" s="99">
        <v>7180</v>
      </c>
      <c r="G146" s="529"/>
      <c r="H146" s="529">
        <v>1301</v>
      </c>
      <c r="I146" s="898">
        <f t="shared" si="2"/>
        <v>8481</v>
      </c>
    </row>
    <row r="147" spans="1:9" ht="12.75">
      <c r="A147" s="100" t="s">
        <v>14</v>
      </c>
      <c r="B147" s="93" t="s">
        <v>297</v>
      </c>
      <c r="C147" s="93"/>
      <c r="D147" s="93"/>
      <c r="E147" s="101"/>
      <c r="F147" s="102"/>
      <c r="G147" s="629">
        <v>990</v>
      </c>
      <c r="H147" s="629"/>
      <c r="I147" s="895">
        <v>990</v>
      </c>
    </row>
    <row r="148" spans="1:9" ht="12.75">
      <c r="A148" s="103" t="s">
        <v>27</v>
      </c>
      <c r="B148" s="95" t="s">
        <v>77</v>
      </c>
      <c r="C148" s="95"/>
      <c r="D148" s="95"/>
      <c r="E148" s="96"/>
      <c r="F148" s="104"/>
      <c r="G148" s="631">
        <v>990</v>
      </c>
      <c r="H148" s="631"/>
      <c r="I148" s="896">
        <v>990</v>
      </c>
    </row>
    <row r="149" spans="1:9" ht="12.75">
      <c r="A149" s="100" t="s">
        <v>78</v>
      </c>
      <c r="B149" s="1410" t="s">
        <v>48</v>
      </c>
      <c r="C149" s="1365"/>
      <c r="D149" s="1365"/>
      <c r="E149" s="1366"/>
      <c r="F149" s="102"/>
      <c r="G149" s="629"/>
      <c r="H149" s="629"/>
      <c r="I149" s="895"/>
    </row>
    <row r="150" spans="1:9" ht="12.75">
      <c r="A150" s="103" t="s">
        <v>27</v>
      </c>
      <c r="B150" s="1413" t="s">
        <v>49</v>
      </c>
      <c r="C150" s="1365"/>
      <c r="D150" s="1365"/>
      <c r="E150" s="1366"/>
      <c r="F150" s="105"/>
      <c r="G150" s="632"/>
      <c r="H150" s="632"/>
      <c r="I150" s="895"/>
    </row>
    <row r="151" spans="1:9" ht="12.75">
      <c r="A151" s="535" t="s">
        <v>19</v>
      </c>
      <c r="B151" s="1439" t="s">
        <v>225</v>
      </c>
      <c r="C151" s="1440"/>
      <c r="D151" s="1440"/>
      <c r="E151" s="1441"/>
      <c r="F151" s="105"/>
      <c r="G151" s="632"/>
      <c r="H151" s="632"/>
      <c r="I151" s="895"/>
    </row>
    <row r="152" spans="1:9" ht="12.75">
      <c r="A152" s="103" t="s">
        <v>27</v>
      </c>
      <c r="B152" s="1413" t="s">
        <v>226</v>
      </c>
      <c r="C152" s="1408"/>
      <c r="D152" s="1408"/>
      <c r="E152" s="1409"/>
      <c r="F152" s="105"/>
      <c r="G152" s="632"/>
      <c r="H152" s="632"/>
      <c r="I152" s="895"/>
    </row>
    <row r="153" spans="1:9" ht="12.75">
      <c r="A153" s="100" t="s">
        <v>19</v>
      </c>
      <c r="B153" s="1438" t="s">
        <v>51</v>
      </c>
      <c r="C153" s="1438"/>
      <c r="D153" s="1438"/>
      <c r="E153" s="1438"/>
      <c r="F153" s="108">
        <v>34907</v>
      </c>
      <c r="G153" s="633"/>
      <c r="H153" s="633">
        <v>2798</v>
      </c>
      <c r="I153" s="895">
        <f t="shared" si="2"/>
        <v>37705</v>
      </c>
    </row>
    <row r="154" spans="1:9" ht="13.5" thickBot="1">
      <c r="A154" s="675" t="s">
        <v>27</v>
      </c>
      <c r="B154" s="1446" t="s">
        <v>79</v>
      </c>
      <c r="C154" s="1446"/>
      <c r="D154" s="1446"/>
      <c r="E154" s="1446"/>
      <c r="F154" s="673">
        <v>34907</v>
      </c>
      <c r="G154" s="674"/>
      <c r="H154" s="674">
        <v>2798</v>
      </c>
      <c r="I154" s="897">
        <f t="shared" si="2"/>
        <v>37705</v>
      </c>
    </row>
    <row r="155" spans="1:9" ht="16.5" thickBot="1" thickTop="1">
      <c r="A155" s="1447" t="s">
        <v>186</v>
      </c>
      <c r="B155" s="1448"/>
      <c r="C155" s="1448"/>
      <c r="D155" s="1448"/>
      <c r="E155" s="1449"/>
      <c r="F155" s="911">
        <f>SUM(F129+F130+F136+F144+F153)</f>
        <v>301998</v>
      </c>
      <c r="G155" s="911">
        <f>G136+G144+G147</f>
        <v>51684</v>
      </c>
      <c r="H155" s="911">
        <f>H129+H136+H144+H147+H153</f>
        <v>1049</v>
      </c>
      <c r="I155" s="1293">
        <f>I129+I130+I136+I144+I147+I153</f>
        <v>354731</v>
      </c>
    </row>
    <row r="156" spans="1:9" ht="13.5" thickTop="1">
      <c r="A156" s="110"/>
      <c r="B156" s="109"/>
      <c r="C156" s="109"/>
      <c r="D156" s="109"/>
      <c r="E156" s="109"/>
      <c r="F156" s="111"/>
      <c r="G156" s="111"/>
      <c r="H156" s="111"/>
      <c r="I156" s="664"/>
    </row>
    <row r="157" spans="1:9" ht="12.75">
      <c r="A157" s="110"/>
      <c r="B157" s="109"/>
      <c r="C157" s="109"/>
      <c r="D157" s="109"/>
      <c r="E157" s="109"/>
      <c r="F157" s="111"/>
      <c r="G157" s="111"/>
      <c r="H157" s="111"/>
      <c r="I157" s="664"/>
    </row>
    <row r="158" spans="1:9" ht="12.75">
      <c r="A158" s="110"/>
      <c r="B158" s="109"/>
      <c r="C158" s="109"/>
      <c r="D158" s="109"/>
      <c r="E158" s="109"/>
      <c r="F158" s="111"/>
      <c r="G158" s="111"/>
      <c r="H158" s="111"/>
      <c r="I158" s="664"/>
    </row>
    <row r="159" spans="1:9" ht="12.75">
      <c r="A159" s="110"/>
      <c r="B159" s="109"/>
      <c r="C159" s="109"/>
      <c r="D159" s="109"/>
      <c r="E159" s="109"/>
      <c r="F159" s="111"/>
      <c r="G159" s="111"/>
      <c r="H159" s="111"/>
      <c r="I159" s="664"/>
    </row>
    <row r="160" spans="1:9" ht="12.75">
      <c r="A160" s="110"/>
      <c r="B160" s="109"/>
      <c r="C160" s="109"/>
      <c r="D160" s="109"/>
      <c r="E160" s="109"/>
      <c r="F160" s="111"/>
      <c r="G160" s="111"/>
      <c r="H160" s="1130"/>
      <c r="I160" s="664"/>
    </row>
    <row r="161" spans="1:9" ht="12.75">
      <c r="A161" s="112"/>
      <c r="B161" s="112"/>
      <c r="C161" s="112"/>
      <c r="D161" s="112"/>
      <c r="E161" s="112"/>
      <c r="F161" s="112"/>
      <c r="G161" s="112"/>
      <c r="H161" s="112"/>
      <c r="I161" s="664"/>
    </row>
    <row r="162" spans="1:9" ht="12.75">
      <c r="A162" s="112"/>
      <c r="B162" s="112"/>
      <c r="C162" s="112"/>
      <c r="D162" s="112"/>
      <c r="E162" s="112"/>
      <c r="F162" s="112"/>
      <c r="G162" s="112"/>
      <c r="H162" s="112"/>
      <c r="I162" s="664"/>
    </row>
    <row r="163" spans="1:9" ht="12.75">
      <c r="A163" s="112"/>
      <c r="B163" s="112"/>
      <c r="C163" s="112"/>
      <c r="D163" s="112"/>
      <c r="E163" s="112"/>
      <c r="F163" s="112"/>
      <c r="G163" s="112"/>
      <c r="H163" s="112"/>
      <c r="I163" s="664"/>
    </row>
    <row r="164" spans="1:9" ht="12.75">
      <c r="A164" s="112"/>
      <c r="B164" s="112"/>
      <c r="C164" s="112"/>
      <c r="D164" s="112"/>
      <c r="E164" s="112"/>
      <c r="F164" s="112"/>
      <c r="G164" s="112"/>
      <c r="H164" s="112"/>
      <c r="I164" s="664"/>
    </row>
    <row r="165" spans="1:9" ht="12.75">
      <c r="A165" s="112"/>
      <c r="B165" s="112"/>
      <c r="C165" s="112"/>
      <c r="D165" s="112"/>
      <c r="E165" s="112"/>
      <c r="F165" s="112"/>
      <c r="G165" s="112"/>
      <c r="H165" s="112"/>
      <c r="I165" s="664"/>
    </row>
    <row r="166" spans="1:9" ht="12.75">
      <c r="A166" s="112"/>
      <c r="B166" s="112"/>
      <c r="C166" s="112"/>
      <c r="D166" s="112"/>
      <c r="E166" s="112"/>
      <c r="F166" s="112"/>
      <c r="G166" s="112"/>
      <c r="H166" s="112"/>
      <c r="I166" s="664"/>
    </row>
    <row r="167" spans="1:9" ht="12.75">
      <c r="A167" s="112"/>
      <c r="B167" s="112"/>
      <c r="C167" s="112"/>
      <c r="D167" s="112"/>
      <c r="E167" s="112"/>
      <c r="F167" s="112"/>
      <c r="G167" s="112"/>
      <c r="H167" s="112"/>
      <c r="I167" s="664"/>
    </row>
    <row r="168" spans="1:9" ht="12.75">
      <c r="A168" s="112"/>
      <c r="B168" s="112"/>
      <c r="C168" s="112"/>
      <c r="D168" s="112"/>
      <c r="E168" s="112"/>
      <c r="F168" s="112"/>
      <c r="G168" s="112"/>
      <c r="H168" s="112"/>
      <c r="I168" s="664"/>
    </row>
    <row r="169" spans="1:9" ht="12.75">
      <c r="A169" s="112"/>
      <c r="B169" s="112"/>
      <c r="C169" s="112"/>
      <c r="D169" s="112"/>
      <c r="E169" s="112"/>
      <c r="F169" s="112"/>
      <c r="G169" s="112"/>
      <c r="H169" s="112"/>
      <c r="I169" s="664"/>
    </row>
    <row r="170" spans="1:9" ht="12.75">
      <c r="A170" s="112"/>
      <c r="B170" s="112"/>
      <c r="C170" s="112"/>
      <c r="D170" s="112"/>
      <c r="E170" s="112"/>
      <c r="F170" s="112"/>
      <c r="G170" s="112"/>
      <c r="H170" s="112"/>
      <c r="I170" s="664"/>
    </row>
    <row r="171" spans="1:9" ht="12.75">
      <c r="A171" s="112"/>
      <c r="B171" s="112"/>
      <c r="C171" s="112"/>
      <c r="D171" s="112"/>
      <c r="E171" s="112"/>
      <c r="F171" s="112"/>
      <c r="G171" s="112"/>
      <c r="H171" s="112"/>
      <c r="I171" s="664"/>
    </row>
    <row r="172" spans="1:9" ht="12.75">
      <c r="A172" s="112"/>
      <c r="B172" s="112"/>
      <c r="C172" s="112"/>
      <c r="D172" s="112"/>
      <c r="E172" s="112"/>
      <c r="F172" s="112"/>
      <c r="G172" s="112"/>
      <c r="H172" s="112"/>
      <c r="I172" s="664"/>
    </row>
    <row r="173" spans="1:9" ht="12.75">
      <c r="A173" s="112"/>
      <c r="B173" s="112"/>
      <c r="C173" s="112"/>
      <c r="D173" s="112"/>
      <c r="E173" s="112"/>
      <c r="F173" s="112"/>
      <c r="G173" s="112"/>
      <c r="H173" s="112"/>
      <c r="I173" s="664"/>
    </row>
    <row r="174" spans="1:9" ht="12.75">
      <c r="A174" s="59" t="s">
        <v>373</v>
      </c>
      <c r="B174" s="65"/>
      <c r="C174" s="65"/>
      <c r="D174" s="65"/>
      <c r="E174" s="65"/>
      <c r="F174" s="65"/>
      <c r="G174" s="65"/>
      <c r="H174" s="65" t="s">
        <v>374</v>
      </c>
      <c r="I174" s="656"/>
    </row>
    <row r="175" spans="1:9" ht="12.75">
      <c r="A175" s="112"/>
      <c r="B175" s="112"/>
      <c r="C175" s="112"/>
      <c r="D175" s="112"/>
      <c r="E175" s="112"/>
      <c r="F175" s="112"/>
      <c r="G175" s="112"/>
      <c r="H175" s="112"/>
      <c r="I175" s="665"/>
    </row>
    <row r="176" spans="1:9" ht="12.75">
      <c r="A176" s="112"/>
      <c r="B176" s="112"/>
      <c r="C176" s="112"/>
      <c r="D176" s="112"/>
      <c r="E176" s="112"/>
      <c r="F176" s="112"/>
      <c r="G176" s="112"/>
      <c r="H176" s="112"/>
      <c r="I176" s="665"/>
    </row>
    <row r="177" spans="1:9" ht="12.75">
      <c r="A177" s="112"/>
      <c r="B177" s="112"/>
      <c r="C177" s="112"/>
      <c r="D177" s="112"/>
      <c r="E177" s="112"/>
      <c r="F177" s="112"/>
      <c r="G177" s="112"/>
      <c r="H177" s="112"/>
      <c r="I177" s="665"/>
    </row>
    <row r="178" spans="1:9" ht="13.5" thickBot="1">
      <c r="A178" s="112"/>
      <c r="B178" s="112"/>
      <c r="C178" s="112"/>
      <c r="D178" s="112"/>
      <c r="E178" s="112"/>
      <c r="F178" s="112"/>
      <c r="G178" s="112"/>
      <c r="H178" s="112"/>
      <c r="I178" s="666" t="s">
        <v>0</v>
      </c>
    </row>
    <row r="179" spans="1:9" ht="13.5" customHeight="1" thickTop="1">
      <c r="A179" s="1434" t="s">
        <v>1</v>
      </c>
      <c r="B179" s="1436" t="s">
        <v>2</v>
      </c>
      <c r="C179" s="1436"/>
      <c r="D179" s="1436"/>
      <c r="E179" s="1436"/>
      <c r="F179" s="1432" t="s">
        <v>209</v>
      </c>
      <c r="G179" s="1357" t="s">
        <v>350</v>
      </c>
      <c r="H179" s="1357" t="s">
        <v>346</v>
      </c>
      <c r="I179" s="1427" t="s">
        <v>372</v>
      </c>
    </row>
    <row r="180" spans="1:9" ht="12.75">
      <c r="A180" s="1435"/>
      <c r="B180" s="1437"/>
      <c r="C180" s="1437"/>
      <c r="D180" s="1437"/>
      <c r="E180" s="1437"/>
      <c r="F180" s="1433"/>
      <c r="G180" s="1358"/>
      <c r="H180" s="1358"/>
      <c r="I180" s="1428"/>
    </row>
    <row r="181" spans="1:9" ht="12.75">
      <c r="A181" s="1429" t="s">
        <v>80</v>
      </c>
      <c r="B181" s="1430"/>
      <c r="C181" s="1430"/>
      <c r="D181" s="1430"/>
      <c r="E181" s="1431"/>
      <c r="F181" s="113"/>
      <c r="G181" s="634"/>
      <c r="H181" s="634"/>
      <c r="I181" s="667"/>
    </row>
    <row r="182" spans="1:9" ht="12.75">
      <c r="A182" s="114"/>
      <c r="B182" s="1442" t="s">
        <v>81</v>
      </c>
      <c r="C182" s="1442"/>
      <c r="D182" s="1442"/>
      <c r="E182" s="1443"/>
      <c r="F182" s="113"/>
      <c r="G182" s="634"/>
      <c r="H182" s="634"/>
      <c r="I182" s="667"/>
    </row>
    <row r="183" spans="1:9" ht="12.75">
      <c r="A183" s="115" t="s">
        <v>7</v>
      </c>
      <c r="B183" s="1444" t="s">
        <v>54</v>
      </c>
      <c r="C183" s="1444"/>
      <c r="D183" s="1444"/>
      <c r="E183" s="1445"/>
      <c r="F183" s="102">
        <v>184921</v>
      </c>
      <c r="G183" s="629">
        <v>61140</v>
      </c>
      <c r="H183" s="629">
        <f>SUM(H184:H187)</f>
        <v>6092</v>
      </c>
      <c r="I183" s="901">
        <f aca="true" t="shared" si="3" ref="I183:I192">F183+G183+H183</f>
        <v>252153</v>
      </c>
    </row>
    <row r="184" spans="1:9" ht="12.75">
      <c r="A184" s="116" t="s">
        <v>27</v>
      </c>
      <c r="B184" s="1409" t="s">
        <v>55</v>
      </c>
      <c r="C184" s="1422"/>
      <c r="D184" s="1422"/>
      <c r="E184" s="1422"/>
      <c r="F184" s="117">
        <v>88586</v>
      </c>
      <c r="G184" s="635">
        <v>33196</v>
      </c>
      <c r="H184" s="635">
        <v>-1454</v>
      </c>
      <c r="I184" s="902">
        <f t="shared" si="3"/>
        <v>120328</v>
      </c>
    </row>
    <row r="185" spans="1:9" ht="12.75">
      <c r="A185" s="116" t="s">
        <v>28</v>
      </c>
      <c r="B185" s="1409" t="s">
        <v>56</v>
      </c>
      <c r="C185" s="1422"/>
      <c r="D185" s="1422"/>
      <c r="E185" s="1422"/>
      <c r="F185" s="117">
        <v>21744</v>
      </c>
      <c r="G185" s="635">
        <v>4214</v>
      </c>
      <c r="H185" s="635">
        <v>8659</v>
      </c>
      <c r="I185" s="902">
        <f t="shared" si="3"/>
        <v>34617</v>
      </c>
    </row>
    <row r="186" spans="1:9" ht="12.75">
      <c r="A186" s="103" t="s">
        <v>57</v>
      </c>
      <c r="B186" s="1409" t="s">
        <v>58</v>
      </c>
      <c r="C186" s="1422"/>
      <c r="D186" s="1422"/>
      <c r="E186" s="1422"/>
      <c r="F186" s="117">
        <v>74591</v>
      </c>
      <c r="G186" s="635">
        <v>18524</v>
      </c>
      <c r="H186" s="635">
        <v>-1550</v>
      </c>
      <c r="I186" s="902">
        <f t="shared" si="3"/>
        <v>91565</v>
      </c>
    </row>
    <row r="187" spans="1:9" ht="12.75">
      <c r="A187" s="103" t="s">
        <v>59</v>
      </c>
      <c r="B187" s="1409" t="s">
        <v>388</v>
      </c>
      <c r="C187" s="1422"/>
      <c r="D187" s="1422"/>
      <c r="E187" s="1422"/>
      <c r="F187" s="117"/>
      <c r="G187" s="635">
        <v>5206</v>
      </c>
      <c r="H187" s="635">
        <v>437</v>
      </c>
      <c r="I187" s="902">
        <f t="shared" si="3"/>
        <v>5643</v>
      </c>
    </row>
    <row r="188" spans="1:9" ht="12.75">
      <c r="A188" s="118" t="s">
        <v>10</v>
      </c>
      <c r="B188" s="1410" t="s">
        <v>223</v>
      </c>
      <c r="C188" s="1411"/>
      <c r="D188" s="1411"/>
      <c r="E188" s="1412"/>
      <c r="F188" s="119">
        <v>10</v>
      </c>
      <c r="G188" s="636"/>
      <c r="H188" s="636">
        <v>9</v>
      </c>
      <c r="I188" s="901">
        <f t="shared" si="3"/>
        <v>19</v>
      </c>
    </row>
    <row r="189" spans="1:9" ht="12.75">
      <c r="A189" s="120" t="s">
        <v>27</v>
      </c>
      <c r="B189" s="1423" t="s">
        <v>82</v>
      </c>
      <c r="C189" s="1424"/>
      <c r="D189" s="1424"/>
      <c r="E189" s="1424"/>
      <c r="F189" s="121">
        <v>10</v>
      </c>
      <c r="G189" s="637"/>
      <c r="H189" s="637">
        <v>9</v>
      </c>
      <c r="I189" s="902">
        <f t="shared" si="3"/>
        <v>19</v>
      </c>
    </row>
    <row r="190" spans="1:9" ht="12.75">
      <c r="A190" s="118" t="s">
        <v>12</v>
      </c>
      <c r="B190" s="1410" t="s">
        <v>224</v>
      </c>
      <c r="C190" s="1411"/>
      <c r="D190" s="1411"/>
      <c r="E190" s="1412"/>
      <c r="F190" s="119">
        <v>6609</v>
      </c>
      <c r="G190" s="636">
        <v>100</v>
      </c>
      <c r="H190" s="636">
        <v>1041</v>
      </c>
      <c r="I190" s="901">
        <f t="shared" si="3"/>
        <v>7750</v>
      </c>
    </row>
    <row r="191" spans="1:9" ht="12.75">
      <c r="A191" s="116" t="s">
        <v>27</v>
      </c>
      <c r="B191" s="1408" t="s">
        <v>83</v>
      </c>
      <c r="C191" s="1408"/>
      <c r="D191" s="1408"/>
      <c r="E191" s="1409"/>
      <c r="F191" s="117">
        <v>6609</v>
      </c>
      <c r="G191" s="635">
        <v>100</v>
      </c>
      <c r="H191" s="635">
        <v>1041</v>
      </c>
      <c r="I191" s="901">
        <f t="shared" si="3"/>
        <v>7750</v>
      </c>
    </row>
    <row r="192" spans="1:9" ht="12.75">
      <c r="A192" s="122" t="s">
        <v>13</v>
      </c>
      <c r="B192" s="1410" t="s">
        <v>227</v>
      </c>
      <c r="C192" s="1411"/>
      <c r="D192" s="1411"/>
      <c r="E192" s="1412"/>
      <c r="F192" s="102">
        <v>71704</v>
      </c>
      <c r="G192" s="629">
        <v>2146</v>
      </c>
      <c r="H192" s="629">
        <v>-9317</v>
      </c>
      <c r="I192" s="901">
        <f t="shared" si="3"/>
        <v>64533</v>
      </c>
    </row>
    <row r="193" spans="1:9" ht="12.75">
      <c r="A193" s="122" t="s">
        <v>19</v>
      </c>
      <c r="B193" s="1410" t="s">
        <v>69</v>
      </c>
      <c r="C193" s="1365"/>
      <c r="D193" s="1365"/>
      <c r="E193" s="1366"/>
      <c r="F193" s="102"/>
      <c r="G193" s="629"/>
      <c r="H193" s="629"/>
      <c r="I193" s="901"/>
    </row>
    <row r="194" spans="1:9" ht="12.75">
      <c r="A194" s="116" t="s">
        <v>27</v>
      </c>
      <c r="B194" s="1413" t="s">
        <v>84</v>
      </c>
      <c r="C194" s="1365"/>
      <c r="D194" s="1365"/>
      <c r="E194" s="1366"/>
      <c r="F194" s="97"/>
      <c r="G194" s="630"/>
      <c r="H194" s="630"/>
      <c r="I194" s="901"/>
    </row>
    <row r="195" spans="1:9" ht="12.75">
      <c r="A195" s="1132" t="s">
        <v>22</v>
      </c>
      <c r="B195" s="1050" t="s">
        <v>422</v>
      </c>
      <c r="C195" s="1048"/>
      <c r="D195" s="1048"/>
      <c r="E195" s="1049"/>
      <c r="F195" s="97"/>
      <c r="G195" s="630"/>
      <c r="H195" s="1131">
        <v>212</v>
      </c>
      <c r="I195" s="901">
        <f>SUM(H195)</f>
        <v>212</v>
      </c>
    </row>
    <row r="196" spans="1:9" ht="12.75">
      <c r="A196" s="116" t="s">
        <v>27</v>
      </c>
      <c r="B196" s="48" t="s">
        <v>424</v>
      </c>
      <c r="C196" s="48"/>
      <c r="D196" s="48"/>
      <c r="E196" s="1049"/>
      <c r="F196" s="97"/>
      <c r="G196" s="630"/>
      <c r="H196" s="630">
        <v>212</v>
      </c>
      <c r="I196" s="901">
        <f>SUM(H196)</f>
        <v>212</v>
      </c>
    </row>
    <row r="197" spans="1:9" ht="12.75">
      <c r="A197" s="123" t="s">
        <v>423</v>
      </c>
      <c r="B197" s="1414" t="s">
        <v>72</v>
      </c>
      <c r="C197" s="1411"/>
      <c r="D197" s="1411"/>
      <c r="E197" s="1412"/>
      <c r="F197" s="124">
        <v>12217</v>
      </c>
      <c r="G197" s="638">
        <v>-12217</v>
      </c>
      <c r="H197" s="638"/>
      <c r="I197" s="901">
        <f>SUM(I198:I200)</f>
        <v>0</v>
      </c>
    </row>
    <row r="198" spans="1:9" ht="12.75">
      <c r="A198" s="116" t="s">
        <v>27</v>
      </c>
      <c r="B198" s="95" t="s">
        <v>85</v>
      </c>
      <c r="C198" s="125"/>
      <c r="D198" s="125"/>
      <c r="E198" s="126"/>
      <c r="F198" s="117">
        <v>12217</v>
      </c>
      <c r="G198" s="635">
        <v>-12217</v>
      </c>
      <c r="H198" s="635"/>
      <c r="I198" s="901">
        <f>SUM(F198:H198)</f>
        <v>0</v>
      </c>
    </row>
    <row r="199" spans="1:9" ht="12.75">
      <c r="A199" s="127" t="s">
        <v>34</v>
      </c>
      <c r="B199" s="1364" t="s">
        <v>73</v>
      </c>
      <c r="C199" s="1365"/>
      <c r="D199" s="1365"/>
      <c r="E199" s="1366"/>
      <c r="F199" s="128">
        <v>10000</v>
      </c>
      <c r="G199" s="639">
        <v>-10000</v>
      </c>
      <c r="H199" s="639"/>
      <c r="I199" s="901">
        <f>SUM(F199:H199)</f>
        <v>0</v>
      </c>
    </row>
    <row r="200" spans="1:9" ht="13.5" thickBot="1">
      <c r="A200" s="129" t="s">
        <v>35</v>
      </c>
      <c r="B200" s="1415" t="s">
        <v>157</v>
      </c>
      <c r="C200" s="1416"/>
      <c r="D200" s="1416"/>
      <c r="E200" s="1416"/>
      <c r="F200" s="130">
        <v>2217</v>
      </c>
      <c r="G200" s="640">
        <v>-2217</v>
      </c>
      <c r="H200" s="640"/>
      <c r="I200" s="901">
        <f>SUM(F200:H200)</f>
        <v>0</v>
      </c>
    </row>
    <row r="201" spans="1:9" ht="16.5" thickBot="1" thickTop="1">
      <c r="A201" s="1362" t="s">
        <v>187</v>
      </c>
      <c r="B201" s="1363"/>
      <c r="C201" s="1363"/>
      <c r="D201" s="1363"/>
      <c r="E201" s="1363"/>
      <c r="F201" s="557">
        <f>SUM(F183+F188+F190+F192+F197)</f>
        <v>275461</v>
      </c>
      <c r="G201" s="641">
        <f>G183+G190+G192+G197</f>
        <v>51169</v>
      </c>
      <c r="H201" s="641">
        <f>H183+H188+H190+H192+H195</f>
        <v>-1963</v>
      </c>
      <c r="I201" s="1294">
        <f>I183+I188+I190+I192+I195</f>
        <v>324667</v>
      </c>
    </row>
    <row r="202" spans="1:9" ht="13.5" thickTop="1">
      <c r="A202" s="112"/>
      <c r="B202" s="112"/>
      <c r="C202" s="112"/>
      <c r="D202" s="112"/>
      <c r="E202" s="112"/>
      <c r="F202" s="112"/>
      <c r="G202" s="112"/>
      <c r="H202" s="112"/>
      <c r="I202" s="676"/>
    </row>
    <row r="203" spans="1:9" ht="12.75">
      <c r="A203" s="112"/>
      <c r="B203" s="112"/>
      <c r="C203" s="112"/>
      <c r="D203" s="112"/>
      <c r="E203" s="112"/>
      <c r="F203" s="112"/>
      <c r="G203" s="112"/>
      <c r="H203" s="112"/>
      <c r="I203" s="665"/>
    </row>
    <row r="204" spans="1:9" ht="12.75">
      <c r="A204" s="112"/>
      <c r="B204" s="112"/>
      <c r="C204" s="112"/>
      <c r="D204" s="112"/>
      <c r="E204" s="112"/>
      <c r="F204" s="112"/>
      <c r="G204" s="112"/>
      <c r="H204" s="112"/>
      <c r="I204" s="665"/>
    </row>
    <row r="205" spans="1:9" ht="12.75">
      <c r="A205" s="112"/>
      <c r="B205" s="112"/>
      <c r="C205" s="112"/>
      <c r="D205" s="112"/>
      <c r="E205" s="112"/>
      <c r="F205" s="112"/>
      <c r="G205" s="112"/>
      <c r="H205" s="1133"/>
      <c r="I205" s="665"/>
    </row>
    <row r="206" spans="1:9" ht="12.75">
      <c r="A206" s="112"/>
      <c r="B206" s="112"/>
      <c r="C206" s="112"/>
      <c r="D206" s="112"/>
      <c r="E206" s="112"/>
      <c r="F206" s="112"/>
      <c r="G206" s="112"/>
      <c r="H206" s="112"/>
      <c r="I206" s="665"/>
    </row>
    <row r="207" spans="1:9" ht="12.75">
      <c r="A207" s="112"/>
      <c r="B207" s="112"/>
      <c r="C207" s="112"/>
      <c r="D207" s="112"/>
      <c r="E207" s="112"/>
      <c r="F207" s="112"/>
      <c r="G207" s="112"/>
      <c r="H207" s="112"/>
      <c r="I207" s="665"/>
    </row>
    <row r="208" spans="1:9" ht="12.75">
      <c r="A208" s="112"/>
      <c r="B208" s="112"/>
      <c r="C208" s="112"/>
      <c r="D208" s="112"/>
      <c r="E208" s="112"/>
      <c r="F208" s="112"/>
      <c r="G208" s="112"/>
      <c r="H208" s="112"/>
      <c r="I208" s="665"/>
    </row>
    <row r="209" spans="1:9" ht="12.75">
      <c r="A209" s="112"/>
      <c r="B209" s="112"/>
      <c r="C209" s="112"/>
      <c r="D209" s="112"/>
      <c r="E209" s="112"/>
      <c r="F209" s="112"/>
      <c r="G209" s="112"/>
      <c r="H209" s="112"/>
      <c r="I209" s="665"/>
    </row>
    <row r="210" spans="1:9" ht="12.75">
      <c r="A210" s="112"/>
      <c r="B210" s="112"/>
      <c r="C210" s="112"/>
      <c r="D210" s="112"/>
      <c r="E210" s="112"/>
      <c r="F210" s="112"/>
      <c r="G210" s="112"/>
      <c r="H210" s="112"/>
      <c r="I210" s="665"/>
    </row>
    <row r="211" spans="1:9" ht="12.75">
      <c r="A211" s="112"/>
      <c r="B211" s="112"/>
      <c r="C211" s="112"/>
      <c r="D211" s="112"/>
      <c r="E211" s="112"/>
      <c r="F211" s="112"/>
      <c r="G211" s="112"/>
      <c r="H211" s="112"/>
      <c r="I211" s="665"/>
    </row>
    <row r="212" spans="1:9" ht="12.75">
      <c r="A212" s="112"/>
      <c r="B212" s="112"/>
      <c r="C212" s="112"/>
      <c r="D212" s="112"/>
      <c r="E212" s="112"/>
      <c r="F212" s="112"/>
      <c r="G212" s="112"/>
      <c r="H212" s="112"/>
      <c r="I212" s="665"/>
    </row>
    <row r="213" spans="1:9" ht="12.75">
      <c r="A213" s="112"/>
      <c r="B213" s="112"/>
      <c r="C213" s="112"/>
      <c r="D213" s="112"/>
      <c r="E213" s="112"/>
      <c r="F213" s="112"/>
      <c r="G213" s="112"/>
      <c r="H213" s="112"/>
      <c r="I213" s="665"/>
    </row>
    <row r="214" spans="1:9" ht="12.75">
      <c r="A214" s="112"/>
      <c r="B214" s="112"/>
      <c r="C214" s="112"/>
      <c r="D214" s="112"/>
      <c r="E214" s="112"/>
      <c r="F214" s="112"/>
      <c r="G214" s="112"/>
      <c r="H214" s="112"/>
      <c r="I214" s="665"/>
    </row>
    <row r="215" spans="1:9" ht="12.75">
      <c r="A215" s="112"/>
      <c r="B215" s="112"/>
      <c r="C215" s="112"/>
      <c r="D215" s="112"/>
      <c r="E215" s="112"/>
      <c r="F215" s="112"/>
      <c r="G215" s="112"/>
      <c r="H215" s="112"/>
      <c r="I215" s="665"/>
    </row>
    <row r="216" spans="1:9" ht="12.75">
      <c r="A216" s="112"/>
      <c r="B216" s="112"/>
      <c r="C216" s="112"/>
      <c r="D216" s="112"/>
      <c r="E216" s="112"/>
      <c r="F216" s="112"/>
      <c r="G216" s="112"/>
      <c r="H216" s="112"/>
      <c r="I216" s="665"/>
    </row>
    <row r="217" spans="1:9" ht="12.75">
      <c r="A217" s="112"/>
      <c r="B217" s="112"/>
      <c r="C217" s="112"/>
      <c r="D217" s="112"/>
      <c r="E217" s="112"/>
      <c r="F217" s="112"/>
      <c r="G217" s="112"/>
      <c r="H217" s="112"/>
      <c r="I217" s="665"/>
    </row>
    <row r="218" spans="1:9" ht="12.75">
      <c r="A218" s="112"/>
      <c r="B218" s="112"/>
      <c r="C218" s="112"/>
      <c r="D218" s="112"/>
      <c r="E218" s="112"/>
      <c r="F218" s="112"/>
      <c r="G218" s="112"/>
      <c r="H218" s="112"/>
      <c r="I218" s="665"/>
    </row>
    <row r="219" spans="1:9" ht="12.75">
      <c r="A219" s="112"/>
      <c r="B219" s="112"/>
      <c r="C219" s="112"/>
      <c r="D219" s="112"/>
      <c r="E219" s="112"/>
      <c r="F219" s="112"/>
      <c r="G219" s="112"/>
      <c r="H219" s="112"/>
      <c r="I219" s="665"/>
    </row>
    <row r="220" spans="1:9" ht="12.75">
      <c r="A220" s="112"/>
      <c r="B220" s="112"/>
      <c r="C220" s="112"/>
      <c r="D220" s="112"/>
      <c r="E220" s="112"/>
      <c r="F220" s="112"/>
      <c r="G220" s="112"/>
      <c r="H220" s="112"/>
      <c r="I220" s="665"/>
    </row>
    <row r="221" spans="1:9" ht="12.75">
      <c r="A221" s="112"/>
      <c r="B221" s="112"/>
      <c r="C221" s="112"/>
      <c r="D221" s="112"/>
      <c r="E221" s="112"/>
      <c r="F221" s="112"/>
      <c r="G221" s="112"/>
      <c r="H221" s="112"/>
      <c r="I221" s="665"/>
    </row>
    <row r="222" spans="1:9" ht="12.75">
      <c r="A222" s="112"/>
      <c r="B222" s="112"/>
      <c r="C222" s="112"/>
      <c r="D222" s="112"/>
      <c r="E222" s="112"/>
      <c r="F222" s="112"/>
      <c r="G222" s="112"/>
      <c r="H222" s="112"/>
      <c r="I222" s="665"/>
    </row>
    <row r="223" spans="1:9" ht="12.75">
      <c r="A223" s="112"/>
      <c r="B223" s="112"/>
      <c r="C223" s="112"/>
      <c r="D223" s="112"/>
      <c r="E223" s="112"/>
      <c r="F223" s="112"/>
      <c r="G223" s="112"/>
      <c r="H223" s="112"/>
      <c r="I223" s="665"/>
    </row>
    <row r="224" spans="1:9" ht="12.75">
      <c r="A224" s="112"/>
      <c r="B224" s="112"/>
      <c r="C224" s="112"/>
      <c r="D224" s="112"/>
      <c r="E224" s="112"/>
      <c r="F224" s="112"/>
      <c r="G224" s="112"/>
      <c r="H224" s="112"/>
      <c r="I224" s="665"/>
    </row>
    <row r="225" spans="1:9" ht="12.75">
      <c r="A225" s="112"/>
      <c r="B225" s="112"/>
      <c r="C225" s="112"/>
      <c r="D225" s="112"/>
      <c r="E225" s="112"/>
      <c r="F225" s="112"/>
      <c r="G225" s="112"/>
      <c r="H225" s="112"/>
      <c r="I225" s="665"/>
    </row>
    <row r="226" spans="1:9" ht="12.75">
      <c r="A226" s="112"/>
      <c r="B226" s="112"/>
      <c r="C226" s="112"/>
      <c r="D226" s="112"/>
      <c r="E226" s="112"/>
      <c r="F226" s="112"/>
      <c r="G226" s="112"/>
      <c r="H226" s="112"/>
      <c r="I226" s="665"/>
    </row>
    <row r="227" spans="1:9" ht="12.75">
      <c r="A227" s="112"/>
      <c r="B227" s="112"/>
      <c r="C227" s="112"/>
      <c r="D227" s="112"/>
      <c r="E227" s="112"/>
      <c r="F227" s="112"/>
      <c r="G227" s="112"/>
      <c r="H227" s="112"/>
      <c r="I227" s="665"/>
    </row>
    <row r="228" spans="1:9" ht="12.75">
      <c r="A228" s="112"/>
      <c r="B228" s="112"/>
      <c r="C228" s="112"/>
      <c r="D228" s="112"/>
      <c r="E228" s="112"/>
      <c r="F228" s="112"/>
      <c r="G228" s="112"/>
      <c r="H228" s="112"/>
      <c r="I228" s="665"/>
    </row>
    <row r="229" spans="1:9" ht="12.75">
      <c r="A229" s="112"/>
      <c r="B229" s="112"/>
      <c r="C229" s="112"/>
      <c r="D229" s="112"/>
      <c r="E229" s="112"/>
      <c r="F229" s="112"/>
      <c r="G229" s="112"/>
      <c r="H229" s="112"/>
      <c r="I229" s="665"/>
    </row>
    <row r="230" spans="1:9" ht="12.75">
      <c r="A230" s="112"/>
      <c r="B230" s="112"/>
      <c r="C230" s="112"/>
      <c r="D230" s="112"/>
      <c r="E230" s="112"/>
      <c r="F230" s="112"/>
      <c r="G230" s="112"/>
      <c r="H230" s="112"/>
      <c r="I230" s="665"/>
    </row>
    <row r="231" spans="1:9" ht="12.75">
      <c r="A231" s="112"/>
      <c r="B231" s="112"/>
      <c r="C231" s="112"/>
      <c r="D231" s="112"/>
      <c r="E231" s="112"/>
      <c r="F231" s="112"/>
      <c r="G231" s="112"/>
      <c r="H231" s="112"/>
      <c r="I231" s="665"/>
    </row>
    <row r="232" spans="1:9" ht="12.75">
      <c r="A232" s="112"/>
      <c r="B232" s="112"/>
      <c r="C232" s="112"/>
      <c r="D232" s="112"/>
      <c r="E232" s="112"/>
      <c r="F232" s="112"/>
      <c r="G232" s="112"/>
      <c r="H232" s="112"/>
      <c r="I232" s="665"/>
    </row>
    <row r="233" spans="1:9" ht="12.75">
      <c r="A233" s="112"/>
      <c r="B233" s="112"/>
      <c r="C233" s="112"/>
      <c r="D233" s="112"/>
      <c r="E233" s="112"/>
      <c r="F233" s="112"/>
      <c r="G233" s="112"/>
      <c r="H233" s="112"/>
      <c r="I233" s="665"/>
    </row>
    <row r="234" spans="1:9" ht="12.75">
      <c r="A234" s="59" t="s">
        <v>376</v>
      </c>
      <c r="B234" s="65"/>
      <c r="C234" s="65"/>
      <c r="D234" s="65"/>
      <c r="E234" s="65"/>
      <c r="F234" s="65"/>
      <c r="G234" s="65"/>
      <c r="H234" s="65" t="s">
        <v>374</v>
      </c>
      <c r="I234" s="656"/>
    </row>
    <row r="235" spans="1:9" ht="12.75">
      <c r="A235" s="131"/>
      <c r="B235" s="131"/>
      <c r="C235" s="131"/>
      <c r="D235" s="131"/>
      <c r="E235" s="132"/>
      <c r="F235" s="132"/>
      <c r="G235" s="132"/>
      <c r="H235" s="132"/>
      <c r="I235" s="668"/>
    </row>
    <row r="236" spans="1:9" ht="12.75">
      <c r="A236" s="1348"/>
      <c r="B236" s="1348"/>
      <c r="C236" s="1348"/>
      <c r="D236" s="1348"/>
      <c r="E236" s="1348"/>
      <c r="F236" s="1348"/>
      <c r="G236" s="1348"/>
      <c r="H236" s="1348"/>
      <c r="I236" s="1348"/>
    </row>
    <row r="237" spans="1:9" ht="12.75">
      <c r="A237" s="1421" t="s">
        <v>212</v>
      </c>
      <c r="B237" s="1421"/>
      <c r="C237" s="1421"/>
      <c r="D237" s="1421"/>
      <c r="E237" s="1421"/>
      <c r="F237" s="1421"/>
      <c r="G237" s="1421"/>
      <c r="H237" s="1421"/>
      <c r="I237" s="1421"/>
    </row>
    <row r="238" spans="1:9" ht="30" customHeight="1">
      <c r="A238" s="1401" t="s">
        <v>163</v>
      </c>
      <c r="B238" s="1401"/>
      <c r="C238" s="1401"/>
      <c r="D238" s="1401"/>
      <c r="E238" s="1401"/>
      <c r="F238" s="1401"/>
      <c r="G238" s="1401"/>
      <c r="H238" s="1401"/>
      <c r="I238" s="1401"/>
    </row>
    <row r="239" spans="1:9" ht="12.75">
      <c r="A239" s="131"/>
      <c r="B239" s="131"/>
      <c r="C239" s="131"/>
      <c r="D239" s="131"/>
      <c r="E239" s="131"/>
      <c r="F239" s="131"/>
      <c r="G239" s="131"/>
      <c r="H239" s="131"/>
      <c r="I239" s="669"/>
    </row>
    <row r="240" spans="1:9" ht="12.75">
      <c r="A240" s="131"/>
      <c r="B240" s="131"/>
      <c r="C240" s="131"/>
      <c r="D240" s="131"/>
      <c r="E240" s="131"/>
      <c r="F240" s="131"/>
      <c r="G240" s="131"/>
      <c r="H240" s="131"/>
      <c r="I240" s="669"/>
    </row>
    <row r="241" spans="1:9" ht="13.5" thickBot="1">
      <c r="A241" s="131"/>
      <c r="B241" s="131"/>
      <c r="C241" s="131"/>
      <c r="D241" s="131"/>
      <c r="E241" s="131"/>
      <c r="F241" s="1407" t="s">
        <v>0</v>
      </c>
      <c r="G241" s="1407"/>
      <c r="H241" s="1407"/>
      <c r="I241" s="1407"/>
    </row>
    <row r="242" spans="1:9" ht="13.5" customHeight="1" thickTop="1">
      <c r="A242" s="1405" t="s">
        <v>1</v>
      </c>
      <c r="B242" s="1425" t="s">
        <v>2</v>
      </c>
      <c r="C242" s="1425"/>
      <c r="D242" s="1425"/>
      <c r="E242" s="1425"/>
      <c r="F242" s="1417" t="s">
        <v>209</v>
      </c>
      <c r="G242" s="1359" t="s">
        <v>347</v>
      </c>
      <c r="H242" s="1359" t="s">
        <v>346</v>
      </c>
      <c r="I242" s="1419" t="s">
        <v>371</v>
      </c>
    </row>
    <row r="243" spans="1:9" ht="22.5" customHeight="1">
      <c r="A243" s="1406"/>
      <c r="B243" s="1426"/>
      <c r="C243" s="1426"/>
      <c r="D243" s="1426"/>
      <c r="E243" s="1426"/>
      <c r="F243" s="1418"/>
      <c r="G243" s="1360"/>
      <c r="H243" s="1360"/>
      <c r="I243" s="1420"/>
    </row>
    <row r="244" spans="1:9" ht="12.75">
      <c r="A244" s="133"/>
      <c r="B244" s="1396" t="s">
        <v>76</v>
      </c>
      <c r="C244" s="1396"/>
      <c r="D244" s="1396"/>
      <c r="E244" s="1396"/>
      <c r="F244" s="1402"/>
      <c r="G244" s="1402"/>
      <c r="H244" s="1402"/>
      <c r="I244" s="1403"/>
    </row>
    <row r="245" spans="1:9" ht="12.75">
      <c r="A245" s="134"/>
      <c r="B245" s="1404" t="s">
        <v>6</v>
      </c>
      <c r="C245" s="1404"/>
      <c r="D245" s="1404"/>
      <c r="E245" s="1404"/>
      <c r="F245" s="135"/>
      <c r="G245" s="135"/>
      <c r="H245" s="135"/>
      <c r="I245" s="670"/>
    </row>
    <row r="246" spans="1:9" ht="12.75">
      <c r="A246" s="136" t="s">
        <v>12</v>
      </c>
      <c r="B246" s="1400" t="s">
        <v>33</v>
      </c>
      <c r="C246" s="1400"/>
      <c r="D246" s="1400"/>
      <c r="E246" s="1400"/>
      <c r="F246" s="137"/>
      <c r="G246" s="642">
        <v>2666</v>
      </c>
      <c r="H246" s="642"/>
      <c r="I246" s="903">
        <f>+F246+G246+H246</f>
        <v>2666</v>
      </c>
    </row>
    <row r="247" spans="1:9" ht="12.75">
      <c r="A247" s="32" t="s">
        <v>27</v>
      </c>
      <c r="B247" s="1374" t="s">
        <v>236</v>
      </c>
      <c r="C247" s="1380"/>
      <c r="D247" s="1380"/>
      <c r="E247" s="1381"/>
      <c r="F247" s="138"/>
      <c r="G247" s="643">
        <v>2666</v>
      </c>
      <c r="H247" s="643"/>
      <c r="I247" s="904">
        <f>+F247+G247+H247</f>
        <v>2666</v>
      </c>
    </row>
    <row r="248" spans="1:9" ht="12.75">
      <c r="A248" s="139">
        <v>41640</v>
      </c>
      <c r="B248" s="1398" t="s">
        <v>237</v>
      </c>
      <c r="C248" s="1399"/>
      <c r="D248" s="1399"/>
      <c r="E248" s="1399"/>
      <c r="F248" s="140"/>
      <c r="G248" s="644"/>
      <c r="H248" s="644"/>
      <c r="I248" s="903"/>
    </row>
    <row r="249" spans="1:9" ht="12.75">
      <c r="A249" s="141" t="s">
        <v>13</v>
      </c>
      <c r="B249" s="1369" t="s">
        <v>39</v>
      </c>
      <c r="C249" s="1370"/>
      <c r="D249" s="1370"/>
      <c r="E249" s="1371"/>
      <c r="F249" s="142"/>
      <c r="G249" s="645">
        <v>150</v>
      </c>
      <c r="H249" s="645"/>
      <c r="I249" s="903">
        <v>150</v>
      </c>
    </row>
    <row r="250" spans="1:9" ht="12.75">
      <c r="A250" s="143" t="s">
        <v>27</v>
      </c>
      <c r="B250" s="1372" t="s">
        <v>86</v>
      </c>
      <c r="C250" s="1372"/>
      <c r="D250" s="1372"/>
      <c r="E250" s="1372"/>
      <c r="F250" s="144"/>
      <c r="G250" s="646">
        <v>150</v>
      </c>
      <c r="H250" s="646"/>
      <c r="I250" s="903">
        <v>150</v>
      </c>
    </row>
    <row r="251" spans="1:9" ht="12.75">
      <c r="A251" s="145" t="s">
        <v>28</v>
      </c>
      <c r="B251" s="1392" t="s">
        <v>87</v>
      </c>
      <c r="C251" s="1392"/>
      <c r="D251" s="1392"/>
      <c r="E251" s="1392"/>
      <c r="F251" s="138"/>
      <c r="G251" s="643"/>
      <c r="H251" s="643"/>
      <c r="I251" s="903"/>
    </row>
    <row r="252" spans="1:9" ht="12.75">
      <c r="A252" s="146" t="s">
        <v>14</v>
      </c>
      <c r="B252" s="1361" t="s">
        <v>296</v>
      </c>
      <c r="C252" s="1361"/>
      <c r="D252" s="1361"/>
      <c r="E252" s="1361"/>
      <c r="F252" s="142">
        <v>18710</v>
      </c>
      <c r="G252" s="645">
        <v>6905</v>
      </c>
      <c r="H252" s="645">
        <v>4398</v>
      </c>
      <c r="I252" s="903">
        <f>SUM(F252:H252)</f>
        <v>30013</v>
      </c>
    </row>
    <row r="253" spans="1:9" ht="12.75">
      <c r="A253" s="143" t="s">
        <v>28</v>
      </c>
      <c r="B253" s="1393" t="s">
        <v>88</v>
      </c>
      <c r="C253" s="1394"/>
      <c r="D253" s="1394"/>
      <c r="E253" s="1395"/>
      <c r="F253" s="33"/>
      <c r="G253" s="606">
        <v>6905</v>
      </c>
      <c r="H253" s="606">
        <v>4398</v>
      </c>
      <c r="I253" s="904">
        <f>SUM(G253:H253)</f>
        <v>11303</v>
      </c>
    </row>
    <row r="254" spans="1:9" ht="12.75">
      <c r="A254" s="146" t="s">
        <v>16</v>
      </c>
      <c r="B254" s="1369" t="s">
        <v>300</v>
      </c>
      <c r="C254" s="1370"/>
      <c r="D254" s="1370"/>
      <c r="E254" s="1371"/>
      <c r="F254" s="605"/>
      <c r="G254" s="677"/>
      <c r="H254" s="677"/>
      <c r="I254" s="903">
        <f>+F254+G254+H254</f>
        <v>0</v>
      </c>
    </row>
    <row r="255" spans="1:9" ht="12.75">
      <c r="A255" s="143" t="s">
        <v>28</v>
      </c>
      <c r="B255" s="1372" t="s">
        <v>89</v>
      </c>
      <c r="C255" s="1372"/>
      <c r="D255" s="1372"/>
      <c r="E255" s="1372"/>
      <c r="F255" s="144"/>
      <c r="G255" s="646"/>
      <c r="H255" s="646"/>
      <c r="I255" s="903"/>
    </row>
    <row r="256" spans="1:9" ht="12.75">
      <c r="A256" s="146" t="s">
        <v>19</v>
      </c>
      <c r="B256" s="1361" t="s">
        <v>48</v>
      </c>
      <c r="C256" s="1361"/>
      <c r="D256" s="1361"/>
      <c r="E256" s="1361"/>
      <c r="F256" s="63"/>
      <c r="G256" s="647"/>
      <c r="H256" s="647"/>
      <c r="I256" s="903"/>
    </row>
    <row r="257" spans="1:9" ht="13.5" thickBot="1">
      <c r="A257" s="143" t="s">
        <v>28</v>
      </c>
      <c r="B257" s="1372" t="s">
        <v>50</v>
      </c>
      <c r="C257" s="1372"/>
      <c r="D257" s="1372"/>
      <c r="E257" s="1372"/>
      <c r="F257" s="144"/>
      <c r="G257" s="646"/>
      <c r="H257" s="646"/>
      <c r="I257" s="903"/>
    </row>
    <row r="258" spans="1:9" ht="14.25" thickBot="1" thickTop="1">
      <c r="A258" s="1386" t="s">
        <v>188</v>
      </c>
      <c r="B258" s="1387"/>
      <c r="C258" s="1387"/>
      <c r="D258" s="1387"/>
      <c r="E258" s="1387"/>
      <c r="F258" s="556">
        <v>18710</v>
      </c>
      <c r="G258" s="648">
        <f>G246+G249+G252</f>
        <v>9721</v>
      </c>
      <c r="H258" s="648">
        <f>H249+H252</f>
        <v>4398</v>
      </c>
      <c r="I258" s="905">
        <f>I246+I249+I252+I254</f>
        <v>32829</v>
      </c>
    </row>
    <row r="259" spans="1:9" ht="13.5" thickTop="1">
      <c r="A259" s="1388"/>
      <c r="B259" s="1389"/>
      <c r="C259" s="1389"/>
      <c r="D259" s="1389"/>
      <c r="E259" s="1389"/>
      <c r="F259" s="1389"/>
      <c r="G259" s="1389"/>
      <c r="H259" s="1389"/>
      <c r="I259" s="1390"/>
    </row>
    <row r="260" spans="1:9" ht="12.75">
      <c r="A260" s="106"/>
      <c r="B260" s="1396" t="s">
        <v>80</v>
      </c>
      <c r="C260" s="1396"/>
      <c r="D260" s="1396"/>
      <c r="E260" s="1396"/>
      <c r="F260" s="1389"/>
      <c r="G260" s="1389"/>
      <c r="H260" s="1389"/>
      <c r="I260" s="1397"/>
    </row>
    <row r="261" spans="1:9" ht="12.75">
      <c r="A261" s="147"/>
      <c r="B261" s="1391" t="s">
        <v>6</v>
      </c>
      <c r="C261" s="1391"/>
      <c r="D261" s="1391"/>
      <c r="E261" s="1391"/>
      <c r="F261" s="107"/>
      <c r="G261" s="107"/>
      <c r="H261" s="107"/>
      <c r="I261" s="671"/>
    </row>
    <row r="262" spans="1:9" ht="12.75">
      <c r="A262" s="146" t="s">
        <v>10</v>
      </c>
      <c r="B262" s="1361" t="s">
        <v>223</v>
      </c>
      <c r="C262" s="1361"/>
      <c r="D262" s="1361"/>
      <c r="E262" s="1361"/>
      <c r="F262" s="142"/>
      <c r="G262" s="645"/>
      <c r="H262" s="645"/>
      <c r="I262" s="906"/>
    </row>
    <row r="263" spans="1:9" ht="12.75">
      <c r="A263" s="32" t="s">
        <v>28</v>
      </c>
      <c r="B263" s="1374" t="s">
        <v>61</v>
      </c>
      <c r="C263" s="1380"/>
      <c r="D263" s="1380"/>
      <c r="E263" s="1381"/>
      <c r="F263" s="138"/>
      <c r="G263" s="643"/>
      <c r="H263" s="643"/>
      <c r="I263" s="906"/>
    </row>
    <row r="264" spans="1:9" ht="12.75">
      <c r="A264" s="148" t="s">
        <v>12</v>
      </c>
      <c r="B264" s="1369" t="s">
        <v>224</v>
      </c>
      <c r="C264" s="1375"/>
      <c r="D264" s="1375"/>
      <c r="E264" s="1376"/>
      <c r="F264" s="149"/>
      <c r="G264" s="649"/>
      <c r="H264" s="649"/>
      <c r="I264" s="906"/>
    </row>
    <row r="265" spans="1:9" ht="12.75">
      <c r="A265" s="32" t="s">
        <v>28</v>
      </c>
      <c r="B265" s="1374" t="s">
        <v>63</v>
      </c>
      <c r="C265" s="1382"/>
      <c r="D265" s="1382"/>
      <c r="E265" s="1383"/>
      <c r="F265" s="138"/>
      <c r="G265" s="643"/>
      <c r="H265" s="643"/>
      <c r="I265" s="906"/>
    </row>
    <row r="266" spans="1:9" ht="12.75">
      <c r="A266" s="146" t="s">
        <v>14</v>
      </c>
      <c r="B266" s="1369" t="s">
        <v>64</v>
      </c>
      <c r="C266" s="1375"/>
      <c r="D266" s="1375"/>
      <c r="E266" s="1376"/>
      <c r="F266" s="142">
        <v>20957</v>
      </c>
      <c r="G266" s="645">
        <v>32170</v>
      </c>
      <c r="H266" s="645">
        <f>SUM(H267:H268)</f>
        <v>7410</v>
      </c>
      <c r="I266" s="906">
        <f>SUM(F266:H266)</f>
        <v>60537</v>
      </c>
    </row>
    <row r="267" spans="1:9" ht="12.75">
      <c r="A267" s="136" t="s">
        <v>27</v>
      </c>
      <c r="B267" s="999" t="s">
        <v>65</v>
      </c>
      <c r="C267" s="1000"/>
      <c r="D267" s="1000"/>
      <c r="E267" s="1001"/>
      <c r="F267" s="1002"/>
      <c r="G267" s="1003">
        <v>19051</v>
      </c>
      <c r="H267" s="908">
        <v>702</v>
      </c>
      <c r="I267" s="909">
        <f>SUM(G267:H267)</f>
        <v>19753</v>
      </c>
    </row>
    <row r="268" spans="1:9" ht="12.75">
      <c r="A268" s="136" t="s">
        <v>28</v>
      </c>
      <c r="B268" s="999" t="s">
        <v>66</v>
      </c>
      <c r="C268" s="1000"/>
      <c r="D268" s="1000"/>
      <c r="E268" s="1001"/>
      <c r="F268" s="907">
        <v>20957</v>
      </c>
      <c r="G268" s="908">
        <v>13119</v>
      </c>
      <c r="H268" s="908">
        <v>6708</v>
      </c>
      <c r="I268" s="909">
        <f>SUM(F268:H268)</f>
        <v>40784</v>
      </c>
    </row>
    <row r="269" spans="1:9" ht="12.75">
      <c r="A269" s="136"/>
      <c r="B269" s="1369" t="s">
        <v>90</v>
      </c>
      <c r="C269" s="1375"/>
      <c r="D269" s="1375"/>
      <c r="E269" s="1376"/>
      <c r="F269" s="137">
        <v>20957</v>
      </c>
      <c r="G269" s="642">
        <v>32170</v>
      </c>
      <c r="H269" s="642"/>
      <c r="I269" s="906">
        <f aca="true" t="shared" si="4" ref="I269:I276">SUM(F269:H269)</f>
        <v>53127</v>
      </c>
    </row>
    <row r="270" spans="1:9" ht="12.75">
      <c r="A270" s="136" t="s">
        <v>16</v>
      </c>
      <c r="B270" s="1369" t="s">
        <v>67</v>
      </c>
      <c r="C270" s="1375"/>
      <c r="D270" s="1375"/>
      <c r="E270" s="1376"/>
      <c r="F270" s="137">
        <v>2356</v>
      </c>
      <c r="G270" s="642"/>
      <c r="H270" s="642"/>
      <c r="I270" s="906">
        <f t="shared" si="4"/>
        <v>2356</v>
      </c>
    </row>
    <row r="271" spans="1:9" ht="12.75">
      <c r="A271" s="150" t="s">
        <v>27</v>
      </c>
      <c r="B271" s="1374" t="s">
        <v>68</v>
      </c>
      <c r="C271" s="1382"/>
      <c r="D271" s="1382"/>
      <c r="E271" s="1383"/>
      <c r="F271" s="151">
        <v>2356</v>
      </c>
      <c r="G271" s="650"/>
      <c r="H271" s="650"/>
      <c r="I271" s="906">
        <f t="shared" si="4"/>
        <v>2356</v>
      </c>
    </row>
    <row r="272" spans="1:9" ht="12.75">
      <c r="A272" s="136" t="s">
        <v>19</v>
      </c>
      <c r="B272" s="1369" t="s">
        <v>69</v>
      </c>
      <c r="C272" s="1375"/>
      <c r="D272" s="1375"/>
      <c r="E272" s="1376"/>
      <c r="F272" s="137"/>
      <c r="G272" s="642"/>
      <c r="H272" s="642"/>
      <c r="I272" s="906">
        <f t="shared" si="4"/>
        <v>0</v>
      </c>
    </row>
    <row r="273" spans="1:9" ht="12.75">
      <c r="A273" s="150" t="s">
        <v>28</v>
      </c>
      <c r="B273" s="1374" t="s">
        <v>71</v>
      </c>
      <c r="C273" s="1375"/>
      <c r="D273" s="1375"/>
      <c r="E273" s="1376"/>
      <c r="F273" s="151"/>
      <c r="G273" s="650"/>
      <c r="H273" s="650"/>
      <c r="I273" s="906">
        <f t="shared" si="4"/>
        <v>0</v>
      </c>
    </row>
    <row r="274" spans="1:9" ht="12.75">
      <c r="A274" s="136" t="s">
        <v>22</v>
      </c>
      <c r="B274" s="77" t="s">
        <v>92</v>
      </c>
      <c r="C274" s="39"/>
      <c r="D274" s="39"/>
      <c r="E274" s="46"/>
      <c r="F274" s="137">
        <v>21934</v>
      </c>
      <c r="G274" s="642">
        <v>-21934</v>
      </c>
      <c r="H274" s="642"/>
      <c r="I274" s="906">
        <f t="shared" si="4"/>
        <v>0</v>
      </c>
    </row>
    <row r="275" spans="1:9" ht="12.75">
      <c r="A275" s="150" t="s">
        <v>27</v>
      </c>
      <c r="B275" s="55" t="s">
        <v>24</v>
      </c>
      <c r="C275" s="45"/>
      <c r="D275" s="45"/>
      <c r="E275" s="46"/>
      <c r="F275" s="151">
        <v>21934</v>
      </c>
      <c r="G275" s="650">
        <v>-21934</v>
      </c>
      <c r="H275" s="650"/>
      <c r="I275" s="909">
        <f t="shared" si="4"/>
        <v>0</v>
      </c>
    </row>
    <row r="276" spans="1:9" ht="13.5" thickBot="1">
      <c r="A276" s="152">
        <v>39084</v>
      </c>
      <c r="B276" s="1377" t="s">
        <v>74</v>
      </c>
      <c r="C276" s="1378"/>
      <c r="D276" s="1378"/>
      <c r="E276" s="1379"/>
      <c r="F276" s="153">
        <v>21934</v>
      </c>
      <c r="G276" s="651">
        <v>-21934</v>
      </c>
      <c r="H276" s="651"/>
      <c r="I276" s="910">
        <f t="shared" si="4"/>
        <v>0</v>
      </c>
    </row>
    <row r="277" spans="1:9" ht="14.25" thickBot="1" thickTop="1">
      <c r="A277" s="1384" t="s">
        <v>189</v>
      </c>
      <c r="B277" s="1385"/>
      <c r="C277" s="1385"/>
      <c r="D277" s="1385"/>
      <c r="E277" s="1385"/>
      <c r="F277" s="912">
        <f>SUM(F266+F270+F274)</f>
        <v>45247</v>
      </c>
      <c r="G277" s="913">
        <f>G266+G274</f>
        <v>10236</v>
      </c>
      <c r="H277" s="913">
        <f>H266+H274</f>
        <v>7410</v>
      </c>
      <c r="I277" s="914">
        <f>I266+I270</f>
        <v>62893</v>
      </c>
    </row>
    <row r="278" spans="1:9" ht="13.5" thickTop="1">
      <c r="A278" s="1373"/>
      <c r="B278" s="1373"/>
      <c r="C278" s="1373"/>
      <c r="D278" s="1373"/>
      <c r="E278" s="1373"/>
      <c r="F278" s="27"/>
      <c r="G278" s="27"/>
      <c r="H278" s="27"/>
      <c r="I278" s="657"/>
    </row>
    <row r="280" spans="6:8" ht="12.75">
      <c r="F280" s="597"/>
      <c r="H280" s="597"/>
    </row>
  </sheetData>
  <sheetProtection/>
  <mergeCells count="169">
    <mergeCell ref="A3:I3"/>
    <mergeCell ref="A4:I4"/>
    <mergeCell ref="F7:I7"/>
    <mergeCell ref="A5:I5"/>
    <mergeCell ref="B24:E24"/>
    <mergeCell ref="A10:I10"/>
    <mergeCell ref="I8:I9"/>
    <mergeCell ref="G8:G9"/>
    <mergeCell ref="H8:H9"/>
    <mergeCell ref="B11:E11"/>
    <mergeCell ref="B12:E12"/>
    <mergeCell ref="A8:A9"/>
    <mergeCell ref="B8:E9"/>
    <mergeCell ref="F8:F9"/>
    <mergeCell ref="B29:E29"/>
    <mergeCell ref="B13:E13"/>
    <mergeCell ref="B14:E14"/>
    <mergeCell ref="B15:E15"/>
    <mergeCell ref="B16:E16"/>
    <mergeCell ref="B19:E19"/>
    <mergeCell ref="B20:E20"/>
    <mergeCell ref="B21:E21"/>
    <mergeCell ref="B22:E22"/>
    <mergeCell ref="B23:E23"/>
    <mergeCell ref="B41:E41"/>
    <mergeCell ref="B42:E42"/>
    <mergeCell ref="B30:E30"/>
    <mergeCell ref="B32:E32"/>
    <mergeCell ref="B33:E33"/>
    <mergeCell ref="B34:E34"/>
    <mergeCell ref="B35:E35"/>
    <mergeCell ref="B36:E36"/>
    <mergeCell ref="B37:E37"/>
    <mergeCell ref="B38:E38"/>
    <mergeCell ref="B40:E40"/>
    <mergeCell ref="A62:E62"/>
    <mergeCell ref="B63:E63"/>
    <mergeCell ref="B134:E134"/>
    <mergeCell ref="B64:E64"/>
    <mergeCell ref="B65:E65"/>
    <mergeCell ref="B43:E43"/>
    <mergeCell ref="B44:E44"/>
    <mergeCell ref="A45:E45"/>
    <mergeCell ref="B61:E61"/>
    <mergeCell ref="B66:E66"/>
    <mergeCell ref="B67:E67"/>
    <mergeCell ref="B68:E68"/>
    <mergeCell ref="B69:E69"/>
    <mergeCell ref="B70:E70"/>
    <mergeCell ref="B71:E71"/>
    <mergeCell ref="B79:E79"/>
    <mergeCell ref="B72:E72"/>
    <mergeCell ref="B73:E73"/>
    <mergeCell ref="B74:E74"/>
    <mergeCell ref="B75:E75"/>
    <mergeCell ref="B81:E81"/>
    <mergeCell ref="B80:E80"/>
    <mergeCell ref="B76:E76"/>
    <mergeCell ref="B77:E77"/>
    <mergeCell ref="B78:E78"/>
    <mergeCell ref="A92:E92"/>
    <mergeCell ref="E117:I117"/>
    <mergeCell ref="A119:I119"/>
    <mergeCell ref="I125:I126"/>
    <mergeCell ref="B83:E83"/>
    <mergeCell ref="B86:E86"/>
    <mergeCell ref="B87:E87"/>
    <mergeCell ref="B88:E88"/>
    <mergeCell ref="B90:E90"/>
    <mergeCell ref="H125:H126"/>
    <mergeCell ref="B135:E135"/>
    <mergeCell ref="A91:E91"/>
    <mergeCell ref="A121:I121"/>
    <mergeCell ref="A125:A126"/>
    <mergeCell ref="A120:I120"/>
    <mergeCell ref="B82:E82"/>
    <mergeCell ref="B125:E126"/>
    <mergeCell ref="F125:F126"/>
    <mergeCell ref="F124:I124"/>
    <mergeCell ref="G125:G126"/>
    <mergeCell ref="B146:E146"/>
    <mergeCell ref="B149:E149"/>
    <mergeCell ref="B133:E133"/>
    <mergeCell ref="B136:E136"/>
    <mergeCell ref="A127:I127"/>
    <mergeCell ref="B128:E128"/>
    <mergeCell ref="B129:E129"/>
    <mergeCell ref="B130:E130"/>
    <mergeCell ref="B131:E131"/>
    <mergeCell ref="B132:E132"/>
    <mergeCell ref="B137:E137"/>
    <mergeCell ref="B138:E138"/>
    <mergeCell ref="B139:E139"/>
    <mergeCell ref="B140:E140"/>
    <mergeCell ref="B144:E144"/>
    <mergeCell ref="B145:E145"/>
    <mergeCell ref="B182:E182"/>
    <mergeCell ref="B183:E183"/>
    <mergeCell ref="B184:E184"/>
    <mergeCell ref="B185:E185"/>
    <mergeCell ref="B154:E154"/>
    <mergeCell ref="A155:E155"/>
    <mergeCell ref="I179:I180"/>
    <mergeCell ref="A181:E181"/>
    <mergeCell ref="F179:F180"/>
    <mergeCell ref="A179:A180"/>
    <mergeCell ref="B179:E180"/>
    <mergeCell ref="B150:E150"/>
    <mergeCell ref="B153:E153"/>
    <mergeCell ref="B152:E152"/>
    <mergeCell ref="B151:E151"/>
    <mergeCell ref="G179:G180"/>
    <mergeCell ref="A236:I236"/>
    <mergeCell ref="F242:F243"/>
    <mergeCell ref="I242:I243"/>
    <mergeCell ref="A237:I237"/>
    <mergeCell ref="B186:E186"/>
    <mergeCell ref="B187:E187"/>
    <mergeCell ref="B188:E188"/>
    <mergeCell ref="B189:E189"/>
    <mergeCell ref="B242:E243"/>
    <mergeCell ref="B190:E190"/>
    <mergeCell ref="B191:E191"/>
    <mergeCell ref="B192:E192"/>
    <mergeCell ref="B193:E193"/>
    <mergeCell ref="B194:E194"/>
    <mergeCell ref="B197:E197"/>
    <mergeCell ref="B200:E200"/>
    <mergeCell ref="B247:E247"/>
    <mergeCell ref="B246:E246"/>
    <mergeCell ref="A238:I238"/>
    <mergeCell ref="B244:I244"/>
    <mergeCell ref="B245:E245"/>
    <mergeCell ref="A242:A243"/>
    <mergeCell ref="F241:I241"/>
    <mergeCell ref="B251:E251"/>
    <mergeCell ref="B254:E254"/>
    <mergeCell ref="B253:E253"/>
    <mergeCell ref="B260:I260"/>
    <mergeCell ref="B255:E255"/>
    <mergeCell ref="B248:E248"/>
    <mergeCell ref="A277:E277"/>
    <mergeCell ref="B270:E270"/>
    <mergeCell ref="B256:E256"/>
    <mergeCell ref="B269:E269"/>
    <mergeCell ref="B257:E257"/>
    <mergeCell ref="A258:E258"/>
    <mergeCell ref="A259:I259"/>
    <mergeCell ref="B261:E261"/>
    <mergeCell ref="A278:E278"/>
    <mergeCell ref="B273:E273"/>
    <mergeCell ref="B276:E276"/>
    <mergeCell ref="B272:E272"/>
    <mergeCell ref="B262:E262"/>
    <mergeCell ref="B263:E263"/>
    <mergeCell ref="B266:E266"/>
    <mergeCell ref="B271:E271"/>
    <mergeCell ref="B264:E264"/>
    <mergeCell ref="B265:E265"/>
    <mergeCell ref="H1:I1"/>
    <mergeCell ref="H179:H180"/>
    <mergeCell ref="G242:G243"/>
    <mergeCell ref="H242:H243"/>
    <mergeCell ref="B252:E252"/>
    <mergeCell ref="A201:E201"/>
    <mergeCell ref="B199:E199"/>
    <mergeCell ref="A116:I116"/>
    <mergeCell ref="B249:E249"/>
    <mergeCell ref="B250:E250"/>
  </mergeCells>
  <printOptions/>
  <pageMargins left="0.6299212598425197" right="0.2362204724409449" top="1.141732283464567" bottom="0.7480314960629921" header="0.31496062992125984" footer="0.31496062992125984"/>
  <pageSetup fitToHeight="0" fitToWidth="0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6"/>
  <sheetViews>
    <sheetView zoomScale="90" zoomScaleNormal="90" workbookViewId="0" topLeftCell="A105">
      <selection activeCell="A1" sqref="A1:R126"/>
    </sheetView>
  </sheetViews>
  <sheetFormatPr defaultColWidth="9.140625" defaultRowHeight="12.75"/>
  <cols>
    <col min="1" max="1" width="5.8515625" style="0" customWidth="1"/>
    <col min="2" max="2" width="9.00390625" style="0" customWidth="1"/>
    <col min="3" max="4" width="7.57421875" style="0" customWidth="1"/>
    <col min="5" max="5" width="13.140625" style="0" customWidth="1"/>
    <col min="6" max="6" width="13.00390625" style="0" bestFit="1" customWidth="1"/>
    <col min="7" max="8" width="9.421875" style="0" customWidth="1"/>
    <col min="9" max="9" width="8.00390625" style="0" customWidth="1"/>
    <col min="10" max="10" width="11.140625" style="0" customWidth="1"/>
    <col min="11" max="13" width="7.421875" style="0" customWidth="1"/>
    <col min="14" max="14" width="9.28125" style="0" customWidth="1"/>
    <col min="15" max="17" width="7.421875" style="0" customWidth="1"/>
    <col min="18" max="18" width="9.57421875" style="0" customWidth="1"/>
  </cols>
  <sheetData>
    <row r="1" spans="1:18" ht="12.75">
      <c r="A1" s="1541" t="s">
        <v>443</v>
      </c>
      <c r="B1" s="1541"/>
      <c r="C1" s="1541"/>
      <c r="D1" s="1541"/>
      <c r="E1" s="1541"/>
      <c r="F1" s="1541"/>
      <c r="G1" s="1541"/>
      <c r="H1" s="1541"/>
      <c r="I1" s="1541"/>
      <c r="J1" s="1541"/>
      <c r="K1" s="1541"/>
      <c r="L1" s="1541"/>
      <c r="M1" s="1541"/>
      <c r="N1" s="1541"/>
      <c r="O1" s="1541"/>
      <c r="P1" s="1541"/>
      <c r="Q1" s="1541"/>
      <c r="R1" s="1541"/>
    </row>
    <row r="2" spans="1:18" ht="12.75">
      <c r="A2" s="1541" t="s">
        <v>210</v>
      </c>
      <c r="B2" s="1541"/>
      <c r="C2" s="1541"/>
      <c r="D2" s="1541"/>
      <c r="E2" s="1541"/>
      <c r="F2" s="1541"/>
      <c r="G2" s="1541"/>
      <c r="H2" s="1541"/>
      <c r="I2" s="1541"/>
      <c r="J2" s="1541"/>
      <c r="K2" s="1541"/>
      <c r="L2" s="1541"/>
      <c r="M2" s="1541"/>
      <c r="N2" s="1541"/>
      <c r="O2" s="1541"/>
      <c r="P2" s="1541"/>
      <c r="Q2" s="1541"/>
      <c r="R2" s="1541"/>
    </row>
    <row r="3" spans="1:18" ht="13.5" thickBot="1">
      <c r="A3" s="165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332"/>
      <c r="P3" s="332" t="s">
        <v>93</v>
      </c>
      <c r="Q3" s="332"/>
      <c r="R3" s="166"/>
    </row>
    <row r="4" spans="1:18" ht="14.25" thickBot="1" thickTop="1">
      <c r="A4" s="1567" t="s">
        <v>1</v>
      </c>
      <c r="B4" s="1569" t="s">
        <v>104</v>
      </c>
      <c r="C4" s="1569"/>
      <c r="D4" s="1569"/>
      <c r="E4" s="1570"/>
      <c r="F4" s="1607" t="s">
        <v>419</v>
      </c>
      <c r="G4" s="1591" t="s">
        <v>105</v>
      </c>
      <c r="H4" s="1592"/>
      <c r="I4" s="1592"/>
      <c r="J4" s="1593"/>
      <c r="K4" s="1597" t="s">
        <v>106</v>
      </c>
      <c r="L4" s="1598"/>
      <c r="M4" s="1598"/>
      <c r="N4" s="1598"/>
      <c r="O4" s="1598"/>
      <c r="P4" s="1598"/>
      <c r="Q4" s="1598"/>
      <c r="R4" s="1599"/>
    </row>
    <row r="5" spans="1:18" ht="12.75">
      <c r="A5" s="1568"/>
      <c r="B5" s="1571"/>
      <c r="C5" s="1571"/>
      <c r="D5" s="1571"/>
      <c r="E5" s="1572"/>
      <c r="F5" s="1608"/>
      <c r="G5" s="1594"/>
      <c r="H5" s="1595"/>
      <c r="I5" s="1595"/>
      <c r="J5" s="1596"/>
      <c r="K5" s="1602" t="s">
        <v>8</v>
      </c>
      <c r="L5" s="1603"/>
      <c r="M5" s="1603"/>
      <c r="N5" s="1604"/>
      <c r="O5" s="1602" t="s">
        <v>216</v>
      </c>
      <c r="P5" s="1603"/>
      <c r="Q5" s="1603"/>
      <c r="R5" s="1605"/>
    </row>
    <row r="6" spans="1:18" ht="12.75" customHeight="1">
      <c r="A6" s="1568"/>
      <c r="B6" s="1571"/>
      <c r="C6" s="1571"/>
      <c r="D6" s="1571"/>
      <c r="E6" s="1572"/>
      <c r="F6" s="1608"/>
      <c r="G6" s="1549" t="s">
        <v>349</v>
      </c>
      <c r="H6" s="1524" t="s">
        <v>347</v>
      </c>
      <c r="I6" s="1522" t="s">
        <v>346</v>
      </c>
      <c r="J6" s="1556" t="s">
        <v>348</v>
      </c>
      <c r="K6" s="1549" t="s">
        <v>349</v>
      </c>
      <c r="L6" s="1524" t="s">
        <v>347</v>
      </c>
      <c r="M6" s="1522" t="s">
        <v>346</v>
      </c>
      <c r="N6" s="1556" t="s">
        <v>348</v>
      </c>
      <c r="O6" s="1526" t="s">
        <v>349</v>
      </c>
      <c r="P6" s="1524" t="s">
        <v>347</v>
      </c>
      <c r="Q6" s="1522" t="s">
        <v>346</v>
      </c>
      <c r="R6" s="1533" t="s">
        <v>348</v>
      </c>
    </row>
    <row r="7" spans="1:18" ht="26.25" customHeight="1" thickBot="1">
      <c r="A7" s="1568"/>
      <c r="B7" s="1571"/>
      <c r="C7" s="1571"/>
      <c r="D7" s="1571"/>
      <c r="E7" s="1572"/>
      <c r="F7" s="1609"/>
      <c r="G7" s="1600"/>
      <c r="H7" s="1525"/>
      <c r="I7" s="1523"/>
      <c r="J7" s="1584"/>
      <c r="K7" s="1550"/>
      <c r="L7" s="1535"/>
      <c r="M7" s="1532"/>
      <c r="N7" s="1557"/>
      <c r="O7" s="1548"/>
      <c r="P7" s="1535"/>
      <c r="Q7" s="1532"/>
      <c r="R7" s="1534"/>
    </row>
    <row r="8" spans="1:18" ht="13.5" thickBot="1">
      <c r="A8" s="1590"/>
      <c r="B8" s="1579" t="s">
        <v>27</v>
      </c>
      <c r="C8" s="1579"/>
      <c r="D8" s="1579"/>
      <c r="E8" s="1579"/>
      <c r="F8" s="1066" t="s">
        <v>28</v>
      </c>
      <c r="G8" s="364" t="s">
        <v>57</v>
      </c>
      <c r="H8" s="364" t="s">
        <v>59</v>
      </c>
      <c r="I8" s="364" t="s">
        <v>107</v>
      </c>
      <c r="J8" s="1058" t="s">
        <v>108</v>
      </c>
      <c r="K8" s="1059" t="s">
        <v>109</v>
      </c>
      <c r="L8" s="1060" t="s">
        <v>110</v>
      </c>
      <c r="M8" s="1060" t="s">
        <v>111</v>
      </c>
      <c r="N8" s="1061" t="s">
        <v>112</v>
      </c>
      <c r="O8" s="1059" t="s">
        <v>113</v>
      </c>
      <c r="P8" s="1060" t="s">
        <v>114</v>
      </c>
      <c r="Q8" s="1060" t="s">
        <v>115</v>
      </c>
      <c r="R8" s="1065" t="s">
        <v>120</v>
      </c>
    </row>
    <row r="9" spans="1:18" ht="13.5" thickBot="1">
      <c r="A9" s="1564" t="s">
        <v>177</v>
      </c>
      <c r="B9" s="1565"/>
      <c r="C9" s="1565"/>
      <c r="D9" s="1565"/>
      <c r="E9" s="1576"/>
      <c r="F9" s="1057"/>
      <c r="G9" s="314">
        <f>K9+O9+G52+K52+O52+G94+K94+O94</f>
        <v>305620</v>
      </c>
      <c r="H9" s="314">
        <f>L9+P9+H52+L52+P52+H94+L94+P94</f>
        <v>61405</v>
      </c>
      <c r="I9" s="314">
        <f>M9+Q9+I52+M52+Q52+I94+M94+Q94</f>
        <v>5447</v>
      </c>
      <c r="J9" s="314">
        <f>N9+R9+J52+N52+R52+J94+N94+R94</f>
        <v>372472</v>
      </c>
      <c r="K9" s="311">
        <v>8438</v>
      </c>
      <c r="L9" s="312"/>
      <c r="M9" s="312">
        <f>M28+M32</f>
        <v>2665</v>
      </c>
      <c r="N9" s="689">
        <f>N28+N32</f>
        <v>11103</v>
      </c>
      <c r="O9" s="311">
        <v>26260</v>
      </c>
      <c r="P9" s="312"/>
      <c r="Q9" s="313"/>
      <c r="R9" s="919">
        <f>SUM(O9:Q9)</f>
        <v>26260</v>
      </c>
    </row>
    <row r="10" spans="1:19" ht="12.75">
      <c r="A10" s="930" t="s">
        <v>27</v>
      </c>
      <c r="B10" s="1612" t="s">
        <v>178</v>
      </c>
      <c r="C10" s="1613"/>
      <c r="D10" s="1613"/>
      <c r="E10" s="1613"/>
      <c r="F10" s="1085"/>
      <c r="G10" s="1084"/>
      <c r="H10" s="1051"/>
      <c r="I10" s="931"/>
      <c r="J10" s="1052"/>
      <c r="K10" s="1053"/>
      <c r="L10" s="1051"/>
      <c r="M10" s="1054"/>
      <c r="N10" s="844"/>
      <c r="O10" s="1053"/>
      <c r="P10" s="1051"/>
      <c r="Q10" s="1054"/>
      <c r="R10" s="1020"/>
      <c r="S10" s="695"/>
    </row>
    <row r="11" spans="1:18" ht="12.75">
      <c r="A11" s="546"/>
      <c r="B11" s="1577" t="s">
        <v>239</v>
      </c>
      <c r="C11" s="1578"/>
      <c r="D11" s="1578"/>
      <c r="E11" s="1578"/>
      <c r="F11" s="1086" t="s">
        <v>417</v>
      </c>
      <c r="G11" s="1055">
        <v>1373</v>
      </c>
      <c r="H11" s="559">
        <f>L11+P11+H54+L54+P54+H96+L96+P96</f>
        <v>0</v>
      </c>
      <c r="I11" s="559">
        <f>M11+Q11+I54+M54+Q54+I96+M96+Q96</f>
        <v>-348</v>
      </c>
      <c r="J11" s="559">
        <f>N11+R11+J54+N54+R54+J96+N96+R96</f>
        <v>1025</v>
      </c>
      <c r="K11" s="1147">
        <v>1373</v>
      </c>
      <c r="L11" s="558"/>
      <c r="M11" s="558">
        <v>-348</v>
      </c>
      <c r="N11" s="839">
        <f aca="true" t="shared" si="0" ref="N11:N40">SUM(K11:M11)</f>
        <v>1025</v>
      </c>
      <c r="O11" s="1015"/>
      <c r="P11" s="494"/>
      <c r="Q11" s="494"/>
      <c r="R11" s="917"/>
    </row>
    <row r="12" spans="1:18" ht="12.75">
      <c r="A12" s="546"/>
      <c r="B12" s="1582" t="s">
        <v>396</v>
      </c>
      <c r="C12" s="1610"/>
      <c r="D12" s="1610"/>
      <c r="E12" s="1610"/>
      <c r="F12" s="1075" t="s">
        <v>418</v>
      </c>
      <c r="G12" s="1055"/>
      <c r="H12" s="559">
        <f aca="true" t="shared" si="1" ref="H12:H28">L12+P12+H55+L55+P55+H97+L97+P97</f>
        <v>400</v>
      </c>
      <c r="I12" s="559">
        <f aca="true" t="shared" si="2" ref="I12:I28">M12+Q12+I55+M55+Q55+I97+M97+Q97</f>
        <v>0</v>
      </c>
      <c r="J12" s="559">
        <f aca="true" t="shared" si="3" ref="J12:J28">N12+R12+J55+N55+R55+J97+N97+R97</f>
        <v>400</v>
      </c>
      <c r="K12" s="1006"/>
      <c r="L12" s="558"/>
      <c r="M12" s="494"/>
      <c r="N12" s="839"/>
      <c r="O12" s="1015"/>
      <c r="P12" s="494"/>
      <c r="Q12" s="494"/>
      <c r="R12" s="917"/>
    </row>
    <row r="13" spans="1:18" ht="12.75">
      <c r="A13" s="172"/>
      <c r="B13" s="1573" t="s">
        <v>240</v>
      </c>
      <c r="C13" s="1560"/>
      <c r="D13" s="1560"/>
      <c r="E13" s="1561"/>
      <c r="F13" s="1076" t="s">
        <v>417</v>
      </c>
      <c r="G13" s="1055">
        <v>2624</v>
      </c>
      <c r="H13" s="559">
        <f t="shared" si="1"/>
        <v>0</v>
      </c>
      <c r="I13" s="559">
        <f t="shared" si="2"/>
        <v>0</v>
      </c>
      <c r="J13" s="559">
        <f t="shared" si="3"/>
        <v>2624</v>
      </c>
      <c r="K13" s="175">
        <v>2624</v>
      </c>
      <c r="L13" s="176"/>
      <c r="M13" s="177"/>
      <c r="N13" s="839">
        <f t="shared" si="0"/>
        <v>2624</v>
      </c>
      <c r="O13" s="175"/>
      <c r="P13" s="176"/>
      <c r="Q13" s="690"/>
      <c r="R13" s="917"/>
    </row>
    <row r="14" spans="1:18" ht="12.75">
      <c r="A14" s="172"/>
      <c r="B14" s="174" t="s">
        <v>301</v>
      </c>
      <c r="C14" s="330"/>
      <c r="D14" s="330"/>
      <c r="E14" s="184"/>
      <c r="F14" s="1076" t="s">
        <v>418</v>
      </c>
      <c r="G14" s="1055">
        <v>53399</v>
      </c>
      <c r="H14" s="559">
        <f t="shared" si="1"/>
        <v>6063</v>
      </c>
      <c r="I14" s="559">
        <f t="shared" si="2"/>
        <v>4501</v>
      </c>
      <c r="J14" s="559">
        <f t="shared" si="3"/>
        <v>63963</v>
      </c>
      <c r="K14" s="175">
        <v>553</v>
      </c>
      <c r="L14" s="176"/>
      <c r="M14" s="177"/>
      <c r="N14" s="839">
        <f t="shared" si="0"/>
        <v>553</v>
      </c>
      <c r="O14" s="1016">
        <v>80</v>
      </c>
      <c r="P14" s="181"/>
      <c r="Q14" s="694"/>
      <c r="R14" s="917">
        <f>SUM(O14:Q14)</f>
        <v>80</v>
      </c>
    </row>
    <row r="15" spans="1:18" ht="12.75">
      <c r="A15" s="172"/>
      <c r="B15" s="329" t="s">
        <v>241</v>
      </c>
      <c r="C15" s="184"/>
      <c r="D15" s="184"/>
      <c r="E15" s="184"/>
      <c r="F15" s="1076" t="s">
        <v>418</v>
      </c>
      <c r="G15" s="1055">
        <v>210808</v>
      </c>
      <c r="H15" s="559">
        <f t="shared" si="1"/>
        <v>2156</v>
      </c>
      <c r="I15" s="559">
        <f t="shared" si="2"/>
        <v>-10566</v>
      </c>
      <c r="J15" s="559">
        <f t="shared" si="3"/>
        <v>202398</v>
      </c>
      <c r="K15" s="175">
        <v>57</v>
      </c>
      <c r="L15" s="176"/>
      <c r="M15" s="177"/>
      <c r="N15" s="839">
        <f t="shared" si="0"/>
        <v>57</v>
      </c>
      <c r="O15" s="175">
        <v>24180</v>
      </c>
      <c r="P15" s="176"/>
      <c r="Q15" s="694"/>
      <c r="R15" s="917">
        <f>SUM(O15:Q15)</f>
        <v>24180</v>
      </c>
    </row>
    <row r="16" spans="1:18" ht="12.75">
      <c r="A16" s="172"/>
      <c r="B16" s="329" t="s">
        <v>182</v>
      </c>
      <c r="C16" s="184"/>
      <c r="D16" s="184"/>
      <c r="E16" s="184"/>
      <c r="F16" s="1076" t="s">
        <v>417</v>
      </c>
      <c r="G16" s="1055">
        <v>3200</v>
      </c>
      <c r="H16" s="559">
        <f t="shared" si="1"/>
        <v>150</v>
      </c>
      <c r="I16" s="559">
        <f t="shared" si="2"/>
        <v>509</v>
      </c>
      <c r="J16" s="559">
        <f t="shared" si="3"/>
        <v>3859</v>
      </c>
      <c r="K16" s="175"/>
      <c r="L16" s="176"/>
      <c r="M16" s="177"/>
      <c r="N16" s="839"/>
      <c r="O16" s="175">
        <v>2000</v>
      </c>
      <c r="P16" s="176"/>
      <c r="Q16" s="694"/>
      <c r="R16" s="917">
        <f>SUM(O16:Q16)</f>
        <v>2000</v>
      </c>
    </row>
    <row r="17" spans="1:18" ht="12.75">
      <c r="A17" s="172"/>
      <c r="B17" s="329" t="s">
        <v>243</v>
      </c>
      <c r="C17" s="184"/>
      <c r="D17" s="184"/>
      <c r="E17" s="184"/>
      <c r="F17" s="1076" t="s">
        <v>418</v>
      </c>
      <c r="G17" s="1055">
        <v>817</v>
      </c>
      <c r="H17" s="559">
        <f t="shared" si="1"/>
        <v>0</v>
      </c>
      <c r="I17" s="559">
        <f t="shared" si="2"/>
        <v>0</v>
      </c>
      <c r="J17" s="559">
        <f t="shared" si="3"/>
        <v>817</v>
      </c>
      <c r="K17" s="175">
        <v>817</v>
      </c>
      <c r="L17" s="176"/>
      <c r="M17" s="177"/>
      <c r="N17" s="839">
        <f t="shared" si="0"/>
        <v>817</v>
      </c>
      <c r="O17" s="175"/>
      <c r="P17" s="176"/>
      <c r="Q17" s="694"/>
      <c r="R17" s="917"/>
    </row>
    <row r="18" spans="1:18" ht="12.75">
      <c r="A18" s="172"/>
      <c r="B18" s="329" t="s">
        <v>242</v>
      </c>
      <c r="C18" s="184"/>
      <c r="D18" s="184"/>
      <c r="E18" s="184"/>
      <c r="F18" s="1076" t="s">
        <v>418</v>
      </c>
      <c r="G18" s="1055">
        <v>3758</v>
      </c>
      <c r="H18" s="559">
        <f t="shared" si="1"/>
        <v>0</v>
      </c>
      <c r="I18" s="559">
        <f t="shared" si="2"/>
        <v>981</v>
      </c>
      <c r="J18" s="559">
        <f t="shared" si="3"/>
        <v>4739</v>
      </c>
      <c r="K18" s="175"/>
      <c r="L18" s="176"/>
      <c r="M18" s="177"/>
      <c r="N18" s="839"/>
      <c r="O18" s="175"/>
      <c r="P18" s="176"/>
      <c r="Q18" s="694"/>
      <c r="R18" s="917"/>
    </row>
    <row r="19" spans="1:18" ht="12.75">
      <c r="A19" s="172"/>
      <c r="B19" s="329" t="s">
        <v>244</v>
      </c>
      <c r="C19" s="184"/>
      <c r="D19" s="184"/>
      <c r="E19" s="184"/>
      <c r="F19" s="1076" t="s">
        <v>418</v>
      </c>
      <c r="G19" s="1055">
        <v>3422</v>
      </c>
      <c r="H19" s="559">
        <f t="shared" si="1"/>
        <v>0</v>
      </c>
      <c r="I19" s="559">
        <f t="shared" si="2"/>
        <v>320</v>
      </c>
      <c r="J19" s="559">
        <f t="shared" si="3"/>
        <v>3742</v>
      </c>
      <c r="K19" s="175"/>
      <c r="L19" s="176"/>
      <c r="M19" s="177"/>
      <c r="N19" s="839"/>
      <c r="O19" s="1017"/>
      <c r="P19" s="185"/>
      <c r="Q19" s="694"/>
      <c r="R19" s="917"/>
    </row>
    <row r="20" spans="1:18" ht="12.75">
      <c r="A20" s="172"/>
      <c r="B20" s="174" t="s">
        <v>426</v>
      </c>
      <c r="C20" s="184"/>
      <c r="D20" s="184"/>
      <c r="E20" s="184"/>
      <c r="F20" s="1076" t="s">
        <v>418</v>
      </c>
      <c r="G20" s="1055">
        <f>K20+O20+G63+K63+O63+G105+K105+O105</f>
        <v>0</v>
      </c>
      <c r="H20" s="559">
        <f t="shared" si="1"/>
        <v>0</v>
      </c>
      <c r="I20" s="559">
        <f t="shared" si="2"/>
        <v>2639</v>
      </c>
      <c r="J20" s="559">
        <f t="shared" si="3"/>
        <v>2639</v>
      </c>
      <c r="K20" s="175"/>
      <c r="L20" s="176"/>
      <c r="M20" s="177"/>
      <c r="N20" s="839"/>
      <c r="O20" s="1017"/>
      <c r="P20" s="185"/>
      <c r="Q20" s="694"/>
      <c r="R20" s="917"/>
    </row>
    <row r="21" spans="1:18" ht="12.75">
      <c r="A21" s="172"/>
      <c r="B21" s="174" t="s">
        <v>266</v>
      </c>
      <c r="C21" s="184"/>
      <c r="D21" s="184"/>
      <c r="E21" s="184"/>
      <c r="F21" s="1076" t="s">
        <v>418</v>
      </c>
      <c r="G21" s="1055">
        <v>0</v>
      </c>
      <c r="H21" s="559">
        <f t="shared" si="1"/>
        <v>15</v>
      </c>
      <c r="I21" s="559">
        <f t="shared" si="2"/>
        <v>0</v>
      </c>
      <c r="J21" s="559">
        <f t="shared" si="3"/>
        <v>15</v>
      </c>
      <c r="K21" s="175"/>
      <c r="L21" s="176"/>
      <c r="M21" s="177"/>
      <c r="N21" s="839"/>
      <c r="O21" s="1017"/>
      <c r="P21" s="185"/>
      <c r="Q21" s="694"/>
      <c r="R21" s="917"/>
    </row>
    <row r="22" spans="1:18" ht="12.75">
      <c r="A22" s="172"/>
      <c r="B22" s="329" t="s">
        <v>126</v>
      </c>
      <c r="C22" s="184"/>
      <c r="D22" s="184"/>
      <c r="E22" s="184"/>
      <c r="F22" s="1076" t="s">
        <v>418</v>
      </c>
      <c r="G22" s="1055">
        <v>2475</v>
      </c>
      <c r="H22" s="559">
        <f t="shared" si="1"/>
        <v>0</v>
      </c>
      <c r="I22" s="559">
        <f t="shared" si="2"/>
        <v>0</v>
      </c>
      <c r="J22" s="559">
        <f t="shared" si="3"/>
        <v>2475</v>
      </c>
      <c r="K22" s="175">
        <v>2475</v>
      </c>
      <c r="L22" s="176"/>
      <c r="M22" s="177"/>
      <c r="N22" s="839">
        <f t="shared" si="0"/>
        <v>2475</v>
      </c>
      <c r="O22" s="1017"/>
      <c r="P22" s="185"/>
      <c r="Q22" s="694"/>
      <c r="R22" s="917"/>
    </row>
    <row r="23" spans="1:18" ht="12.75">
      <c r="A23" s="172"/>
      <c r="B23" s="329" t="s">
        <v>245</v>
      </c>
      <c r="C23" s="184"/>
      <c r="D23" s="184"/>
      <c r="E23" s="184"/>
      <c r="F23" s="1076" t="s">
        <v>418</v>
      </c>
      <c r="G23" s="1055">
        <v>404</v>
      </c>
      <c r="H23" s="559">
        <f t="shared" si="1"/>
        <v>0</v>
      </c>
      <c r="I23" s="559">
        <f t="shared" si="2"/>
        <v>0</v>
      </c>
      <c r="J23" s="559">
        <f t="shared" si="3"/>
        <v>404</v>
      </c>
      <c r="K23" s="175">
        <v>404</v>
      </c>
      <c r="L23" s="176"/>
      <c r="M23" s="177"/>
      <c r="N23" s="839">
        <f t="shared" si="0"/>
        <v>404</v>
      </c>
      <c r="O23" s="1017"/>
      <c r="P23" s="185"/>
      <c r="Q23" s="694"/>
      <c r="R23" s="917"/>
    </row>
    <row r="24" spans="1:18" ht="12.75">
      <c r="A24" s="172"/>
      <c r="B24" s="329" t="s">
        <v>246</v>
      </c>
      <c r="C24" s="184"/>
      <c r="D24" s="184"/>
      <c r="E24" s="184"/>
      <c r="F24" s="1076" t="s">
        <v>417</v>
      </c>
      <c r="G24" s="1055">
        <v>10721</v>
      </c>
      <c r="H24" s="559">
        <f t="shared" si="1"/>
        <v>-149</v>
      </c>
      <c r="I24" s="559">
        <f t="shared" si="2"/>
        <v>0</v>
      </c>
      <c r="J24" s="559">
        <f t="shared" si="3"/>
        <v>10572</v>
      </c>
      <c r="K24" s="175"/>
      <c r="L24" s="176"/>
      <c r="M24" s="177"/>
      <c r="N24" s="839"/>
      <c r="O24" s="1017"/>
      <c r="P24" s="185"/>
      <c r="Q24" s="694"/>
      <c r="R24" s="917"/>
    </row>
    <row r="25" spans="1:18" ht="12.75">
      <c r="A25" s="172"/>
      <c r="B25" s="329" t="s">
        <v>247</v>
      </c>
      <c r="C25" s="184"/>
      <c r="D25" s="184"/>
      <c r="E25" s="184"/>
      <c r="F25" s="1076" t="s">
        <v>417</v>
      </c>
      <c r="G25" s="1055">
        <v>12484</v>
      </c>
      <c r="H25" s="559">
        <f t="shared" si="1"/>
        <v>50131</v>
      </c>
      <c r="I25" s="559">
        <f t="shared" si="2"/>
        <v>7411</v>
      </c>
      <c r="J25" s="559">
        <f t="shared" si="3"/>
        <v>70026</v>
      </c>
      <c r="K25" s="175"/>
      <c r="L25" s="176"/>
      <c r="M25" s="176">
        <v>3013</v>
      </c>
      <c r="N25" s="839">
        <f>M25</f>
        <v>3013</v>
      </c>
      <c r="O25" s="1017"/>
      <c r="P25" s="185"/>
      <c r="Q25" s="694"/>
      <c r="R25" s="917"/>
    </row>
    <row r="26" spans="1:18" ht="12.75">
      <c r="A26" s="172"/>
      <c r="B26" s="329" t="s">
        <v>248</v>
      </c>
      <c r="C26" s="184"/>
      <c r="D26" s="184"/>
      <c r="E26" s="184"/>
      <c r="F26" s="1076" t="s">
        <v>418</v>
      </c>
      <c r="G26" s="1055">
        <v>135</v>
      </c>
      <c r="H26" s="559">
        <f t="shared" si="1"/>
        <v>0</v>
      </c>
      <c r="I26" s="559">
        <f t="shared" si="2"/>
        <v>0</v>
      </c>
      <c r="J26" s="559">
        <f t="shared" si="3"/>
        <v>135</v>
      </c>
      <c r="K26" s="175">
        <v>135</v>
      </c>
      <c r="L26" s="176"/>
      <c r="M26" s="177"/>
      <c r="N26" s="839">
        <f t="shared" si="0"/>
        <v>135</v>
      </c>
      <c r="O26" s="1017"/>
      <c r="P26" s="185"/>
      <c r="Q26" s="694"/>
      <c r="R26" s="917"/>
    </row>
    <row r="27" spans="1:18" ht="12.75">
      <c r="A27" s="172"/>
      <c r="B27" s="1067" t="s">
        <v>249</v>
      </c>
      <c r="C27" s="1068"/>
      <c r="D27" s="1068"/>
      <c r="E27" s="1068"/>
      <c r="F27" s="1077" t="s">
        <v>417</v>
      </c>
      <c r="G27" s="1055">
        <v>0</v>
      </c>
      <c r="H27" s="559">
        <f t="shared" si="1"/>
        <v>575</v>
      </c>
      <c r="I27" s="559">
        <f t="shared" si="2"/>
        <v>0</v>
      </c>
      <c r="J27" s="559">
        <f t="shared" si="3"/>
        <v>575</v>
      </c>
      <c r="K27" s="705"/>
      <c r="L27" s="176"/>
      <c r="M27" s="177"/>
      <c r="N27" s="844"/>
      <c r="O27" s="1017"/>
      <c r="P27" s="185"/>
      <c r="Q27" s="694"/>
      <c r="R27" s="917"/>
    </row>
    <row r="28" spans="1:19" ht="12.75">
      <c r="A28" s="365" t="s">
        <v>27</v>
      </c>
      <c r="B28" s="1558" t="s">
        <v>169</v>
      </c>
      <c r="C28" s="1559"/>
      <c r="D28" s="1559"/>
      <c r="E28" s="1559"/>
      <c r="F28" s="1081"/>
      <c r="G28" s="845">
        <f>K28+O28+G71+K71+O71+G113+K113+O113</f>
        <v>305620</v>
      </c>
      <c r="H28" s="845">
        <f t="shared" si="1"/>
        <v>59341</v>
      </c>
      <c r="I28" s="845">
        <f t="shared" si="2"/>
        <v>5447</v>
      </c>
      <c r="J28" s="845">
        <f t="shared" si="3"/>
        <v>370408</v>
      </c>
      <c r="K28" s="845">
        <v>8438</v>
      </c>
      <c r="L28" s="369"/>
      <c r="M28" s="369">
        <f>SUM(M11:M27)</f>
        <v>2665</v>
      </c>
      <c r="N28" s="916">
        <f t="shared" si="0"/>
        <v>11103</v>
      </c>
      <c r="O28" s="1018">
        <v>26260</v>
      </c>
      <c r="P28" s="369"/>
      <c r="Q28" s="681"/>
      <c r="R28" s="1019">
        <f>SUM(O28:Q28)</f>
        <v>26260</v>
      </c>
      <c r="S28" s="695"/>
    </row>
    <row r="29" spans="1:18" ht="12.75">
      <c r="A29" s="326" t="s">
        <v>27</v>
      </c>
      <c r="B29" s="327" t="s">
        <v>116</v>
      </c>
      <c r="C29" s="328"/>
      <c r="D29" s="328"/>
      <c r="E29" s="328"/>
      <c r="F29" s="1087"/>
      <c r="G29" s="178">
        <v>0</v>
      </c>
      <c r="H29" s="176"/>
      <c r="I29" s="176"/>
      <c r="J29" s="933"/>
      <c r="K29" s="697"/>
      <c r="L29" s="322"/>
      <c r="M29" s="322"/>
      <c r="N29" s="841"/>
      <c r="O29" s="321"/>
      <c r="P29" s="322"/>
      <c r="Q29" s="691"/>
      <c r="R29" s="917"/>
    </row>
    <row r="30" spans="1:18" ht="12.75">
      <c r="A30" s="316"/>
      <c r="B30" s="174" t="s">
        <v>358</v>
      </c>
      <c r="C30" s="330"/>
      <c r="D30" s="330"/>
      <c r="E30" s="318"/>
      <c r="F30" s="1076" t="s">
        <v>418</v>
      </c>
      <c r="G30" s="178">
        <f>K30+O30+G73+K73+O73+G115+K115</f>
        <v>0</v>
      </c>
      <c r="H30" s="176">
        <f>L30+P30+H73+L73+P73+H115+L115</f>
        <v>2064</v>
      </c>
      <c r="I30" s="176">
        <f>M30+Q30+I73+M73+Q73+I115+M115</f>
        <v>0</v>
      </c>
      <c r="J30" s="934">
        <f>N30+R30+J73+N73+R73+J115+N115</f>
        <v>2064</v>
      </c>
      <c r="K30" s="692">
        <v>0</v>
      </c>
      <c r="L30" s="360"/>
      <c r="M30" s="322"/>
      <c r="N30" s="839"/>
      <c r="O30" s="321"/>
      <c r="P30" s="322"/>
      <c r="Q30" s="691"/>
      <c r="R30" s="917"/>
    </row>
    <row r="31" spans="1:18" ht="12.75">
      <c r="A31" s="316"/>
      <c r="B31" s="174" t="s">
        <v>284</v>
      </c>
      <c r="C31" s="330"/>
      <c r="D31" s="330"/>
      <c r="E31" s="318"/>
      <c r="F31" s="1076" t="s">
        <v>418</v>
      </c>
      <c r="G31" s="178"/>
      <c r="H31" s="176"/>
      <c r="I31" s="176"/>
      <c r="J31" s="934"/>
      <c r="K31" s="692"/>
      <c r="L31" s="360"/>
      <c r="M31" s="322"/>
      <c r="N31" s="839"/>
      <c r="O31" s="321"/>
      <c r="P31" s="322"/>
      <c r="Q31" s="691"/>
      <c r="R31" s="1020"/>
    </row>
    <row r="32" spans="1:19" ht="12.75">
      <c r="A32" s="373" t="s">
        <v>172</v>
      </c>
      <c r="B32" s="366" t="s">
        <v>171</v>
      </c>
      <c r="C32" s="367"/>
      <c r="D32" s="367"/>
      <c r="E32" s="367"/>
      <c r="F32" s="1081"/>
      <c r="G32" s="371">
        <v>0</v>
      </c>
      <c r="H32" s="369">
        <f>L32+P32+H75+P75+H117+L117</f>
        <v>2064</v>
      </c>
      <c r="I32" s="369">
        <f>M32+Q32+I75+Q75+I117+M117</f>
        <v>0</v>
      </c>
      <c r="J32" s="369">
        <f>N32+R32+J75+R75+J117+N117</f>
        <v>2064</v>
      </c>
      <c r="K32" s="371">
        <v>0</v>
      </c>
      <c r="L32" s="369"/>
      <c r="M32" s="369"/>
      <c r="N32" s="840"/>
      <c r="O32" s="368"/>
      <c r="P32" s="369"/>
      <c r="Q32" s="681"/>
      <c r="R32" s="1014"/>
      <c r="S32" s="695"/>
    </row>
    <row r="33" spans="1:18" ht="13.5" thickBot="1">
      <c r="A33" s="316"/>
      <c r="B33" s="317"/>
      <c r="C33" s="318"/>
      <c r="D33" s="318"/>
      <c r="E33" s="318"/>
      <c r="F33" s="1080"/>
      <c r="G33" s="178">
        <v>0</v>
      </c>
      <c r="H33" s="176"/>
      <c r="I33" s="322"/>
      <c r="J33" s="935">
        <f>N33+R33+J76+N76+R76+J118+N118</f>
        <v>0</v>
      </c>
      <c r="K33" s="324"/>
      <c r="L33" s="322"/>
      <c r="M33" s="322"/>
      <c r="N33" s="839"/>
      <c r="O33" s="321"/>
      <c r="P33" s="322"/>
      <c r="Q33" s="691"/>
      <c r="R33" s="917"/>
    </row>
    <row r="34" spans="1:18" ht="13.5" thickBot="1">
      <c r="A34" s="331">
        <v>2</v>
      </c>
      <c r="B34" s="308" t="s">
        <v>173</v>
      </c>
      <c r="C34" s="309"/>
      <c r="D34" s="309"/>
      <c r="E34" s="309"/>
      <c r="F34" s="1082"/>
      <c r="G34" s="702">
        <v>15088</v>
      </c>
      <c r="H34" s="310"/>
      <c r="I34" s="312"/>
      <c r="J34" s="689">
        <f>N34+R34+J77+N77+R77+J119+N119</f>
        <v>15088</v>
      </c>
      <c r="K34" s="314">
        <v>15088</v>
      </c>
      <c r="L34" s="312"/>
      <c r="M34" s="312"/>
      <c r="N34" s="838">
        <f t="shared" si="0"/>
        <v>15088</v>
      </c>
      <c r="O34" s="311"/>
      <c r="P34" s="312"/>
      <c r="Q34" s="693"/>
      <c r="R34" s="918"/>
    </row>
    <row r="35" spans="1:18" ht="12.75">
      <c r="A35" s="189"/>
      <c r="B35" s="190" t="s">
        <v>117</v>
      </c>
      <c r="C35" s="191"/>
      <c r="D35" s="191"/>
      <c r="E35" s="191"/>
      <c r="F35" s="1088"/>
      <c r="G35" s="178">
        <v>0</v>
      </c>
      <c r="H35" s="176"/>
      <c r="I35" s="176"/>
      <c r="J35" s="934"/>
      <c r="K35" s="170"/>
      <c r="L35" s="168"/>
      <c r="M35" s="168"/>
      <c r="N35" s="838"/>
      <c r="O35" s="167"/>
      <c r="P35" s="168"/>
      <c r="Q35" s="686"/>
      <c r="R35" s="917"/>
    </row>
    <row r="36" spans="1:18" ht="12.75">
      <c r="A36" s="172"/>
      <c r="B36" s="1560" t="s">
        <v>282</v>
      </c>
      <c r="C36" s="1560"/>
      <c r="D36" s="1560"/>
      <c r="E36" s="1561"/>
      <c r="F36" s="1076" t="s">
        <v>418</v>
      </c>
      <c r="G36" s="178">
        <v>4586</v>
      </c>
      <c r="H36" s="176"/>
      <c r="I36" s="176"/>
      <c r="J36" s="934">
        <f>N36+R36+J79+N79+R79+J121+N121</f>
        <v>4586</v>
      </c>
      <c r="K36" s="178">
        <v>4586</v>
      </c>
      <c r="L36" s="176"/>
      <c r="M36" s="176"/>
      <c r="N36" s="839">
        <f t="shared" si="0"/>
        <v>4586</v>
      </c>
      <c r="O36" s="175"/>
      <c r="P36" s="176"/>
      <c r="Q36" s="690"/>
      <c r="R36" s="917"/>
    </row>
    <row r="37" spans="1:18" ht="12.75">
      <c r="A37" s="172"/>
      <c r="B37" s="1560" t="s">
        <v>204</v>
      </c>
      <c r="C37" s="1560"/>
      <c r="D37" s="1560"/>
      <c r="E37" s="1561"/>
      <c r="F37" s="1076" t="s">
        <v>417</v>
      </c>
      <c r="G37" s="178">
        <v>561</v>
      </c>
      <c r="H37" s="176"/>
      <c r="I37" s="176"/>
      <c r="J37" s="934">
        <f>N37+R37+J80+N80+R80+J122+N122</f>
        <v>561</v>
      </c>
      <c r="K37" s="178">
        <v>561</v>
      </c>
      <c r="L37" s="176"/>
      <c r="M37" s="176"/>
      <c r="N37" s="839">
        <f t="shared" si="0"/>
        <v>561</v>
      </c>
      <c r="O37" s="175"/>
      <c r="P37" s="176"/>
      <c r="Q37" s="690"/>
      <c r="R37" s="917"/>
    </row>
    <row r="38" spans="1:18" ht="12.75">
      <c r="A38" s="172"/>
      <c r="B38" s="174" t="s">
        <v>285</v>
      </c>
      <c r="C38" s="184"/>
      <c r="D38" s="184"/>
      <c r="E38" s="184"/>
      <c r="F38" s="1076" t="s">
        <v>418</v>
      </c>
      <c r="G38" s="178">
        <v>4268</v>
      </c>
      <c r="H38" s="176"/>
      <c r="I38" s="176"/>
      <c r="J38" s="934">
        <f>N38+R38+J81+N81+R81+J123+N123</f>
        <v>4268</v>
      </c>
      <c r="K38" s="178">
        <v>4268</v>
      </c>
      <c r="L38" s="176"/>
      <c r="M38" s="176"/>
      <c r="N38" s="839">
        <f t="shared" si="0"/>
        <v>4268</v>
      </c>
      <c r="O38" s="175"/>
      <c r="P38" s="176"/>
      <c r="Q38" s="690"/>
      <c r="R38" s="917"/>
    </row>
    <row r="39" spans="1:18" ht="12.75">
      <c r="A39" s="172"/>
      <c r="B39" s="1069" t="s">
        <v>283</v>
      </c>
      <c r="C39" s="1069"/>
      <c r="D39" s="1070"/>
      <c r="E39" s="1068"/>
      <c r="F39" s="1076" t="s">
        <v>418</v>
      </c>
      <c r="G39" s="178">
        <v>5673</v>
      </c>
      <c r="H39" s="176"/>
      <c r="I39" s="176"/>
      <c r="J39" s="934">
        <f>N39+R39+J82+N82+R82+J124+N124</f>
        <v>5673</v>
      </c>
      <c r="K39" s="178">
        <v>5673</v>
      </c>
      <c r="L39" s="176"/>
      <c r="M39" s="176"/>
      <c r="N39" s="839">
        <f t="shared" si="0"/>
        <v>5673</v>
      </c>
      <c r="O39" s="175"/>
      <c r="P39" s="176"/>
      <c r="Q39" s="690"/>
      <c r="R39" s="917"/>
    </row>
    <row r="40" spans="1:19" ht="13.5" thickBot="1">
      <c r="A40" s="374"/>
      <c r="B40" s="366" t="s">
        <v>179</v>
      </c>
      <c r="C40" s="367"/>
      <c r="D40" s="367"/>
      <c r="E40" s="367"/>
      <c r="F40" s="1089"/>
      <c r="G40" s="371">
        <v>15088</v>
      </c>
      <c r="H40" s="369"/>
      <c r="I40" s="932"/>
      <c r="J40" s="923">
        <f>N40+R40+J83+N83+R83+J125+N125+R125</f>
        <v>15088</v>
      </c>
      <c r="K40" s="371">
        <v>15088</v>
      </c>
      <c r="L40" s="369"/>
      <c r="M40" s="369"/>
      <c r="N40" s="841">
        <f t="shared" si="0"/>
        <v>15088</v>
      </c>
      <c r="O40" s="929"/>
      <c r="P40" s="699"/>
      <c r="Q40" s="700"/>
      <c r="R40" s="1021"/>
      <c r="S40" s="695"/>
    </row>
    <row r="41" spans="1:18" ht="14.25" thickBot="1" thickTop="1">
      <c r="A41" s="1587" t="s">
        <v>181</v>
      </c>
      <c r="B41" s="1588"/>
      <c r="C41" s="1588"/>
      <c r="D41" s="1588"/>
      <c r="E41" s="1588"/>
      <c r="F41" s="1091"/>
      <c r="G41" s="1090">
        <f>K41+O41+G84+K84+O84+G126+K126+O126</f>
        <v>320708</v>
      </c>
      <c r="H41" s="1090">
        <f>L41+P41+H84+L84+P84+H126+L126+P126</f>
        <v>61405</v>
      </c>
      <c r="I41" s="1090">
        <f>M41+Q41+I84+M84+Q84+I126+M126+Q126</f>
        <v>5447</v>
      </c>
      <c r="J41" s="1090">
        <f>N41+R41+J84+N84+R84+J126+N126+R126</f>
        <v>387560</v>
      </c>
      <c r="K41" s="698">
        <v>23526</v>
      </c>
      <c r="L41" s="198"/>
      <c r="M41" s="197">
        <f>M28+M34</f>
        <v>2665</v>
      </c>
      <c r="N41" s="927">
        <f>N9+N34</f>
        <v>26191</v>
      </c>
      <c r="O41" s="200">
        <v>26260</v>
      </c>
      <c r="P41" s="545"/>
      <c r="Q41" s="696"/>
      <c r="R41" s="928">
        <f>SUM(O41:Q41)</f>
        <v>26260</v>
      </c>
    </row>
    <row r="42" spans="1:18" ht="13.5" thickTop="1">
      <c r="A42" s="164"/>
      <c r="B42" s="203"/>
      <c r="C42" s="203"/>
      <c r="D42" s="203"/>
      <c r="E42" s="203"/>
      <c r="F42" s="20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ht="12.75">
      <c r="A43" s="1541" t="s">
        <v>412</v>
      </c>
      <c r="B43" s="1541"/>
      <c r="C43" s="1541"/>
      <c r="D43" s="1541"/>
      <c r="E43" s="1541"/>
      <c r="F43" s="1541"/>
      <c r="G43" s="1541"/>
      <c r="H43" s="1541"/>
      <c r="I43" s="1541"/>
      <c r="J43" s="1541"/>
      <c r="K43" s="1541"/>
      <c r="L43" s="1541"/>
      <c r="M43" s="1541"/>
      <c r="N43" s="1541"/>
      <c r="O43" s="1541"/>
      <c r="P43" s="1541"/>
      <c r="Q43" s="1541"/>
      <c r="R43" s="1541"/>
    </row>
    <row r="44" spans="1:18" ht="12.75">
      <c r="A44" s="1541" t="s">
        <v>210</v>
      </c>
      <c r="B44" s="1541"/>
      <c r="C44" s="1541"/>
      <c r="D44" s="1541"/>
      <c r="E44" s="1541"/>
      <c r="F44" s="1541"/>
      <c r="G44" s="1541"/>
      <c r="H44" s="1541"/>
      <c r="I44" s="1541"/>
      <c r="J44" s="1541"/>
      <c r="K44" s="1541"/>
      <c r="L44" s="1541"/>
      <c r="M44" s="1541"/>
      <c r="N44" s="1541"/>
      <c r="O44" s="1541"/>
      <c r="P44" s="1541"/>
      <c r="Q44" s="1541"/>
      <c r="R44" s="1541"/>
    </row>
    <row r="45" spans="1:18" ht="12.75">
      <c r="A45" s="1542" t="s">
        <v>118</v>
      </c>
      <c r="B45" s="1543"/>
      <c r="C45" s="1543"/>
      <c r="D45" s="1543"/>
      <c r="E45" s="1543"/>
      <c r="F45" s="1543"/>
      <c r="G45" s="1543"/>
      <c r="H45" s="1543"/>
      <c r="I45" s="1543"/>
      <c r="J45" s="1543"/>
      <c r="K45" s="1543"/>
      <c r="L45" s="1543"/>
      <c r="M45" s="1543"/>
      <c r="N45" s="1543"/>
      <c r="O45" s="1543"/>
      <c r="P45" s="1543"/>
      <c r="Q45" s="1543"/>
      <c r="R45" s="1543"/>
    </row>
    <row r="46" spans="1:18" ht="13.5" thickBot="1">
      <c r="A46" s="165"/>
      <c r="B46" s="166"/>
      <c r="C46" s="166"/>
      <c r="D46" s="166"/>
      <c r="E46" s="166"/>
      <c r="F46" s="166"/>
      <c r="G46" s="166"/>
      <c r="H46" s="166"/>
      <c r="I46" s="166"/>
      <c r="J46" s="166"/>
      <c r="K46" s="166"/>
      <c r="L46" s="166"/>
      <c r="M46" s="166"/>
      <c r="N46" s="166"/>
      <c r="O46" s="332"/>
      <c r="P46" s="332" t="s">
        <v>93</v>
      </c>
      <c r="Q46" s="332"/>
      <c r="R46" s="166"/>
    </row>
    <row r="47" spans="1:18" ht="13.5" thickTop="1">
      <c r="A47" s="1567" t="s">
        <v>1</v>
      </c>
      <c r="B47" s="1569" t="s">
        <v>104</v>
      </c>
      <c r="C47" s="1569"/>
      <c r="D47" s="1569"/>
      <c r="E47" s="1570"/>
      <c r="F47" s="1607" t="s">
        <v>419</v>
      </c>
      <c r="G47" s="1528" t="s">
        <v>106</v>
      </c>
      <c r="H47" s="1529"/>
      <c r="I47" s="1529"/>
      <c r="J47" s="1529"/>
      <c r="K47" s="1529"/>
      <c r="L47" s="1529"/>
      <c r="M47" s="1529"/>
      <c r="N47" s="1529"/>
      <c r="O47" s="1530"/>
      <c r="P47" s="1530"/>
      <c r="Q47" s="1530"/>
      <c r="R47" s="1531"/>
    </row>
    <row r="48" spans="1:18" ht="12.75">
      <c r="A48" s="1568"/>
      <c r="B48" s="1571"/>
      <c r="C48" s="1571"/>
      <c r="D48" s="1571"/>
      <c r="E48" s="1572"/>
      <c r="F48" s="1608"/>
      <c r="G48" s="1554" t="s">
        <v>119</v>
      </c>
      <c r="H48" s="1552"/>
      <c r="I48" s="1552"/>
      <c r="J48" s="1585"/>
      <c r="K48" s="1551" t="s">
        <v>180</v>
      </c>
      <c r="L48" s="1552"/>
      <c r="M48" s="1552"/>
      <c r="N48" s="1553"/>
      <c r="O48" s="1554" t="s">
        <v>298</v>
      </c>
      <c r="P48" s="1552"/>
      <c r="Q48" s="1552"/>
      <c r="R48" s="1555"/>
    </row>
    <row r="49" spans="1:18" ht="22.5" customHeight="1">
      <c r="A49" s="1568"/>
      <c r="B49" s="1571"/>
      <c r="C49" s="1571"/>
      <c r="D49" s="1571"/>
      <c r="E49" s="1572"/>
      <c r="F49" s="1608"/>
      <c r="G49" s="1526" t="s">
        <v>349</v>
      </c>
      <c r="H49" s="1524" t="s">
        <v>347</v>
      </c>
      <c r="I49" s="1522" t="s">
        <v>346</v>
      </c>
      <c r="J49" s="1520" t="s">
        <v>348</v>
      </c>
      <c r="K49" s="1526" t="s">
        <v>349</v>
      </c>
      <c r="L49" s="1524" t="s">
        <v>347</v>
      </c>
      <c r="M49" s="1522" t="s">
        <v>346</v>
      </c>
      <c r="N49" s="1520" t="s">
        <v>348</v>
      </c>
      <c r="O49" s="1526" t="s">
        <v>349</v>
      </c>
      <c r="P49" s="1524" t="s">
        <v>347</v>
      </c>
      <c r="Q49" s="1522" t="s">
        <v>346</v>
      </c>
      <c r="R49" s="1536" t="s">
        <v>348</v>
      </c>
    </row>
    <row r="50" spans="1:18" ht="12.75" customHeight="1" thickBot="1">
      <c r="A50" s="1568"/>
      <c r="B50" s="1571"/>
      <c r="C50" s="1571"/>
      <c r="D50" s="1571"/>
      <c r="E50" s="1572"/>
      <c r="F50" s="1609"/>
      <c r="G50" s="1527"/>
      <c r="H50" s="1525"/>
      <c r="I50" s="1523"/>
      <c r="J50" s="1521"/>
      <c r="K50" s="1548"/>
      <c r="L50" s="1535"/>
      <c r="M50" s="1532"/>
      <c r="N50" s="1606"/>
      <c r="O50" s="1548"/>
      <c r="P50" s="1535"/>
      <c r="Q50" s="1532"/>
      <c r="R50" s="1537"/>
    </row>
    <row r="51" spans="1:18" ht="13.5" thickBot="1">
      <c r="A51" s="1568"/>
      <c r="B51" s="1579" t="s">
        <v>27</v>
      </c>
      <c r="C51" s="1579"/>
      <c r="D51" s="1579"/>
      <c r="E51" s="1579"/>
      <c r="F51" s="1066" t="s">
        <v>28</v>
      </c>
      <c r="G51" s="1056" t="s">
        <v>57</v>
      </c>
      <c r="H51" s="1063" t="s">
        <v>59</v>
      </c>
      <c r="I51" s="1063" t="s">
        <v>107</v>
      </c>
      <c r="J51" s="1103" t="s">
        <v>108</v>
      </c>
      <c r="K51" s="1062" t="s">
        <v>109</v>
      </c>
      <c r="L51" s="1063" t="s">
        <v>110</v>
      </c>
      <c r="M51" s="1063" t="s">
        <v>111</v>
      </c>
      <c r="N51" s="1103" t="s">
        <v>112</v>
      </c>
      <c r="O51" s="1062" t="s">
        <v>113</v>
      </c>
      <c r="P51" s="1063" t="s">
        <v>114</v>
      </c>
      <c r="Q51" s="1063" t="s">
        <v>115</v>
      </c>
      <c r="R51" s="1064" t="s">
        <v>120</v>
      </c>
    </row>
    <row r="52" spans="1:18" ht="12.75" customHeight="1" thickBot="1">
      <c r="A52" s="1564" t="s">
        <v>177</v>
      </c>
      <c r="B52" s="1565"/>
      <c r="C52" s="1565"/>
      <c r="D52" s="1565"/>
      <c r="E52" s="1566"/>
      <c r="F52" s="1071"/>
      <c r="G52" s="312">
        <v>186571</v>
      </c>
      <c r="H52" s="312">
        <f>H71+H75</f>
        <v>2156</v>
      </c>
      <c r="I52" s="312">
        <f>I71+I75</f>
        <v>-10566</v>
      </c>
      <c r="J52" s="689">
        <f>SUM(G52:I52)</f>
        <v>178161</v>
      </c>
      <c r="K52" s="311"/>
      <c r="L52" s="312">
        <v>150</v>
      </c>
      <c r="M52" s="313"/>
      <c r="N52" s="689">
        <v>150</v>
      </c>
      <c r="O52" s="312">
        <v>49444</v>
      </c>
      <c r="P52" s="312">
        <f>P75+P71</f>
        <v>58109</v>
      </c>
      <c r="Q52" s="312">
        <f>Q71+Q75</f>
        <v>10550</v>
      </c>
      <c r="R52" s="919">
        <f>SUM(O52:Q52)</f>
        <v>118103</v>
      </c>
    </row>
    <row r="53" spans="1:18" ht="12.75" customHeight="1">
      <c r="A53" s="307" t="s">
        <v>27</v>
      </c>
      <c r="B53" s="1580" t="s">
        <v>178</v>
      </c>
      <c r="C53" s="1581"/>
      <c r="D53" s="1581"/>
      <c r="E53" s="1581"/>
      <c r="F53" s="1073"/>
      <c r="G53" s="170"/>
      <c r="H53" s="169"/>
      <c r="I53" s="168"/>
      <c r="J53" s="680"/>
      <c r="K53" s="167"/>
      <c r="L53" s="168"/>
      <c r="M53" s="686"/>
      <c r="N53" s="838"/>
      <c r="O53" s="170"/>
      <c r="P53" s="168"/>
      <c r="Q53" s="168"/>
      <c r="R53" s="920"/>
    </row>
    <row r="54" spans="1:18" ht="12.75" customHeight="1">
      <c r="A54" s="307"/>
      <c r="B54" s="1582" t="s">
        <v>239</v>
      </c>
      <c r="C54" s="1583"/>
      <c r="D54" s="1583"/>
      <c r="E54" s="1583"/>
      <c r="F54" s="1074" t="s">
        <v>417</v>
      </c>
      <c r="G54" s="170"/>
      <c r="H54" s="169"/>
      <c r="I54" s="168"/>
      <c r="J54" s="680"/>
      <c r="K54" s="167"/>
      <c r="L54" s="168"/>
      <c r="M54" s="686"/>
      <c r="N54" s="839"/>
      <c r="O54" s="170"/>
      <c r="P54" s="168"/>
      <c r="Q54" s="168"/>
      <c r="R54" s="917"/>
    </row>
    <row r="55" spans="1:18" ht="12.75" customHeight="1">
      <c r="A55" s="307"/>
      <c r="B55" s="1582" t="s">
        <v>396</v>
      </c>
      <c r="C55" s="1610"/>
      <c r="D55" s="1610"/>
      <c r="E55" s="1610"/>
      <c r="F55" s="1075" t="s">
        <v>418</v>
      </c>
      <c r="G55" s="170"/>
      <c r="H55" s="169"/>
      <c r="I55" s="168"/>
      <c r="J55" s="680"/>
      <c r="K55" s="167"/>
      <c r="L55" s="168"/>
      <c r="M55" s="686"/>
      <c r="N55" s="839"/>
      <c r="O55" s="170"/>
      <c r="P55" s="168"/>
      <c r="Q55" s="176"/>
      <c r="R55" s="1022"/>
    </row>
    <row r="56" spans="1:18" ht="12.75">
      <c r="A56" s="172"/>
      <c r="B56" s="1573" t="s">
        <v>240</v>
      </c>
      <c r="C56" s="1560"/>
      <c r="D56" s="1560"/>
      <c r="E56" s="1561"/>
      <c r="F56" s="1076" t="s">
        <v>417</v>
      </c>
      <c r="G56" s="178"/>
      <c r="H56" s="177"/>
      <c r="I56" s="176"/>
      <c r="J56" s="680"/>
      <c r="K56" s="175"/>
      <c r="L56" s="176"/>
      <c r="M56" s="690"/>
      <c r="N56" s="839"/>
      <c r="O56" s="178"/>
      <c r="P56" s="176"/>
      <c r="Q56" s="176"/>
      <c r="R56" s="917"/>
    </row>
    <row r="57" spans="1:18" ht="12.75">
      <c r="A57" s="172"/>
      <c r="B57" s="174" t="s">
        <v>359</v>
      </c>
      <c r="C57" s="330"/>
      <c r="D57" s="330"/>
      <c r="E57" s="184"/>
      <c r="F57" s="1076" t="s">
        <v>418</v>
      </c>
      <c r="G57" s="178"/>
      <c r="H57" s="177"/>
      <c r="I57" s="176"/>
      <c r="J57" s="680"/>
      <c r="K57" s="175"/>
      <c r="L57" s="176">
        <v>150</v>
      </c>
      <c r="M57" s="690"/>
      <c r="N57" s="934">
        <v>150</v>
      </c>
      <c r="O57" s="180">
        <v>17859</v>
      </c>
      <c r="P57" s="176">
        <v>5913</v>
      </c>
      <c r="Q57" s="176">
        <v>1703</v>
      </c>
      <c r="R57" s="1022">
        <f>SUM(O57:Q57)</f>
        <v>25475</v>
      </c>
    </row>
    <row r="58" spans="1:18" ht="12.75">
      <c r="A58" s="172"/>
      <c r="B58" s="174" t="s">
        <v>241</v>
      </c>
      <c r="C58" s="184"/>
      <c r="D58" s="184"/>
      <c r="E58" s="184"/>
      <c r="F58" s="1076" t="s">
        <v>418</v>
      </c>
      <c r="G58" s="178">
        <v>186571</v>
      </c>
      <c r="H58" s="176">
        <v>2156</v>
      </c>
      <c r="I58" s="176">
        <v>-10566</v>
      </c>
      <c r="J58" s="934">
        <f>SUM(G58:I58)</f>
        <v>178161</v>
      </c>
      <c r="K58" s="175"/>
      <c r="L58" s="176"/>
      <c r="M58" s="690"/>
      <c r="N58" s="839"/>
      <c r="O58" s="178"/>
      <c r="P58" s="185"/>
      <c r="Q58" s="185"/>
      <c r="R58" s="917"/>
    </row>
    <row r="59" spans="1:18" ht="12.75">
      <c r="A59" s="172"/>
      <c r="B59" s="329" t="s">
        <v>182</v>
      </c>
      <c r="C59" s="184"/>
      <c r="D59" s="184"/>
      <c r="E59" s="184"/>
      <c r="F59" s="1076" t="s">
        <v>417</v>
      </c>
      <c r="G59" s="178"/>
      <c r="H59" s="176"/>
      <c r="I59" s="176"/>
      <c r="J59" s="934"/>
      <c r="K59" s="175"/>
      <c r="L59" s="176"/>
      <c r="M59" s="690"/>
      <c r="N59" s="839"/>
      <c r="O59" s="178">
        <v>1200</v>
      </c>
      <c r="P59" s="176">
        <v>150</v>
      </c>
      <c r="Q59" s="176">
        <v>509</v>
      </c>
      <c r="R59" s="1022">
        <f>SUM(O59:Q59)</f>
        <v>1859</v>
      </c>
    </row>
    <row r="60" spans="1:18" ht="12.75">
      <c r="A60" s="172"/>
      <c r="B60" s="329" t="s">
        <v>243</v>
      </c>
      <c r="C60" s="184"/>
      <c r="D60" s="184"/>
      <c r="E60" s="184"/>
      <c r="F60" s="1076" t="s">
        <v>418</v>
      </c>
      <c r="G60" s="178"/>
      <c r="H60" s="176"/>
      <c r="I60" s="176"/>
      <c r="J60" s="934"/>
      <c r="K60" s="175"/>
      <c r="L60" s="176"/>
      <c r="M60" s="690"/>
      <c r="N60" s="839"/>
      <c r="O60" s="178"/>
      <c r="P60" s="176"/>
      <c r="Q60" s="176"/>
      <c r="R60" s="1022"/>
    </row>
    <row r="61" spans="1:18" ht="12.75">
      <c r="A61" s="172"/>
      <c r="B61" s="329" t="s">
        <v>242</v>
      </c>
      <c r="C61" s="184"/>
      <c r="D61" s="184"/>
      <c r="E61" s="184"/>
      <c r="F61" s="1076" t="s">
        <v>418</v>
      </c>
      <c r="G61" s="178"/>
      <c r="H61" s="176"/>
      <c r="I61" s="176"/>
      <c r="J61" s="934"/>
      <c r="K61" s="175"/>
      <c r="L61" s="176"/>
      <c r="M61" s="690"/>
      <c r="N61" s="839"/>
      <c r="O61" s="178">
        <v>3758</v>
      </c>
      <c r="P61" s="176"/>
      <c r="Q61" s="176">
        <v>981</v>
      </c>
      <c r="R61" s="1022">
        <f>SUM(O61:Q61)</f>
        <v>4739</v>
      </c>
    </row>
    <row r="62" spans="1:18" ht="12.75">
      <c r="A62" s="172"/>
      <c r="B62" s="329" t="s">
        <v>244</v>
      </c>
      <c r="C62" s="184"/>
      <c r="D62" s="184"/>
      <c r="E62" s="184"/>
      <c r="F62" s="1076" t="s">
        <v>418</v>
      </c>
      <c r="G62" s="178"/>
      <c r="H62" s="176"/>
      <c r="I62" s="176"/>
      <c r="J62" s="934"/>
      <c r="K62" s="175"/>
      <c r="L62" s="176"/>
      <c r="M62" s="690"/>
      <c r="N62" s="839"/>
      <c r="O62" s="178">
        <v>3422</v>
      </c>
      <c r="P62" s="176"/>
      <c r="Q62" s="176">
        <v>320</v>
      </c>
      <c r="R62" s="1022">
        <f>SUM(O62:Q62)</f>
        <v>3742</v>
      </c>
    </row>
    <row r="63" spans="1:18" ht="12.75">
      <c r="A63" s="172"/>
      <c r="B63" s="174" t="s">
        <v>426</v>
      </c>
      <c r="C63" s="184"/>
      <c r="D63" s="184"/>
      <c r="E63" s="184"/>
      <c r="F63" s="1076" t="s">
        <v>418</v>
      </c>
      <c r="G63" s="178"/>
      <c r="H63" s="176"/>
      <c r="I63" s="176"/>
      <c r="J63" s="934"/>
      <c r="K63" s="175"/>
      <c r="L63" s="176"/>
      <c r="M63" s="690"/>
      <c r="N63" s="839"/>
      <c r="O63" s="178"/>
      <c r="P63" s="176"/>
      <c r="Q63" s="176">
        <v>2639</v>
      </c>
      <c r="R63" s="1022">
        <f>SUM(O63:Q63)</f>
        <v>2639</v>
      </c>
    </row>
    <row r="64" spans="1:18" ht="12.75">
      <c r="A64" s="172"/>
      <c r="B64" s="174" t="s">
        <v>266</v>
      </c>
      <c r="C64" s="184"/>
      <c r="D64" s="184"/>
      <c r="E64" s="184"/>
      <c r="F64" s="1076" t="s">
        <v>418</v>
      </c>
      <c r="G64" s="178"/>
      <c r="H64" s="176"/>
      <c r="I64" s="176"/>
      <c r="J64" s="934"/>
      <c r="K64" s="175"/>
      <c r="L64" s="176"/>
      <c r="M64" s="690"/>
      <c r="N64" s="839"/>
      <c r="O64" s="178"/>
      <c r="P64" s="176"/>
      <c r="Q64" s="176"/>
      <c r="R64" s="1022"/>
    </row>
    <row r="65" spans="1:18" ht="12.75">
      <c r="A65" s="172"/>
      <c r="B65" s="329" t="s">
        <v>126</v>
      </c>
      <c r="C65" s="184"/>
      <c r="D65" s="184"/>
      <c r="E65" s="184"/>
      <c r="F65" s="1076" t="s">
        <v>418</v>
      </c>
      <c r="G65" s="178"/>
      <c r="H65" s="176"/>
      <c r="I65" s="176"/>
      <c r="J65" s="934"/>
      <c r="K65" s="175"/>
      <c r="L65" s="176"/>
      <c r="M65" s="690"/>
      <c r="N65" s="839"/>
      <c r="O65" s="178"/>
      <c r="P65" s="176"/>
      <c r="Q65" s="176"/>
      <c r="R65" s="1022"/>
    </row>
    <row r="66" spans="1:18" ht="12.75">
      <c r="A66" s="172"/>
      <c r="B66" s="329" t="s">
        <v>245</v>
      </c>
      <c r="C66" s="184"/>
      <c r="D66" s="184"/>
      <c r="E66" s="184"/>
      <c r="F66" s="1076" t="s">
        <v>418</v>
      </c>
      <c r="G66" s="178"/>
      <c r="H66" s="176"/>
      <c r="I66" s="176"/>
      <c r="J66" s="934"/>
      <c r="K66" s="175"/>
      <c r="L66" s="176"/>
      <c r="M66" s="690"/>
      <c r="N66" s="839"/>
      <c r="O66" s="178"/>
      <c r="P66" s="176"/>
      <c r="Q66" s="176"/>
      <c r="R66" s="1022"/>
    </row>
    <row r="67" spans="1:18" ht="12.75">
      <c r="A67" s="172"/>
      <c r="B67" s="329" t="s">
        <v>246</v>
      </c>
      <c r="C67" s="184"/>
      <c r="D67" s="184"/>
      <c r="E67" s="184"/>
      <c r="F67" s="1076" t="s">
        <v>417</v>
      </c>
      <c r="G67" s="178"/>
      <c r="H67" s="176"/>
      <c r="I67" s="176"/>
      <c r="J67" s="934"/>
      <c r="K67" s="175"/>
      <c r="L67" s="176"/>
      <c r="M67" s="690"/>
      <c r="N67" s="839"/>
      <c r="O67" s="178">
        <v>10721</v>
      </c>
      <c r="P67" s="176">
        <v>-149</v>
      </c>
      <c r="Q67" s="176"/>
      <c r="R67" s="1022">
        <f>SUM(O67:Q67)</f>
        <v>10572</v>
      </c>
    </row>
    <row r="68" spans="1:18" ht="12.75">
      <c r="A68" s="172"/>
      <c r="B68" s="329" t="s">
        <v>247</v>
      </c>
      <c r="C68" s="184"/>
      <c r="D68" s="184"/>
      <c r="E68" s="184"/>
      <c r="F68" s="1076" t="s">
        <v>417</v>
      </c>
      <c r="G68" s="178"/>
      <c r="H68" s="176"/>
      <c r="I68" s="176"/>
      <c r="J68" s="934"/>
      <c r="K68" s="175"/>
      <c r="L68" s="176"/>
      <c r="M68" s="690"/>
      <c r="N68" s="839"/>
      <c r="O68" s="178">
        <v>12484</v>
      </c>
      <c r="P68" s="176">
        <v>50131</v>
      </c>
      <c r="Q68" s="176">
        <v>4398</v>
      </c>
      <c r="R68" s="1022">
        <f>SUM(O68:Q68)</f>
        <v>67013</v>
      </c>
    </row>
    <row r="69" spans="1:18" ht="12.75">
      <c r="A69" s="172"/>
      <c r="B69" s="329" t="s">
        <v>248</v>
      </c>
      <c r="C69" s="184"/>
      <c r="D69" s="184"/>
      <c r="E69" s="184"/>
      <c r="F69" s="1076" t="s">
        <v>418</v>
      </c>
      <c r="G69" s="178"/>
      <c r="H69" s="176"/>
      <c r="I69" s="176"/>
      <c r="J69" s="934"/>
      <c r="K69" s="175"/>
      <c r="L69" s="176"/>
      <c r="M69" s="690"/>
      <c r="N69" s="839"/>
      <c r="O69" s="178"/>
      <c r="P69" s="176"/>
      <c r="Q69" s="176"/>
      <c r="R69" s="1022"/>
    </row>
    <row r="70" spans="1:18" ht="12.75">
      <c r="A70" s="172"/>
      <c r="B70" s="329" t="s">
        <v>249</v>
      </c>
      <c r="C70" s="184"/>
      <c r="D70" s="184"/>
      <c r="E70" s="184"/>
      <c r="F70" s="1077" t="s">
        <v>417</v>
      </c>
      <c r="G70" s="178"/>
      <c r="H70" s="176"/>
      <c r="I70" s="176"/>
      <c r="J70" s="1004"/>
      <c r="K70" s="178"/>
      <c r="L70" s="176"/>
      <c r="M70" s="690"/>
      <c r="N70" s="839"/>
      <c r="O70" s="178"/>
      <c r="P70" s="176"/>
      <c r="Q70" s="176"/>
      <c r="R70" s="1023"/>
    </row>
    <row r="71" spans="1:18" ht="12.75">
      <c r="A71" s="365" t="s">
        <v>27</v>
      </c>
      <c r="B71" s="1558" t="s">
        <v>169</v>
      </c>
      <c r="C71" s="1559"/>
      <c r="D71" s="1559"/>
      <c r="E71" s="1559"/>
      <c r="F71" s="1078"/>
      <c r="G71" s="371">
        <v>186571</v>
      </c>
      <c r="H71" s="369">
        <f>SUM(H53:H70)</f>
        <v>2156</v>
      </c>
      <c r="I71" s="369">
        <f>I58</f>
        <v>-10566</v>
      </c>
      <c r="J71" s="1005">
        <f>SUM(G71:I71)</f>
        <v>178161</v>
      </c>
      <c r="K71" s="371"/>
      <c r="L71" s="369">
        <v>150</v>
      </c>
      <c r="M71" s="681"/>
      <c r="N71" s="840">
        <v>150</v>
      </c>
      <c r="O71" s="371">
        <v>49444</v>
      </c>
      <c r="P71" s="369">
        <f>SUM(P53:P70)</f>
        <v>56045</v>
      </c>
      <c r="Q71" s="369">
        <f>SUM(Q54:Q68)</f>
        <v>10550</v>
      </c>
      <c r="R71" s="1014">
        <f>SUM(O71:Q71)</f>
        <v>116039</v>
      </c>
    </row>
    <row r="72" spans="1:18" ht="12.75">
      <c r="A72" s="326" t="s">
        <v>27</v>
      </c>
      <c r="B72" s="327" t="s">
        <v>116</v>
      </c>
      <c r="C72" s="328"/>
      <c r="D72" s="328"/>
      <c r="E72" s="328"/>
      <c r="F72" s="1079"/>
      <c r="G72" s="701"/>
      <c r="H72" s="320"/>
      <c r="I72" s="319"/>
      <c r="J72" s="682"/>
      <c r="K72" s="321"/>
      <c r="L72" s="322"/>
      <c r="M72" s="691"/>
      <c r="N72" s="841"/>
      <c r="O72" s="324"/>
      <c r="P72" s="322"/>
      <c r="Q72" s="322"/>
      <c r="R72" s="917"/>
    </row>
    <row r="73" spans="1:18" ht="12.75">
      <c r="A73" s="326"/>
      <c r="B73" s="174" t="s">
        <v>358</v>
      </c>
      <c r="C73" s="330"/>
      <c r="D73" s="330"/>
      <c r="E73" s="318"/>
      <c r="F73" s="1076" t="s">
        <v>418</v>
      </c>
      <c r="G73" s="701"/>
      <c r="H73" s="320"/>
      <c r="I73" s="319"/>
      <c r="J73" s="680"/>
      <c r="K73" s="324"/>
      <c r="L73" s="322"/>
      <c r="M73" s="691"/>
      <c r="N73" s="839"/>
      <c r="O73" s="324"/>
      <c r="P73" s="176">
        <v>2064</v>
      </c>
      <c r="Q73" s="176"/>
      <c r="R73" s="1022">
        <f>SUM(P73:Q73)</f>
        <v>2064</v>
      </c>
    </row>
    <row r="74" spans="1:18" ht="12.75">
      <c r="A74" s="316"/>
      <c r="B74" s="174" t="s">
        <v>284</v>
      </c>
      <c r="C74" s="330"/>
      <c r="D74" s="330"/>
      <c r="E74" s="318"/>
      <c r="F74" s="1076" t="s">
        <v>418</v>
      </c>
      <c r="G74" s="701"/>
      <c r="H74" s="320"/>
      <c r="I74" s="319"/>
      <c r="J74" s="684"/>
      <c r="K74" s="324"/>
      <c r="L74" s="322"/>
      <c r="M74" s="691"/>
      <c r="N74" s="839"/>
      <c r="O74" s="692"/>
      <c r="P74" s="360"/>
      <c r="Q74" s="360"/>
      <c r="R74" s="1022"/>
    </row>
    <row r="75" spans="1:18" ht="12.75">
      <c r="A75" s="373" t="s">
        <v>172</v>
      </c>
      <c r="B75" s="366" t="s">
        <v>171</v>
      </c>
      <c r="C75" s="367"/>
      <c r="D75" s="367"/>
      <c r="E75" s="367"/>
      <c r="F75" s="1081"/>
      <c r="G75" s="371"/>
      <c r="H75" s="370"/>
      <c r="I75" s="369"/>
      <c r="J75" s="683"/>
      <c r="K75" s="371"/>
      <c r="L75" s="369"/>
      <c r="M75" s="681"/>
      <c r="N75" s="840"/>
      <c r="O75" s="371">
        <v>0</v>
      </c>
      <c r="P75" s="369">
        <v>2064</v>
      </c>
      <c r="Q75" s="369"/>
      <c r="R75" s="1014">
        <f>SUM(O75:Q75)</f>
        <v>2064</v>
      </c>
    </row>
    <row r="76" spans="1:18" ht="13.5" thickBot="1">
      <c r="A76" s="316"/>
      <c r="B76" s="317"/>
      <c r="C76" s="318"/>
      <c r="D76" s="318"/>
      <c r="E76" s="318"/>
      <c r="F76" s="1080"/>
      <c r="G76" s="701"/>
      <c r="H76" s="320"/>
      <c r="I76" s="319"/>
      <c r="J76" s="682"/>
      <c r="K76" s="321"/>
      <c r="L76" s="322"/>
      <c r="M76" s="691"/>
      <c r="N76" s="842"/>
      <c r="O76" s="324"/>
      <c r="P76" s="322"/>
      <c r="Q76" s="1008"/>
      <c r="R76" s="921"/>
    </row>
    <row r="77" spans="1:18" ht="13.5" thickBot="1">
      <c r="A77" s="331">
        <v>2</v>
      </c>
      <c r="B77" s="308" t="s">
        <v>173</v>
      </c>
      <c r="C77" s="309"/>
      <c r="D77" s="309"/>
      <c r="E77" s="309"/>
      <c r="F77" s="1082"/>
      <c r="G77" s="702"/>
      <c r="H77" s="685"/>
      <c r="I77" s="310"/>
      <c r="J77" s="1318"/>
      <c r="K77" s="311"/>
      <c r="L77" s="312"/>
      <c r="M77" s="693"/>
      <c r="N77" s="843"/>
      <c r="O77" s="314">
        <v>0</v>
      </c>
      <c r="P77" s="312"/>
      <c r="Q77" s="312"/>
      <c r="R77" s="922"/>
    </row>
    <row r="78" spans="1:18" ht="12.75">
      <c r="A78" s="189"/>
      <c r="B78" s="190" t="s">
        <v>117</v>
      </c>
      <c r="C78" s="191"/>
      <c r="D78" s="191"/>
      <c r="E78" s="191"/>
      <c r="F78" s="1083"/>
      <c r="G78" s="703"/>
      <c r="H78" s="686"/>
      <c r="I78" s="687"/>
      <c r="J78" s="687"/>
      <c r="K78" s="688"/>
      <c r="L78" s="168"/>
      <c r="M78" s="686"/>
      <c r="N78" s="838"/>
      <c r="O78" s="170"/>
      <c r="P78" s="168"/>
      <c r="Q78" s="168"/>
      <c r="R78" s="917"/>
    </row>
    <row r="79" spans="1:18" ht="12.75">
      <c r="A79" s="172"/>
      <c r="B79" s="1560" t="s">
        <v>282</v>
      </c>
      <c r="C79" s="1560"/>
      <c r="D79" s="1560"/>
      <c r="E79" s="1561"/>
      <c r="F79" s="1076" t="s">
        <v>418</v>
      </c>
      <c r="G79" s="178"/>
      <c r="H79" s="177"/>
      <c r="I79" s="176"/>
      <c r="J79" s="680"/>
      <c r="K79" s="175"/>
      <c r="L79" s="176"/>
      <c r="M79" s="690"/>
      <c r="N79" s="839"/>
      <c r="O79" s="178"/>
      <c r="P79" s="176"/>
      <c r="Q79" s="176"/>
      <c r="R79" s="917"/>
    </row>
    <row r="80" spans="1:18" ht="12.75">
      <c r="A80" s="172"/>
      <c r="B80" s="1560" t="s">
        <v>204</v>
      </c>
      <c r="C80" s="1560"/>
      <c r="D80" s="1560"/>
      <c r="E80" s="1561"/>
      <c r="F80" s="1076" t="s">
        <v>417</v>
      </c>
      <c r="G80" s="178"/>
      <c r="H80" s="177"/>
      <c r="I80" s="176"/>
      <c r="J80" s="680"/>
      <c r="K80" s="175"/>
      <c r="L80" s="176"/>
      <c r="M80" s="690"/>
      <c r="N80" s="839"/>
      <c r="O80" s="178"/>
      <c r="P80" s="176"/>
      <c r="Q80" s="176"/>
      <c r="R80" s="917"/>
    </row>
    <row r="81" spans="1:18" ht="12.75" customHeight="1">
      <c r="A81" s="172"/>
      <c r="B81" s="174" t="s">
        <v>285</v>
      </c>
      <c r="C81" s="184"/>
      <c r="D81" s="184"/>
      <c r="E81" s="184"/>
      <c r="F81" s="1076" t="s">
        <v>418</v>
      </c>
      <c r="G81" s="178"/>
      <c r="H81" s="177"/>
      <c r="I81" s="176"/>
      <c r="J81" s="680"/>
      <c r="K81" s="175"/>
      <c r="L81" s="176"/>
      <c r="M81" s="690"/>
      <c r="N81" s="839"/>
      <c r="O81" s="178"/>
      <c r="P81" s="176"/>
      <c r="Q81" s="176"/>
      <c r="R81" s="917"/>
    </row>
    <row r="82" spans="1:18" ht="12.75">
      <c r="A82" s="172"/>
      <c r="B82" s="173" t="s">
        <v>283</v>
      </c>
      <c r="C82" s="173"/>
      <c r="D82" s="174"/>
      <c r="E82" s="184"/>
      <c r="F82" s="1076" t="s">
        <v>418</v>
      </c>
      <c r="G82" s="178"/>
      <c r="H82" s="177"/>
      <c r="I82" s="176"/>
      <c r="J82" s="680"/>
      <c r="K82" s="175"/>
      <c r="L82" s="176"/>
      <c r="M82" s="690"/>
      <c r="N82" s="844"/>
      <c r="O82" s="178"/>
      <c r="P82" s="925"/>
      <c r="Q82" s="925"/>
      <c r="R82" s="1020"/>
    </row>
    <row r="83" spans="1:18" ht="13.5" thickBot="1">
      <c r="A83" s="375"/>
      <c r="B83" s="366" t="s">
        <v>179</v>
      </c>
      <c r="C83" s="367"/>
      <c r="D83" s="367"/>
      <c r="E83" s="367"/>
      <c r="F83" s="1081"/>
      <c r="G83" s="371"/>
      <c r="H83" s="370"/>
      <c r="I83" s="369"/>
      <c r="J83" s="682"/>
      <c r="K83" s="368"/>
      <c r="L83" s="369"/>
      <c r="M83" s="681"/>
      <c r="N83" s="841"/>
      <c r="O83" s="371">
        <v>0</v>
      </c>
      <c r="P83" s="369"/>
      <c r="Q83" s="369"/>
      <c r="R83" s="917"/>
    </row>
    <row r="84" spans="1:18" ht="14.25" thickBot="1" thickTop="1">
      <c r="A84" s="1587" t="s">
        <v>181</v>
      </c>
      <c r="B84" s="1588"/>
      <c r="C84" s="1588"/>
      <c r="D84" s="1588"/>
      <c r="E84" s="1588"/>
      <c r="F84" s="1091"/>
      <c r="G84" s="1072">
        <v>186571</v>
      </c>
      <c r="H84" s="361">
        <f>H71+H77</f>
        <v>2156</v>
      </c>
      <c r="I84" s="1007">
        <f>I71+I75+I77</f>
        <v>-10566</v>
      </c>
      <c r="J84" s="927">
        <f>J71+J77</f>
        <v>178161</v>
      </c>
      <c r="K84" s="197"/>
      <c r="L84" s="198">
        <v>150</v>
      </c>
      <c r="M84" s="199"/>
      <c r="N84" s="927">
        <v>150</v>
      </c>
      <c r="O84" s="197">
        <v>49444</v>
      </c>
      <c r="P84" s="926">
        <f>P52</f>
        <v>58109</v>
      </c>
      <c r="Q84" s="926">
        <f>Q52</f>
        <v>10550</v>
      </c>
      <c r="R84" s="1024">
        <f>SUM(O84:Q84)</f>
        <v>118103</v>
      </c>
    </row>
    <row r="85" spans="1:18" ht="13.5" thickTop="1">
      <c r="A85" s="1541" t="s">
        <v>413</v>
      </c>
      <c r="B85" s="1541"/>
      <c r="C85" s="1541"/>
      <c r="D85" s="1541"/>
      <c r="E85" s="1541"/>
      <c r="F85" s="1541"/>
      <c r="G85" s="1541"/>
      <c r="H85" s="1541"/>
      <c r="I85" s="1541"/>
      <c r="J85" s="1541"/>
      <c r="K85" s="1541"/>
      <c r="L85" s="1541"/>
      <c r="M85" s="1541"/>
      <c r="N85" s="1541"/>
      <c r="O85" s="1541"/>
      <c r="P85" s="1541"/>
      <c r="Q85" s="1541"/>
      <c r="R85" s="1541"/>
    </row>
    <row r="86" spans="1:18" ht="12.75">
      <c r="A86" s="1541" t="s">
        <v>210</v>
      </c>
      <c r="B86" s="1541"/>
      <c r="C86" s="1541"/>
      <c r="D86" s="1541"/>
      <c r="E86" s="1541"/>
      <c r="F86" s="1541"/>
      <c r="G86" s="1541"/>
      <c r="H86" s="1541"/>
      <c r="I86" s="1541"/>
      <c r="J86" s="1541"/>
      <c r="K86" s="1541"/>
      <c r="L86" s="1541"/>
      <c r="M86" s="1541"/>
      <c r="N86" s="1541"/>
      <c r="O86" s="1541"/>
      <c r="P86" s="1541"/>
      <c r="Q86" s="1541"/>
      <c r="R86" s="1541"/>
    </row>
    <row r="87" spans="1:18" ht="12.75">
      <c r="A87" s="1542"/>
      <c r="B87" s="1543"/>
      <c r="C87" s="1543"/>
      <c r="D87" s="1543"/>
      <c r="E87" s="1543"/>
      <c r="F87" s="1543"/>
      <c r="G87" s="1543"/>
      <c r="H87" s="1543"/>
      <c r="I87" s="1543"/>
      <c r="J87" s="1543"/>
      <c r="K87" s="1543"/>
      <c r="L87" s="1543"/>
      <c r="M87" s="1543"/>
      <c r="N87" s="1543"/>
      <c r="O87" s="1543"/>
      <c r="P87" s="1543"/>
      <c r="Q87" s="1543"/>
      <c r="R87" s="1543"/>
    </row>
    <row r="88" spans="1:18" ht="13.5" thickBot="1">
      <c r="A88" s="165"/>
      <c r="B88" s="166"/>
      <c r="C88" s="166"/>
      <c r="D88" s="166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</row>
    <row r="89" spans="1:18" ht="13.5" thickTop="1">
      <c r="A89" s="1567" t="s">
        <v>1</v>
      </c>
      <c r="B89" s="1569" t="s">
        <v>104</v>
      </c>
      <c r="C89" s="1569"/>
      <c r="D89" s="1569"/>
      <c r="E89" s="1570"/>
      <c r="F89" s="1607" t="s">
        <v>419</v>
      </c>
      <c r="G89" s="678"/>
      <c r="H89" s="679"/>
      <c r="I89" s="679"/>
      <c r="J89" s="679"/>
      <c r="K89" s="1545" t="s">
        <v>106</v>
      </c>
      <c r="L89" s="1546"/>
      <c r="M89" s="1546"/>
      <c r="N89" s="1546"/>
      <c r="O89" s="1546"/>
      <c r="P89" s="1546"/>
      <c r="Q89" s="1546"/>
      <c r="R89" s="1547"/>
    </row>
    <row r="90" spans="1:18" ht="12.75">
      <c r="A90" s="1568"/>
      <c r="B90" s="1571"/>
      <c r="C90" s="1571"/>
      <c r="D90" s="1571"/>
      <c r="E90" s="1572"/>
      <c r="F90" s="1608"/>
      <c r="G90" s="1554" t="s">
        <v>391</v>
      </c>
      <c r="H90" s="1552"/>
      <c r="I90" s="1552"/>
      <c r="J90" s="1585"/>
      <c r="K90" s="1538" t="s">
        <v>20</v>
      </c>
      <c r="L90" s="1539"/>
      <c r="M90" s="1539"/>
      <c r="N90" s="1539"/>
      <c r="O90" s="1538"/>
      <c r="P90" s="1539"/>
      <c r="Q90" s="1539"/>
      <c r="R90" s="1540"/>
    </row>
    <row r="91" spans="1:18" ht="30.75" customHeight="1">
      <c r="A91" s="1568"/>
      <c r="B91" s="1571"/>
      <c r="C91" s="1571"/>
      <c r="D91" s="1571"/>
      <c r="E91" s="1572"/>
      <c r="F91" s="1608"/>
      <c r="G91" s="1586" t="s">
        <v>349</v>
      </c>
      <c r="H91" s="1524" t="s">
        <v>347</v>
      </c>
      <c r="I91" s="1522" t="s">
        <v>346</v>
      </c>
      <c r="J91" s="1556" t="s">
        <v>348</v>
      </c>
      <c r="K91" s="1526" t="s">
        <v>349</v>
      </c>
      <c r="L91" s="1524" t="s">
        <v>347</v>
      </c>
      <c r="M91" s="1522" t="s">
        <v>346</v>
      </c>
      <c r="N91" s="1556" t="s">
        <v>348</v>
      </c>
      <c r="O91" s="1526" t="s">
        <v>349</v>
      </c>
      <c r="P91" s="1524" t="s">
        <v>347</v>
      </c>
      <c r="Q91" s="1522" t="s">
        <v>346</v>
      </c>
      <c r="R91" s="1533" t="s">
        <v>348</v>
      </c>
    </row>
    <row r="92" spans="1:18" ht="13.5" thickBot="1">
      <c r="A92" s="1568"/>
      <c r="B92" s="1571"/>
      <c r="C92" s="1571"/>
      <c r="D92" s="1571"/>
      <c r="E92" s="1572"/>
      <c r="F92" s="1609"/>
      <c r="G92" s="1586"/>
      <c r="H92" s="1525"/>
      <c r="I92" s="1523"/>
      <c r="J92" s="1584"/>
      <c r="K92" s="1527"/>
      <c r="L92" s="1525"/>
      <c r="M92" s="1523"/>
      <c r="N92" s="1584"/>
      <c r="O92" s="1527"/>
      <c r="P92" s="1525"/>
      <c r="Q92" s="1523"/>
      <c r="R92" s="1544"/>
    </row>
    <row r="93" spans="1:18" ht="13.5" thickBot="1">
      <c r="A93" s="1568"/>
      <c r="B93" s="1562" t="s">
        <v>27</v>
      </c>
      <c r="C93" s="1562"/>
      <c r="D93" s="1562"/>
      <c r="E93" s="1563"/>
      <c r="F93" s="1066" t="s">
        <v>28</v>
      </c>
      <c r="G93" s="364" t="s">
        <v>57</v>
      </c>
      <c r="H93" s="364" t="s">
        <v>59</v>
      </c>
      <c r="I93" s="364" t="s">
        <v>107</v>
      </c>
      <c r="J93" s="1102" t="s">
        <v>108</v>
      </c>
      <c r="K93" s="364" t="s">
        <v>109</v>
      </c>
      <c r="L93" s="362" t="s">
        <v>110</v>
      </c>
      <c r="M93" s="362" t="s">
        <v>111</v>
      </c>
      <c r="N93" s="363" t="s">
        <v>112</v>
      </c>
      <c r="O93" s="376" t="s">
        <v>113</v>
      </c>
      <c r="P93" s="377" t="s">
        <v>114</v>
      </c>
      <c r="Q93" s="378" t="s">
        <v>115</v>
      </c>
      <c r="R93" s="379" t="s">
        <v>120</v>
      </c>
    </row>
    <row r="94" spans="1:18" ht="12.75" customHeight="1" thickBot="1">
      <c r="A94" s="1564" t="s">
        <v>177</v>
      </c>
      <c r="B94" s="1565"/>
      <c r="C94" s="1565"/>
      <c r="D94" s="1565"/>
      <c r="E94" s="1566"/>
      <c r="F94" s="1071"/>
      <c r="G94" s="311"/>
      <c r="H94" s="312">
        <v>990</v>
      </c>
      <c r="I94" s="1013"/>
      <c r="J94" s="1012">
        <v>990</v>
      </c>
      <c r="K94" s="312">
        <v>34907</v>
      </c>
      <c r="L94" s="312"/>
      <c r="M94" s="312">
        <f>M113+M117</f>
        <v>2798</v>
      </c>
      <c r="N94" s="915">
        <f>SUM(K94:M94)</f>
        <v>37705</v>
      </c>
      <c r="O94" s="314"/>
      <c r="P94" s="312"/>
      <c r="Q94" s="313"/>
      <c r="R94" s="315"/>
    </row>
    <row r="95" spans="1:18" ht="12.75" customHeight="1">
      <c r="A95" s="307" t="s">
        <v>27</v>
      </c>
      <c r="B95" s="1580" t="s">
        <v>178</v>
      </c>
      <c r="C95" s="1581"/>
      <c r="D95" s="1581"/>
      <c r="E95" s="1589"/>
      <c r="F95" s="1073"/>
      <c r="G95" s="167"/>
      <c r="H95" s="168"/>
      <c r="I95" s="169"/>
      <c r="J95" s="680"/>
      <c r="K95" s="168"/>
      <c r="L95" s="168"/>
      <c r="M95" s="169"/>
      <c r="N95" s="838"/>
      <c r="O95" s="170"/>
      <c r="P95" s="168"/>
      <c r="Q95" s="169"/>
      <c r="R95" s="171"/>
    </row>
    <row r="96" spans="1:18" ht="12.75" customHeight="1">
      <c r="A96" s="307"/>
      <c r="B96" s="1561" t="s">
        <v>239</v>
      </c>
      <c r="C96" s="1574"/>
      <c r="D96" s="1574"/>
      <c r="E96" s="1575"/>
      <c r="F96" s="1074" t="s">
        <v>417</v>
      </c>
      <c r="G96" s="167"/>
      <c r="H96" s="168"/>
      <c r="I96" s="169"/>
      <c r="J96" s="680"/>
      <c r="K96" s="168"/>
      <c r="L96" s="168"/>
      <c r="M96" s="169"/>
      <c r="N96" s="839"/>
      <c r="O96" s="170"/>
      <c r="P96" s="168"/>
      <c r="Q96" s="169"/>
      <c r="R96" s="171"/>
    </row>
    <row r="97" spans="1:18" ht="12.75" customHeight="1">
      <c r="A97" s="307"/>
      <c r="B97" s="1582" t="s">
        <v>396</v>
      </c>
      <c r="C97" s="1610"/>
      <c r="D97" s="1610"/>
      <c r="E97" s="1611"/>
      <c r="F97" s="1075" t="s">
        <v>418</v>
      </c>
      <c r="G97" s="167"/>
      <c r="H97" s="168">
        <v>400</v>
      </c>
      <c r="I97" s="177"/>
      <c r="J97" s="934">
        <v>400</v>
      </c>
      <c r="K97" s="168"/>
      <c r="L97" s="168"/>
      <c r="M97" s="169"/>
      <c r="N97" s="839"/>
      <c r="O97" s="170"/>
      <c r="P97" s="168"/>
      <c r="Q97" s="169"/>
      <c r="R97" s="171"/>
    </row>
    <row r="98" spans="1:18" ht="12.75">
      <c r="A98" s="172"/>
      <c r="B98" s="1573" t="s">
        <v>240</v>
      </c>
      <c r="C98" s="1560"/>
      <c r="D98" s="1560"/>
      <c r="E98" s="1561"/>
      <c r="F98" s="1076" t="s">
        <v>417</v>
      </c>
      <c r="G98" s="175"/>
      <c r="H98" s="176"/>
      <c r="I98" s="177"/>
      <c r="J98" s="680"/>
      <c r="K98" s="176"/>
      <c r="L98" s="176"/>
      <c r="M98" s="177"/>
      <c r="N98" s="839"/>
      <c r="O98" s="178"/>
      <c r="P98" s="176"/>
      <c r="Q98" s="177"/>
      <c r="R98" s="179"/>
    </row>
    <row r="99" spans="1:18" ht="12.75">
      <c r="A99" s="172"/>
      <c r="B99" s="174" t="s">
        <v>302</v>
      </c>
      <c r="C99" s="330"/>
      <c r="D99" s="330"/>
      <c r="E99" s="184"/>
      <c r="F99" s="1076" t="s">
        <v>418</v>
      </c>
      <c r="G99" s="175"/>
      <c r="H99" s="176"/>
      <c r="I99" s="177"/>
      <c r="J99" s="680"/>
      <c r="K99" s="176">
        <v>34907</v>
      </c>
      <c r="L99" s="176"/>
      <c r="M99" s="176">
        <v>2798</v>
      </c>
      <c r="N99" s="934">
        <f>SUM(K99:M99)</f>
        <v>37705</v>
      </c>
      <c r="O99" s="180"/>
      <c r="P99" s="181"/>
      <c r="Q99" s="182"/>
      <c r="R99" s="183"/>
    </row>
    <row r="100" spans="1:18" ht="12.75">
      <c r="A100" s="172"/>
      <c r="B100" s="174" t="s">
        <v>241</v>
      </c>
      <c r="C100" s="184"/>
      <c r="D100" s="184"/>
      <c r="E100" s="184"/>
      <c r="F100" s="1076" t="s">
        <v>418</v>
      </c>
      <c r="G100" s="175"/>
      <c r="H100" s="176"/>
      <c r="I100" s="177"/>
      <c r="J100" s="447"/>
      <c r="K100" s="176"/>
      <c r="L100" s="176"/>
      <c r="M100" s="176"/>
      <c r="N100" s="839"/>
      <c r="O100" s="178"/>
      <c r="P100" s="176"/>
      <c r="Q100" s="182"/>
      <c r="R100" s="187"/>
    </row>
    <row r="101" spans="1:18" ht="12.75">
      <c r="A101" s="172"/>
      <c r="B101" s="329" t="s">
        <v>182</v>
      </c>
      <c r="C101" s="184"/>
      <c r="D101" s="184"/>
      <c r="E101" s="184"/>
      <c r="F101" s="1076" t="s">
        <v>417</v>
      </c>
      <c r="G101" s="175"/>
      <c r="H101" s="176"/>
      <c r="I101" s="177"/>
      <c r="J101" s="447"/>
      <c r="K101" s="176"/>
      <c r="L101" s="176"/>
      <c r="M101" s="176"/>
      <c r="N101" s="839"/>
      <c r="O101" s="178"/>
      <c r="P101" s="176"/>
      <c r="Q101" s="182"/>
      <c r="R101" s="187"/>
    </row>
    <row r="102" spans="1:18" ht="12.75">
      <c r="A102" s="172"/>
      <c r="B102" s="329" t="s">
        <v>243</v>
      </c>
      <c r="C102" s="184"/>
      <c r="D102" s="184"/>
      <c r="E102" s="184"/>
      <c r="F102" s="1076" t="s">
        <v>418</v>
      </c>
      <c r="G102" s="175"/>
      <c r="H102" s="176"/>
      <c r="I102" s="177"/>
      <c r="J102" s="447"/>
      <c r="K102" s="176"/>
      <c r="L102" s="176"/>
      <c r="M102" s="176"/>
      <c r="N102" s="839"/>
      <c r="O102" s="178"/>
      <c r="P102" s="176"/>
      <c r="Q102" s="182"/>
      <c r="R102" s="187"/>
    </row>
    <row r="103" spans="1:18" ht="12.75">
      <c r="A103" s="172"/>
      <c r="B103" s="329" t="s">
        <v>242</v>
      </c>
      <c r="C103" s="184"/>
      <c r="D103" s="184"/>
      <c r="E103" s="184"/>
      <c r="F103" s="1076" t="s">
        <v>418</v>
      </c>
      <c r="G103" s="175"/>
      <c r="H103" s="176"/>
      <c r="I103" s="177"/>
      <c r="J103" s="447"/>
      <c r="K103" s="176"/>
      <c r="L103" s="176"/>
      <c r="M103" s="176"/>
      <c r="N103" s="839"/>
      <c r="O103" s="178"/>
      <c r="P103" s="176"/>
      <c r="Q103" s="182"/>
      <c r="R103" s="187"/>
    </row>
    <row r="104" spans="1:18" ht="12.75">
      <c r="A104" s="172"/>
      <c r="B104" s="329" t="s">
        <v>244</v>
      </c>
      <c r="C104" s="184"/>
      <c r="D104" s="184"/>
      <c r="E104" s="184"/>
      <c r="F104" s="1076" t="s">
        <v>418</v>
      </c>
      <c r="G104" s="175"/>
      <c r="H104" s="176"/>
      <c r="I104" s="177"/>
      <c r="J104" s="447"/>
      <c r="K104" s="176"/>
      <c r="L104" s="176"/>
      <c r="M104" s="176"/>
      <c r="N104" s="839"/>
      <c r="O104" s="188"/>
      <c r="P104" s="185"/>
      <c r="Q104" s="182"/>
      <c r="R104" s="186"/>
    </row>
    <row r="105" spans="1:18" ht="12.75">
      <c r="A105" s="172"/>
      <c r="B105" s="174" t="s">
        <v>426</v>
      </c>
      <c r="C105" s="184"/>
      <c r="D105" s="184"/>
      <c r="E105" s="184"/>
      <c r="F105" s="1076" t="s">
        <v>418</v>
      </c>
      <c r="G105" s="175"/>
      <c r="H105" s="176"/>
      <c r="I105" s="177"/>
      <c r="J105" s="447"/>
      <c r="K105" s="176"/>
      <c r="L105" s="176"/>
      <c r="M105" s="176"/>
      <c r="N105" s="839"/>
      <c r="O105" s="188"/>
      <c r="P105" s="185"/>
      <c r="Q105" s="182"/>
      <c r="R105" s="186"/>
    </row>
    <row r="106" spans="1:18" ht="12.75">
      <c r="A106" s="172"/>
      <c r="B106" s="174" t="s">
        <v>266</v>
      </c>
      <c r="C106" s="184"/>
      <c r="D106" s="184"/>
      <c r="E106" s="184"/>
      <c r="F106" s="1076" t="s">
        <v>418</v>
      </c>
      <c r="G106" s="175"/>
      <c r="H106" s="176">
        <v>15</v>
      </c>
      <c r="I106" s="177"/>
      <c r="J106" s="447">
        <v>15</v>
      </c>
      <c r="K106" s="176"/>
      <c r="L106" s="176"/>
      <c r="M106" s="176"/>
      <c r="N106" s="839"/>
      <c r="O106" s="188"/>
      <c r="P106" s="185"/>
      <c r="Q106" s="182"/>
      <c r="R106" s="186"/>
    </row>
    <row r="107" spans="1:18" ht="12.75">
      <c r="A107" s="172"/>
      <c r="B107" s="329" t="s">
        <v>126</v>
      </c>
      <c r="C107" s="184"/>
      <c r="D107" s="184"/>
      <c r="E107" s="184"/>
      <c r="F107" s="1076" t="s">
        <v>418</v>
      </c>
      <c r="G107" s="175"/>
      <c r="H107" s="176"/>
      <c r="I107" s="177"/>
      <c r="J107" s="447"/>
      <c r="K107" s="176"/>
      <c r="L107" s="176"/>
      <c r="M107" s="176"/>
      <c r="N107" s="839"/>
      <c r="O107" s="188"/>
      <c r="P107" s="185"/>
      <c r="Q107" s="182"/>
      <c r="R107" s="186"/>
    </row>
    <row r="108" spans="1:18" ht="12.75">
      <c r="A108" s="172"/>
      <c r="B108" s="329" t="s">
        <v>245</v>
      </c>
      <c r="C108" s="184"/>
      <c r="D108" s="184"/>
      <c r="E108" s="184"/>
      <c r="F108" s="1076" t="s">
        <v>418</v>
      </c>
      <c r="G108" s="175"/>
      <c r="H108" s="176"/>
      <c r="I108" s="177"/>
      <c r="J108" s="447"/>
      <c r="K108" s="176"/>
      <c r="L108" s="176"/>
      <c r="M108" s="176"/>
      <c r="N108" s="839"/>
      <c r="O108" s="188"/>
      <c r="P108" s="185"/>
      <c r="Q108" s="182"/>
      <c r="R108" s="186"/>
    </row>
    <row r="109" spans="1:18" ht="12.75">
      <c r="A109" s="172"/>
      <c r="B109" s="329" t="s">
        <v>246</v>
      </c>
      <c r="C109" s="184"/>
      <c r="D109" s="184"/>
      <c r="E109" s="184"/>
      <c r="F109" s="1076" t="s">
        <v>417</v>
      </c>
      <c r="G109" s="175"/>
      <c r="H109" s="176"/>
      <c r="I109" s="177"/>
      <c r="J109" s="447"/>
      <c r="K109" s="176"/>
      <c r="L109" s="176"/>
      <c r="M109" s="176"/>
      <c r="N109" s="839"/>
      <c r="O109" s="188"/>
      <c r="P109" s="185"/>
      <c r="Q109" s="182"/>
      <c r="R109" s="186"/>
    </row>
    <row r="110" spans="1:22" ht="12.75">
      <c r="A110" s="172"/>
      <c r="B110" s="329" t="s">
        <v>247</v>
      </c>
      <c r="C110" s="184"/>
      <c r="D110" s="184"/>
      <c r="E110" s="184"/>
      <c r="F110" s="1076" t="s">
        <v>417</v>
      </c>
      <c r="G110" s="175"/>
      <c r="H110" s="176"/>
      <c r="I110" s="177"/>
      <c r="J110" s="447"/>
      <c r="K110" s="176"/>
      <c r="L110" s="176"/>
      <c r="M110" s="176"/>
      <c r="N110" s="839"/>
      <c r="O110" s="188"/>
      <c r="P110" s="185"/>
      <c r="Q110" s="182"/>
      <c r="R110" s="186"/>
      <c r="T110" s="1601"/>
      <c r="U110" s="1601"/>
      <c r="V110" s="1601"/>
    </row>
    <row r="111" spans="1:18" ht="12.75">
      <c r="A111" s="172"/>
      <c r="B111" s="329" t="s">
        <v>248</v>
      </c>
      <c r="C111" s="184"/>
      <c r="D111" s="184"/>
      <c r="E111" s="184"/>
      <c r="F111" s="1076" t="s">
        <v>418</v>
      </c>
      <c r="G111" s="175"/>
      <c r="H111" s="176"/>
      <c r="I111" s="177"/>
      <c r="J111" s="447"/>
      <c r="K111" s="176"/>
      <c r="L111" s="176"/>
      <c r="M111" s="176"/>
      <c r="N111" s="839"/>
      <c r="O111" s="188"/>
      <c r="P111" s="185"/>
      <c r="Q111" s="182"/>
      <c r="R111" s="186"/>
    </row>
    <row r="112" spans="1:18" ht="12.75">
      <c r="A112" s="172"/>
      <c r="B112" s="329" t="s">
        <v>249</v>
      </c>
      <c r="C112" s="184"/>
      <c r="D112" s="184"/>
      <c r="E112" s="184"/>
      <c r="F112" s="1077" t="s">
        <v>417</v>
      </c>
      <c r="G112" s="705"/>
      <c r="H112" s="176">
        <v>575</v>
      </c>
      <c r="I112" s="177"/>
      <c r="J112" s="447">
        <v>575</v>
      </c>
      <c r="K112" s="176"/>
      <c r="L112" s="176"/>
      <c r="M112" s="176"/>
      <c r="N112" s="844"/>
      <c r="O112" s="188"/>
      <c r="P112" s="185"/>
      <c r="Q112" s="182"/>
      <c r="R112" s="186"/>
    </row>
    <row r="113" spans="1:18" ht="12.75">
      <c r="A113" s="365" t="s">
        <v>27</v>
      </c>
      <c r="B113" s="1558" t="s">
        <v>169</v>
      </c>
      <c r="C113" s="1559"/>
      <c r="D113" s="1559"/>
      <c r="E113" s="1559"/>
      <c r="F113" s="1078"/>
      <c r="G113" s="368"/>
      <c r="H113" s="369">
        <v>990</v>
      </c>
      <c r="I113" s="370"/>
      <c r="J113" s="840">
        <f>SUM(J97:J112)</f>
        <v>990</v>
      </c>
      <c r="K113" s="369">
        <f>SUM(K99:K112)</f>
        <v>34907</v>
      </c>
      <c r="L113" s="369"/>
      <c r="M113" s="369">
        <f>SUM(M99:M112)</f>
        <v>2798</v>
      </c>
      <c r="N113" s="839">
        <f>SUM(K113:M113)</f>
        <v>37705</v>
      </c>
      <c r="O113" s="371"/>
      <c r="P113" s="369"/>
      <c r="Q113" s="370"/>
      <c r="R113" s="372"/>
    </row>
    <row r="114" spans="1:18" ht="12.75">
      <c r="A114" s="326" t="s">
        <v>27</v>
      </c>
      <c r="B114" s="327" t="s">
        <v>116</v>
      </c>
      <c r="C114" s="328"/>
      <c r="D114" s="328"/>
      <c r="E114" s="328"/>
      <c r="F114" s="1079"/>
      <c r="G114" s="192"/>
      <c r="H114" s="319"/>
      <c r="I114" s="320"/>
      <c r="J114" s="1009"/>
      <c r="K114" s="322"/>
      <c r="L114" s="322"/>
      <c r="M114" s="322"/>
      <c r="N114" s="841"/>
      <c r="O114" s="324"/>
      <c r="P114" s="322"/>
      <c r="Q114" s="323"/>
      <c r="R114" s="325"/>
    </row>
    <row r="115" spans="1:18" ht="12.75">
      <c r="A115" s="326"/>
      <c r="B115" s="174" t="s">
        <v>358</v>
      </c>
      <c r="C115" s="330"/>
      <c r="D115" s="330"/>
      <c r="E115" s="318"/>
      <c r="F115" s="1076" t="s">
        <v>418</v>
      </c>
      <c r="G115" s="192"/>
      <c r="H115" s="319"/>
      <c r="I115" s="320"/>
      <c r="J115" s="1009"/>
      <c r="K115" s="322"/>
      <c r="L115" s="322"/>
      <c r="M115" s="322"/>
      <c r="N115" s="839"/>
      <c r="O115" s="324"/>
      <c r="P115" s="322"/>
      <c r="Q115" s="323"/>
      <c r="R115" s="325"/>
    </row>
    <row r="116" spans="1:18" ht="12.75">
      <c r="A116" s="316"/>
      <c r="B116" s="174" t="s">
        <v>284</v>
      </c>
      <c r="C116" s="330"/>
      <c r="D116" s="330"/>
      <c r="E116" s="318"/>
      <c r="F116" s="1076" t="s">
        <v>418</v>
      </c>
      <c r="G116" s="192"/>
      <c r="H116" s="319"/>
      <c r="I116" s="320"/>
      <c r="J116" s="1009"/>
      <c r="K116" s="322"/>
      <c r="L116" s="322"/>
      <c r="M116" s="322"/>
      <c r="N116" s="844"/>
      <c r="O116" s="324"/>
      <c r="P116" s="322"/>
      <c r="Q116" s="323"/>
      <c r="R116" s="325"/>
    </row>
    <row r="117" spans="1:18" ht="12.75">
      <c r="A117" s="373" t="s">
        <v>172</v>
      </c>
      <c r="B117" s="366" t="s">
        <v>171</v>
      </c>
      <c r="C117" s="367"/>
      <c r="D117" s="367"/>
      <c r="E117" s="367"/>
      <c r="F117" s="1081"/>
      <c r="G117" s="368"/>
      <c r="H117" s="369"/>
      <c r="I117" s="370"/>
      <c r="J117" s="840"/>
      <c r="K117" s="369"/>
      <c r="L117" s="369"/>
      <c r="M117" s="369"/>
      <c r="N117" s="840"/>
      <c r="O117" s="371"/>
      <c r="P117" s="369"/>
      <c r="Q117" s="370"/>
      <c r="R117" s="372"/>
    </row>
    <row r="118" spans="1:18" ht="13.5" thickBot="1">
      <c r="A118" s="316"/>
      <c r="B118" s="317"/>
      <c r="C118" s="318"/>
      <c r="D118" s="318"/>
      <c r="E118" s="318"/>
      <c r="F118" s="1080"/>
      <c r="G118" s="192"/>
      <c r="H118" s="319"/>
      <c r="I118" s="320"/>
      <c r="J118" s="1009"/>
      <c r="K118" s="322"/>
      <c r="L118" s="322"/>
      <c r="M118" s="322"/>
      <c r="N118" s="839"/>
      <c r="O118" s="324"/>
      <c r="P118" s="322"/>
      <c r="Q118" s="323"/>
      <c r="R118" s="325"/>
    </row>
    <row r="119" spans="1:18" ht="13.5" thickBot="1">
      <c r="A119" s="331">
        <v>2</v>
      </c>
      <c r="B119" s="308" t="s">
        <v>173</v>
      </c>
      <c r="C119" s="309"/>
      <c r="D119" s="309"/>
      <c r="E119" s="704"/>
      <c r="F119" s="1082"/>
      <c r="G119" s="1092"/>
      <c r="H119" s="310"/>
      <c r="I119" s="1093"/>
      <c r="J119" s="1094"/>
      <c r="K119" s="1095"/>
      <c r="L119" s="312"/>
      <c r="M119" s="312"/>
      <c r="N119" s="843"/>
      <c r="O119" s="311"/>
      <c r="P119" s="312"/>
      <c r="Q119" s="313"/>
      <c r="R119" s="315"/>
    </row>
    <row r="120" spans="1:18" ht="12.75">
      <c r="A120" s="189"/>
      <c r="B120" s="190" t="s">
        <v>117</v>
      </c>
      <c r="C120" s="191"/>
      <c r="D120" s="191"/>
      <c r="E120" s="191"/>
      <c r="F120" s="1083"/>
      <c r="G120" s="275"/>
      <c r="H120" s="276"/>
      <c r="I120" s="169"/>
      <c r="J120" s="680"/>
      <c r="K120" s="168"/>
      <c r="L120" s="168"/>
      <c r="M120" s="168"/>
      <c r="N120" s="839"/>
      <c r="O120" s="170"/>
      <c r="P120" s="168"/>
      <c r="Q120" s="169"/>
      <c r="R120" s="171"/>
    </row>
    <row r="121" spans="1:18" ht="12.75">
      <c r="A121" s="172"/>
      <c r="B121" s="1560" t="s">
        <v>282</v>
      </c>
      <c r="C121" s="1560"/>
      <c r="D121" s="1560"/>
      <c r="E121" s="1561"/>
      <c r="F121" s="1076" t="s">
        <v>418</v>
      </c>
      <c r="G121" s="175"/>
      <c r="H121" s="176"/>
      <c r="I121" s="177"/>
      <c r="J121" s="1010"/>
      <c r="K121" s="176"/>
      <c r="L121" s="176"/>
      <c r="M121" s="176"/>
      <c r="N121" s="839"/>
      <c r="O121" s="178"/>
      <c r="P121" s="176"/>
      <c r="Q121" s="177"/>
      <c r="R121" s="179"/>
    </row>
    <row r="122" spans="1:18" ht="12.75">
      <c r="A122" s="172"/>
      <c r="B122" s="1560" t="s">
        <v>204</v>
      </c>
      <c r="C122" s="1560"/>
      <c r="D122" s="1560"/>
      <c r="E122" s="1561"/>
      <c r="F122" s="1076" t="s">
        <v>417</v>
      </c>
      <c r="G122" s="175"/>
      <c r="H122" s="176"/>
      <c r="I122" s="177"/>
      <c r="J122" s="1010"/>
      <c r="K122" s="176"/>
      <c r="L122" s="176"/>
      <c r="M122" s="176"/>
      <c r="N122" s="839"/>
      <c r="O122" s="178"/>
      <c r="P122" s="176"/>
      <c r="Q122" s="177"/>
      <c r="R122" s="179"/>
    </row>
    <row r="123" spans="1:18" ht="12.75" customHeight="1">
      <c r="A123" s="172"/>
      <c r="B123" s="174" t="s">
        <v>285</v>
      </c>
      <c r="C123" s="184"/>
      <c r="D123" s="184"/>
      <c r="E123" s="184"/>
      <c r="F123" s="1076" t="s">
        <v>418</v>
      </c>
      <c r="G123" s="175"/>
      <c r="H123" s="176"/>
      <c r="I123" s="177"/>
      <c r="J123" s="1010"/>
      <c r="K123" s="176"/>
      <c r="L123" s="176"/>
      <c r="M123" s="176"/>
      <c r="N123" s="839"/>
      <c r="O123" s="178"/>
      <c r="P123" s="176"/>
      <c r="Q123" s="177"/>
      <c r="R123" s="179"/>
    </row>
    <row r="124" spans="1:18" ht="12.75">
      <c r="A124" s="172"/>
      <c r="B124" s="173" t="s">
        <v>283</v>
      </c>
      <c r="C124" s="173"/>
      <c r="D124" s="174"/>
      <c r="E124" s="184"/>
      <c r="F124" s="1076" t="s">
        <v>418</v>
      </c>
      <c r="G124" s="175"/>
      <c r="H124" s="176"/>
      <c r="I124" s="177"/>
      <c r="J124" s="1010"/>
      <c r="K124" s="176"/>
      <c r="L124" s="176"/>
      <c r="M124" s="176"/>
      <c r="N124" s="839"/>
      <c r="O124" s="178"/>
      <c r="P124" s="176"/>
      <c r="Q124" s="177"/>
      <c r="R124" s="179"/>
    </row>
    <row r="125" spans="1:18" ht="13.5" thickBot="1">
      <c r="A125" s="375"/>
      <c r="B125" s="366" t="s">
        <v>179</v>
      </c>
      <c r="C125" s="367"/>
      <c r="D125" s="367"/>
      <c r="E125" s="367"/>
      <c r="F125" s="1081"/>
      <c r="G125" s="368"/>
      <c r="H125" s="369"/>
      <c r="I125" s="370"/>
      <c r="J125" s="840"/>
      <c r="K125" s="369"/>
      <c r="L125" s="369"/>
      <c r="M125" s="369"/>
      <c r="N125" s="923"/>
      <c r="O125" s="371"/>
      <c r="P125" s="369"/>
      <c r="Q125" s="370"/>
      <c r="R125" s="372"/>
    </row>
    <row r="126" spans="1:18" ht="14.25" thickBot="1" thickTop="1">
      <c r="A126" s="1587" t="s">
        <v>181</v>
      </c>
      <c r="B126" s="1588"/>
      <c r="C126" s="1588"/>
      <c r="D126" s="1588"/>
      <c r="E126" s="1588"/>
      <c r="F126" s="1091"/>
      <c r="G126" s="195"/>
      <c r="H126" s="196">
        <v>990</v>
      </c>
      <c r="I126" s="194"/>
      <c r="J126" s="1011">
        <v>990</v>
      </c>
      <c r="K126" s="198">
        <f>SUM(K94+K119)</f>
        <v>34907</v>
      </c>
      <c r="L126" s="198"/>
      <c r="M126" s="197">
        <f>M113+M117</f>
        <v>2798</v>
      </c>
      <c r="N126" s="924">
        <f>SUM(K126:M126)</f>
        <v>37705</v>
      </c>
      <c r="O126" s="200"/>
      <c r="P126" s="197"/>
      <c r="Q126" s="201"/>
      <c r="R126" s="202"/>
    </row>
    <row r="127" ht="13.5" thickTop="1"/>
  </sheetData>
  <sheetProtection/>
  <mergeCells count="96">
    <mergeCell ref="F4:F7"/>
    <mergeCell ref="F47:F50"/>
    <mergeCell ref="F89:F92"/>
    <mergeCell ref="B55:E55"/>
    <mergeCell ref="B12:E12"/>
    <mergeCell ref="B97:E97"/>
    <mergeCell ref="B80:E80"/>
    <mergeCell ref="B10:E10"/>
    <mergeCell ref="B13:E13"/>
    <mergeCell ref="B71:E71"/>
    <mergeCell ref="T110:V110"/>
    <mergeCell ref="K5:N5"/>
    <mergeCell ref="O5:R5"/>
    <mergeCell ref="M6:M7"/>
    <mergeCell ref="L6:L7"/>
    <mergeCell ref="B8:E8"/>
    <mergeCell ref="B79:E79"/>
    <mergeCell ref="G48:J48"/>
    <mergeCell ref="O49:O50"/>
    <mergeCell ref="N49:N50"/>
    <mergeCell ref="A1:R1"/>
    <mergeCell ref="A2:R2"/>
    <mergeCell ref="A4:A8"/>
    <mergeCell ref="B4:E7"/>
    <mergeCell ref="G4:J5"/>
    <mergeCell ref="K4:R4"/>
    <mergeCell ref="J6:J7"/>
    <mergeCell ref="I6:I7"/>
    <mergeCell ref="H6:H7"/>
    <mergeCell ref="G6:G7"/>
    <mergeCell ref="A85:R85"/>
    <mergeCell ref="K90:N90"/>
    <mergeCell ref="A126:E126"/>
    <mergeCell ref="B28:E28"/>
    <mergeCell ref="B36:E36"/>
    <mergeCell ref="B37:E37"/>
    <mergeCell ref="A41:E41"/>
    <mergeCell ref="A84:E84"/>
    <mergeCell ref="B122:E122"/>
    <mergeCell ref="B95:E95"/>
    <mergeCell ref="B53:E53"/>
    <mergeCell ref="B56:E56"/>
    <mergeCell ref="B54:E54"/>
    <mergeCell ref="N91:N92"/>
    <mergeCell ref="O91:O92"/>
    <mergeCell ref="G90:J90"/>
    <mergeCell ref="G91:G92"/>
    <mergeCell ref="H91:H92"/>
    <mergeCell ref="I91:I92"/>
    <mergeCell ref="J91:J92"/>
    <mergeCell ref="A9:E9"/>
    <mergeCell ref="A43:R43"/>
    <mergeCell ref="A44:R44"/>
    <mergeCell ref="A45:R45"/>
    <mergeCell ref="B11:E11"/>
    <mergeCell ref="A52:E52"/>
    <mergeCell ref="B51:E51"/>
    <mergeCell ref="A47:A51"/>
    <mergeCell ref="B47:E50"/>
    <mergeCell ref="M49:M50"/>
    <mergeCell ref="B113:E113"/>
    <mergeCell ref="B121:E121"/>
    <mergeCell ref="B93:E93"/>
    <mergeCell ref="A94:E94"/>
    <mergeCell ref="A89:A93"/>
    <mergeCell ref="B89:E92"/>
    <mergeCell ref="B98:E98"/>
    <mergeCell ref="B96:E96"/>
    <mergeCell ref="K49:K50"/>
    <mergeCell ref="K6:K7"/>
    <mergeCell ref="K48:N48"/>
    <mergeCell ref="O48:R48"/>
    <mergeCell ref="O6:O7"/>
    <mergeCell ref="N6:N7"/>
    <mergeCell ref="Q49:Q50"/>
    <mergeCell ref="P49:P50"/>
    <mergeCell ref="P91:P92"/>
    <mergeCell ref="Q91:Q92"/>
    <mergeCell ref="O90:R90"/>
    <mergeCell ref="A86:R86"/>
    <mergeCell ref="A87:R87"/>
    <mergeCell ref="M91:M92"/>
    <mergeCell ref="K91:K92"/>
    <mergeCell ref="L91:L92"/>
    <mergeCell ref="R91:R92"/>
    <mergeCell ref="K89:R89"/>
    <mergeCell ref="J49:J50"/>
    <mergeCell ref="I49:I50"/>
    <mergeCell ref="H49:H50"/>
    <mergeCell ref="G49:G50"/>
    <mergeCell ref="G47:R47"/>
    <mergeCell ref="Q6:Q7"/>
    <mergeCell ref="R6:R7"/>
    <mergeCell ref="P6:P7"/>
    <mergeCell ref="R49:R50"/>
    <mergeCell ref="L49:L50"/>
  </mergeCells>
  <printOptions/>
  <pageMargins left="0.25" right="0.25" top="0.75" bottom="0.75" header="0.3" footer="0.3"/>
  <pageSetup fitToHeight="0" fitToWidth="0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531"/>
  <sheetViews>
    <sheetView tabSelected="1" workbookViewId="0" topLeftCell="A240">
      <selection activeCell="A219" sqref="A219:R258"/>
    </sheetView>
  </sheetViews>
  <sheetFormatPr defaultColWidth="9.140625" defaultRowHeight="12.75"/>
  <cols>
    <col min="1" max="1" width="3.7109375" style="0" customWidth="1"/>
    <col min="2" max="2" width="5.140625" style="0" customWidth="1"/>
    <col min="3" max="3" width="6.8515625" style="0" customWidth="1"/>
    <col min="4" max="4" width="10.421875" style="0" customWidth="1"/>
    <col min="5" max="5" width="11.140625" style="0" customWidth="1"/>
    <col min="6" max="6" width="13.421875" style="0" bestFit="1" customWidth="1"/>
    <col min="7" max="7" width="8.8515625" style="0" customWidth="1"/>
    <col min="8" max="8" width="7.57421875" style="0" customWidth="1"/>
    <col min="9" max="9" width="7.00390625" style="0" customWidth="1"/>
    <col min="10" max="10" width="8.421875" style="0" customWidth="1"/>
    <col min="11" max="11" width="7.57421875" style="0" customWidth="1"/>
    <col min="12" max="12" width="7.421875" style="0" customWidth="1"/>
    <col min="13" max="13" width="6.7109375" style="0" customWidth="1"/>
    <col min="14" max="14" width="8.8515625" style="0" customWidth="1"/>
    <col min="15" max="15" width="8.421875" style="0" customWidth="1"/>
    <col min="16" max="16" width="7.140625" style="0" customWidth="1"/>
    <col min="17" max="17" width="6.7109375" style="0" customWidth="1"/>
    <col min="18" max="18" width="9.28125" style="0" customWidth="1"/>
    <col min="19" max="19" width="9.28125" style="0" bestFit="1" customWidth="1"/>
    <col min="20" max="20" width="9.28125" style="0" customWidth="1"/>
    <col min="21" max="21" width="10.140625" style="0" customWidth="1"/>
    <col min="22" max="22" width="11.7109375" style="0" customWidth="1"/>
  </cols>
  <sheetData>
    <row r="2" spans="1:22" ht="12.75">
      <c r="A2" s="695"/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</row>
    <row r="3" spans="1:23" ht="12.75">
      <c r="A3" s="695"/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  <c r="T3" s="695"/>
      <c r="U3" s="695"/>
      <c r="V3" s="695"/>
      <c r="W3" s="695"/>
    </row>
    <row r="4" spans="1:18" s="1138" customFormat="1" ht="12.75">
      <c r="A4" s="1639" t="s">
        <v>377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  <c r="L4" s="1356"/>
      <c r="M4" s="1356"/>
      <c r="N4" s="1356"/>
      <c r="O4" s="1356"/>
      <c r="P4" s="1356"/>
      <c r="Q4" s="1356"/>
      <c r="R4" s="1356"/>
    </row>
    <row r="5" spans="1:23" ht="12.75">
      <c r="A5" s="1616" t="s">
        <v>414</v>
      </c>
      <c r="B5" s="1349"/>
      <c r="C5" s="1349"/>
      <c r="D5" s="1349"/>
      <c r="E5" s="1349"/>
      <c r="F5" s="1349"/>
      <c r="G5" s="1349"/>
      <c r="H5" s="1349"/>
      <c r="I5" s="1349"/>
      <c r="J5" s="1349"/>
      <c r="K5" s="1349"/>
      <c r="L5" s="1349"/>
      <c r="M5" s="1349"/>
      <c r="N5" s="1349"/>
      <c r="O5" s="1349"/>
      <c r="P5" s="1349"/>
      <c r="Q5" s="1349"/>
      <c r="R5" s="1349"/>
      <c r="S5" s="1144"/>
      <c r="T5" s="1144"/>
      <c r="U5" s="1144"/>
      <c r="V5" s="1144"/>
      <c r="W5" s="695"/>
    </row>
    <row r="6" spans="1:23" ht="15" customHeight="1">
      <c r="A6" s="1614" t="s">
        <v>215</v>
      </c>
      <c r="B6" s="1615"/>
      <c r="C6" s="1615"/>
      <c r="D6" s="1615"/>
      <c r="E6" s="1615"/>
      <c r="F6" s="1615"/>
      <c r="G6" s="1615"/>
      <c r="H6" s="1615"/>
      <c r="I6" s="1615"/>
      <c r="J6" s="1615"/>
      <c r="K6" s="1615"/>
      <c r="L6" s="1615"/>
      <c r="M6" s="1615"/>
      <c r="N6" s="1615"/>
      <c r="O6" s="1615"/>
      <c r="P6" s="1615"/>
      <c r="Q6" s="1615"/>
      <c r="R6" s="1615"/>
      <c r="S6" s="1145"/>
      <c r="T6" s="1145"/>
      <c r="U6" s="1145"/>
      <c r="V6" s="1145"/>
      <c r="W6" s="695"/>
    </row>
    <row r="7" spans="1:23" ht="12.75">
      <c r="A7" s="766"/>
      <c r="B7" s="766"/>
      <c r="C7" s="766"/>
      <c r="D7" s="766"/>
      <c r="E7" s="766"/>
      <c r="F7" s="766"/>
      <c r="G7" s="766"/>
      <c r="H7" s="766"/>
      <c r="I7" s="766"/>
      <c r="J7" s="766"/>
      <c r="K7" s="766"/>
      <c r="L7" s="766"/>
      <c r="M7" s="766"/>
      <c r="N7" s="766"/>
      <c r="O7" s="766"/>
      <c r="P7" s="766"/>
      <c r="Q7" s="766"/>
      <c r="R7" s="766"/>
      <c r="S7" s="766"/>
      <c r="T7" s="766"/>
      <c r="U7" s="766"/>
      <c r="V7" s="766"/>
      <c r="W7" s="695"/>
    </row>
    <row r="8" spans="1:23" ht="13.5" thickBot="1">
      <c r="A8" s="1624" t="s">
        <v>93</v>
      </c>
      <c r="B8" s="1625"/>
      <c r="C8" s="1625"/>
      <c r="D8" s="1625"/>
      <c r="E8" s="1625"/>
      <c r="F8" s="1625"/>
      <c r="G8" s="1625"/>
      <c r="H8" s="1625"/>
      <c r="I8" s="1625"/>
      <c r="J8" s="1625"/>
      <c r="K8" s="1625"/>
      <c r="L8" s="1625"/>
      <c r="M8" s="1625"/>
      <c r="N8" s="1625"/>
      <c r="O8" s="1625"/>
      <c r="P8" s="1625"/>
      <c r="Q8" s="1625"/>
      <c r="R8" s="1625"/>
      <c r="S8" s="1141"/>
      <c r="T8" s="1141"/>
      <c r="U8" s="1141"/>
      <c r="V8" s="1141"/>
      <c r="W8" s="695"/>
    </row>
    <row r="9" spans="1:22" ht="13.5" thickTop="1">
      <c r="A9" s="1679" t="s">
        <v>1</v>
      </c>
      <c r="B9" s="1693" t="s">
        <v>137</v>
      </c>
      <c r="C9" s="1694"/>
      <c r="D9" s="1694"/>
      <c r="E9" s="1695"/>
      <c r="F9" s="1714" t="s">
        <v>419</v>
      </c>
      <c r="G9" s="1742" t="s">
        <v>138</v>
      </c>
      <c r="H9" s="1731"/>
      <c r="I9" s="1732"/>
      <c r="J9" s="1733"/>
      <c r="K9" s="1738" t="s">
        <v>106</v>
      </c>
      <c r="L9" s="1739"/>
      <c r="M9" s="1739"/>
      <c r="N9" s="1739"/>
      <c r="O9" s="1739"/>
      <c r="P9" s="1739"/>
      <c r="Q9" s="1740"/>
      <c r="R9" s="1741"/>
      <c r="S9" s="546"/>
      <c r="T9" s="695"/>
      <c r="U9" s="695"/>
      <c r="V9" s="695"/>
    </row>
    <row r="10" spans="1:18" ht="12.75">
      <c r="A10" s="1638"/>
      <c r="B10" s="1696"/>
      <c r="C10" s="1697"/>
      <c r="D10" s="1697"/>
      <c r="E10" s="1698"/>
      <c r="F10" s="1715"/>
      <c r="G10" s="1743"/>
      <c r="H10" s="1735"/>
      <c r="I10" s="1736"/>
      <c r="J10" s="1737"/>
      <c r="K10" s="1727" t="s">
        <v>139</v>
      </c>
      <c r="L10" s="1658"/>
      <c r="M10" s="1659"/>
      <c r="N10" s="1660"/>
      <c r="O10" s="1725" t="s">
        <v>140</v>
      </c>
      <c r="P10" s="1658"/>
      <c r="Q10" s="1659"/>
      <c r="R10" s="1660"/>
    </row>
    <row r="11" spans="1:18" ht="12.75" customHeight="1">
      <c r="A11" s="1638"/>
      <c r="B11" s="1696"/>
      <c r="C11" s="1697"/>
      <c r="D11" s="1697"/>
      <c r="E11" s="1698"/>
      <c r="F11" s="1715"/>
      <c r="G11" s="1640" t="s">
        <v>349</v>
      </c>
      <c r="H11" s="1628" t="s">
        <v>350</v>
      </c>
      <c r="I11" s="1628" t="s">
        <v>351</v>
      </c>
      <c r="J11" s="1653" t="s">
        <v>348</v>
      </c>
      <c r="K11" s="1640" t="s">
        <v>349</v>
      </c>
      <c r="L11" s="1628" t="s">
        <v>350</v>
      </c>
      <c r="M11" s="1628" t="s">
        <v>351</v>
      </c>
      <c r="N11" s="1653" t="s">
        <v>348</v>
      </c>
      <c r="O11" s="1640" t="s">
        <v>349</v>
      </c>
      <c r="P11" s="1628" t="s">
        <v>350</v>
      </c>
      <c r="Q11" s="1628" t="s">
        <v>351</v>
      </c>
      <c r="R11" s="1653" t="s">
        <v>348</v>
      </c>
    </row>
    <row r="12" spans="1:18" ht="27" customHeight="1">
      <c r="A12" s="1638"/>
      <c r="B12" s="1696"/>
      <c r="C12" s="1697"/>
      <c r="D12" s="1697"/>
      <c r="E12" s="1698"/>
      <c r="F12" s="1715"/>
      <c r="G12" s="1641"/>
      <c r="H12" s="1629"/>
      <c r="I12" s="1629"/>
      <c r="J12" s="1663"/>
      <c r="K12" s="1641"/>
      <c r="L12" s="1629"/>
      <c r="M12" s="1629"/>
      <c r="N12" s="1663"/>
      <c r="O12" s="1641"/>
      <c r="P12" s="1629"/>
      <c r="Q12" s="1629"/>
      <c r="R12" s="1663"/>
    </row>
    <row r="13" spans="1:19" ht="12.75">
      <c r="A13" s="1638"/>
      <c r="B13" s="1747"/>
      <c r="C13" s="1748"/>
      <c r="D13" s="1748"/>
      <c r="E13" s="1749"/>
      <c r="F13" s="1716"/>
      <c r="G13" s="220" t="s">
        <v>27</v>
      </c>
      <c r="H13" s="221" t="s">
        <v>28</v>
      </c>
      <c r="I13" s="221" t="s">
        <v>57</v>
      </c>
      <c r="J13" s="221" t="s">
        <v>59</v>
      </c>
      <c r="K13" s="220" t="s">
        <v>107</v>
      </c>
      <c r="L13" s="272" t="s">
        <v>108</v>
      </c>
      <c r="M13" s="221" t="s">
        <v>109</v>
      </c>
      <c r="N13" s="221" t="s">
        <v>110</v>
      </c>
      <c r="O13" s="220" t="s">
        <v>111</v>
      </c>
      <c r="P13" s="272" t="s">
        <v>112</v>
      </c>
      <c r="Q13" s="221" t="s">
        <v>113</v>
      </c>
      <c r="R13" s="222" t="s">
        <v>114</v>
      </c>
      <c r="S13" s="695"/>
    </row>
    <row r="14" spans="1:18" ht="12.75">
      <c r="A14" s="1700" t="s">
        <v>164</v>
      </c>
      <c r="B14" s="1701"/>
      <c r="C14" s="1701"/>
      <c r="D14" s="1701"/>
      <c r="E14" s="1702"/>
      <c r="F14" s="1096"/>
      <c r="G14" s="227">
        <f>G73+G86</f>
        <v>252114</v>
      </c>
      <c r="H14" s="707">
        <f>H73+H86</f>
        <v>64355</v>
      </c>
      <c r="I14" s="707">
        <f>I73+I86</f>
        <v>4266</v>
      </c>
      <c r="J14" s="746">
        <f>J73+J86</f>
        <v>320735</v>
      </c>
      <c r="K14" s="229">
        <v>55207</v>
      </c>
      <c r="L14" s="707">
        <f>L73+L86</f>
        <v>34210</v>
      </c>
      <c r="M14" s="707">
        <f>M73+M86</f>
        <v>-1468</v>
      </c>
      <c r="N14" s="746">
        <f>SUM(K14:M14)</f>
        <v>87949</v>
      </c>
      <c r="O14" s="228">
        <v>12761</v>
      </c>
      <c r="P14" s="707">
        <f>P73+P86</f>
        <v>4462</v>
      </c>
      <c r="Q14" s="707">
        <f>Q73+Q86</f>
        <v>8655</v>
      </c>
      <c r="R14" s="746">
        <f>SUM(O14:Q14)</f>
        <v>25878</v>
      </c>
    </row>
    <row r="15" spans="1:18" ht="12.75">
      <c r="A15" s="230" t="s">
        <v>27</v>
      </c>
      <c r="B15" s="231" t="s">
        <v>168</v>
      </c>
      <c r="C15" s="232"/>
      <c r="D15" s="232"/>
      <c r="E15" s="233"/>
      <c r="F15" s="1097"/>
      <c r="G15" s="234"/>
      <c r="H15" s="949">
        <f>P122+H230+L230+P230+H335+L335+P335+L445+P445</f>
        <v>0</v>
      </c>
      <c r="I15" s="949"/>
      <c r="J15" s="747">
        <f>SUM(G15:I15)</f>
        <v>0</v>
      </c>
      <c r="K15" s="235"/>
      <c r="L15" s="708"/>
      <c r="M15" s="708"/>
      <c r="N15" s="747">
        <f>SUM(K15:M15)</f>
        <v>0</v>
      </c>
      <c r="O15" s="235"/>
      <c r="P15" s="708"/>
      <c r="Q15" s="708"/>
      <c r="R15" s="749">
        <f>SUM(O15:Q15)</f>
        <v>0</v>
      </c>
    </row>
    <row r="16" spans="1:18" ht="12.75">
      <c r="A16" s="230"/>
      <c r="B16" s="537">
        <v>1</v>
      </c>
      <c r="C16" s="1668" t="s">
        <v>250</v>
      </c>
      <c r="D16" s="1668"/>
      <c r="E16" s="1690"/>
      <c r="F16" s="1098" t="s">
        <v>417</v>
      </c>
      <c r="G16" s="234">
        <f aca="true" t="shared" si="0" ref="G16:G42">O123+G231+K231+O231+G336+K336+O336+G447+K447+O447+S447</f>
        <v>3127</v>
      </c>
      <c r="H16" s="949">
        <f aca="true" t="shared" si="1" ref="H16:H42">P123+H231+L231+P231+H336+L336+P336+H447+L447+P447+T447</f>
        <v>356</v>
      </c>
      <c r="I16" s="949">
        <f aca="true" t="shared" si="2" ref="I16:I42">Q123+I231+M231+Q231+I336+M336+Q336+I447+M447+U447</f>
        <v>378</v>
      </c>
      <c r="J16" s="747">
        <f aca="true" t="shared" si="3" ref="J16:J42">R123+J231+N231+R231+J336+N336+R336+J447+N447+V447</f>
        <v>3861</v>
      </c>
      <c r="K16" s="235"/>
      <c r="L16" s="708"/>
      <c r="M16" s="708"/>
      <c r="N16" s="747">
        <f aca="true" t="shared" si="4" ref="N16:N43">SUM(K16:M16)</f>
        <v>0</v>
      </c>
      <c r="O16" s="235"/>
      <c r="P16" s="708"/>
      <c r="Q16" s="708"/>
      <c r="R16" s="749">
        <f aca="true" t="shared" si="5" ref="R16:R43">SUM(O16:Q16)</f>
        <v>0</v>
      </c>
    </row>
    <row r="17" spans="1:18" ht="12.75">
      <c r="A17" s="230"/>
      <c r="B17" s="237">
        <v>2</v>
      </c>
      <c r="C17" s="1664" t="s">
        <v>141</v>
      </c>
      <c r="D17" s="1664"/>
      <c r="E17" s="1665"/>
      <c r="F17" s="1099" t="s">
        <v>418</v>
      </c>
      <c r="G17" s="234">
        <f t="shared" si="0"/>
        <v>508</v>
      </c>
      <c r="H17" s="949">
        <f t="shared" si="1"/>
        <v>0</v>
      </c>
      <c r="I17" s="949">
        <f t="shared" si="2"/>
        <v>0</v>
      </c>
      <c r="J17" s="747">
        <f t="shared" si="3"/>
        <v>508</v>
      </c>
      <c r="K17" s="241"/>
      <c r="L17" s="713"/>
      <c r="M17" s="713"/>
      <c r="N17" s="747">
        <f t="shared" si="4"/>
        <v>0</v>
      </c>
      <c r="O17" s="241"/>
      <c r="P17" s="713"/>
      <c r="Q17" s="713"/>
      <c r="R17" s="749">
        <f t="shared" si="5"/>
        <v>0</v>
      </c>
    </row>
    <row r="18" spans="1:18" ht="12.75">
      <c r="A18" s="230"/>
      <c r="B18" s="237">
        <v>3</v>
      </c>
      <c r="C18" s="1664" t="s">
        <v>251</v>
      </c>
      <c r="D18" s="1664"/>
      <c r="E18" s="1665"/>
      <c r="F18" s="1099" t="s">
        <v>418</v>
      </c>
      <c r="G18" s="234">
        <f t="shared" si="0"/>
        <v>980</v>
      </c>
      <c r="H18" s="949">
        <f t="shared" si="1"/>
        <v>87</v>
      </c>
      <c r="I18" s="949">
        <f t="shared" si="2"/>
        <v>0</v>
      </c>
      <c r="J18" s="747">
        <f t="shared" si="3"/>
        <v>1067</v>
      </c>
      <c r="K18" s="241"/>
      <c r="L18" s="713"/>
      <c r="M18" s="713"/>
      <c r="N18" s="747">
        <f t="shared" si="4"/>
        <v>0</v>
      </c>
      <c r="O18" s="241"/>
      <c r="P18" s="713"/>
      <c r="Q18" s="713"/>
      <c r="R18" s="749">
        <f t="shared" si="5"/>
        <v>0</v>
      </c>
    </row>
    <row r="19" spans="1:18" ht="12.75">
      <c r="A19" s="230"/>
      <c r="B19" s="237">
        <v>4</v>
      </c>
      <c r="C19" s="1664" t="s">
        <v>142</v>
      </c>
      <c r="D19" s="1664"/>
      <c r="E19" s="1665"/>
      <c r="F19" s="1099" t="s">
        <v>417</v>
      </c>
      <c r="G19" s="234">
        <f t="shared" si="0"/>
        <v>0</v>
      </c>
      <c r="H19" s="949">
        <f t="shared" si="1"/>
        <v>14052</v>
      </c>
      <c r="I19" s="949">
        <f t="shared" si="2"/>
        <v>0</v>
      </c>
      <c r="J19" s="747">
        <f t="shared" si="3"/>
        <v>14052</v>
      </c>
      <c r="K19" s="241"/>
      <c r="L19" s="713"/>
      <c r="M19" s="713"/>
      <c r="N19" s="747">
        <f t="shared" si="4"/>
        <v>0</v>
      </c>
      <c r="O19" s="241"/>
      <c r="P19" s="713"/>
      <c r="Q19" s="713"/>
      <c r="R19" s="749">
        <f t="shared" si="5"/>
        <v>0</v>
      </c>
    </row>
    <row r="20" spans="1:18" ht="12.75">
      <c r="A20" s="230"/>
      <c r="B20" s="237">
        <v>5</v>
      </c>
      <c r="C20" s="1664" t="s">
        <v>252</v>
      </c>
      <c r="D20" s="1664"/>
      <c r="E20" s="1665"/>
      <c r="F20" s="1099" t="s">
        <v>418</v>
      </c>
      <c r="G20" s="234">
        <f t="shared" si="0"/>
        <v>4896</v>
      </c>
      <c r="H20" s="949">
        <f t="shared" si="1"/>
        <v>400</v>
      </c>
      <c r="I20" s="949">
        <f t="shared" si="2"/>
        <v>-1205</v>
      </c>
      <c r="J20" s="747">
        <f t="shared" si="3"/>
        <v>4091</v>
      </c>
      <c r="K20" s="241"/>
      <c r="L20" s="713"/>
      <c r="M20" s="713"/>
      <c r="N20" s="747">
        <f t="shared" si="4"/>
        <v>0</v>
      </c>
      <c r="O20" s="241"/>
      <c r="P20" s="713"/>
      <c r="Q20" s="713"/>
      <c r="R20" s="749">
        <f t="shared" si="5"/>
        <v>0</v>
      </c>
    </row>
    <row r="21" spans="1:18" ht="12.75">
      <c r="A21" s="230"/>
      <c r="B21" s="237">
        <v>6</v>
      </c>
      <c r="C21" s="1664" t="s">
        <v>253</v>
      </c>
      <c r="D21" s="1664"/>
      <c r="E21" s="1665"/>
      <c r="F21" s="1099" t="s">
        <v>417</v>
      </c>
      <c r="G21" s="234">
        <f t="shared" si="0"/>
        <v>20306</v>
      </c>
      <c r="H21" s="949">
        <f t="shared" si="1"/>
        <v>5414</v>
      </c>
      <c r="I21" s="949">
        <f t="shared" si="2"/>
        <v>0</v>
      </c>
      <c r="J21" s="747">
        <f t="shared" si="3"/>
        <v>25720</v>
      </c>
      <c r="K21" s="241"/>
      <c r="M21" s="514"/>
      <c r="N21" s="747">
        <f t="shared" si="4"/>
        <v>0</v>
      </c>
      <c r="O21" s="241"/>
      <c r="P21" s="713"/>
      <c r="Q21" s="713"/>
      <c r="R21" s="749">
        <f t="shared" si="5"/>
        <v>0</v>
      </c>
    </row>
    <row r="22" spans="1:18" ht="12.75">
      <c r="A22" s="230"/>
      <c r="B22" s="537">
        <v>7</v>
      </c>
      <c r="C22" s="1664" t="s">
        <v>254</v>
      </c>
      <c r="D22" s="1664"/>
      <c r="E22" s="1665"/>
      <c r="F22" s="1099" t="s">
        <v>417</v>
      </c>
      <c r="G22" s="234">
        <f t="shared" si="0"/>
        <v>720</v>
      </c>
      <c r="H22" s="949">
        <f t="shared" si="1"/>
        <v>0</v>
      </c>
      <c r="I22" s="949">
        <f t="shared" si="2"/>
        <v>0</v>
      </c>
      <c r="J22" s="747">
        <f t="shared" si="3"/>
        <v>720</v>
      </c>
      <c r="K22" s="241"/>
      <c r="L22" s="713"/>
      <c r="M22" s="713"/>
      <c r="N22" s="747">
        <f t="shared" si="4"/>
        <v>0</v>
      </c>
      <c r="O22" s="241"/>
      <c r="P22" s="713"/>
      <c r="Q22" s="713"/>
      <c r="R22" s="749">
        <f t="shared" si="5"/>
        <v>0</v>
      </c>
    </row>
    <row r="23" spans="1:18" ht="12.75">
      <c r="A23" s="230"/>
      <c r="B23" s="237">
        <v>8</v>
      </c>
      <c r="C23" s="1664" t="s">
        <v>257</v>
      </c>
      <c r="D23" s="1664"/>
      <c r="E23" s="1665"/>
      <c r="F23" s="1099" t="s">
        <v>418</v>
      </c>
      <c r="G23" s="234">
        <f t="shared" si="0"/>
        <v>3949</v>
      </c>
      <c r="H23" s="949">
        <f t="shared" si="1"/>
        <v>7767</v>
      </c>
      <c r="I23" s="949">
        <f t="shared" si="2"/>
        <v>10621</v>
      </c>
      <c r="J23" s="747">
        <f t="shared" si="3"/>
        <v>22337</v>
      </c>
      <c r="K23" s="241">
        <v>325</v>
      </c>
      <c r="L23" s="713"/>
      <c r="M23" s="713">
        <v>440</v>
      </c>
      <c r="N23" s="747">
        <f t="shared" si="4"/>
        <v>765</v>
      </c>
      <c r="O23" s="241">
        <v>166</v>
      </c>
      <c r="P23" s="713"/>
      <c r="Q23" s="713">
        <v>113</v>
      </c>
      <c r="R23" s="749">
        <f t="shared" si="5"/>
        <v>279</v>
      </c>
    </row>
    <row r="24" spans="1:18" ht="11.25" customHeight="1">
      <c r="A24" s="230"/>
      <c r="B24" s="237">
        <v>9</v>
      </c>
      <c r="C24" s="1664" t="s">
        <v>255</v>
      </c>
      <c r="D24" s="1664"/>
      <c r="E24" s="1665"/>
      <c r="F24" s="1099" t="s">
        <v>418</v>
      </c>
      <c r="G24" s="234">
        <f t="shared" si="0"/>
        <v>8160</v>
      </c>
      <c r="H24" s="949">
        <f t="shared" si="1"/>
        <v>0</v>
      </c>
      <c r="I24" s="949">
        <f t="shared" si="2"/>
        <v>0</v>
      </c>
      <c r="J24" s="747">
        <f t="shared" si="3"/>
        <v>8160</v>
      </c>
      <c r="K24" s="241"/>
      <c r="L24" s="713"/>
      <c r="M24" s="713"/>
      <c r="N24" s="747">
        <f t="shared" si="4"/>
        <v>0</v>
      </c>
      <c r="O24" s="241"/>
      <c r="P24" s="713"/>
      <c r="Q24" s="713"/>
      <c r="R24" s="749">
        <f t="shared" si="5"/>
        <v>0</v>
      </c>
    </row>
    <row r="25" spans="1:18" ht="12.75">
      <c r="A25" s="230"/>
      <c r="B25" s="237">
        <v>10</v>
      </c>
      <c r="C25" s="1664" t="s">
        <v>256</v>
      </c>
      <c r="D25" s="1664"/>
      <c r="E25" s="1665"/>
      <c r="F25" s="1099" t="s">
        <v>418</v>
      </c>
      <c r="G25" s="234">
        <f t="shared" si="0"/>
        <v>4396</v>
      </c>
      <c r="H25" s="949">
        <f t="shared" si="1"/>
        <v>8394</v>
      </c>
      <c r="I25" s="949">
        <f t="shared" si="2"/>
        <v>-4883</v>
      </c>
      <c r="J25" s="747">
        <f t="shared" si="3"/>
        <v>7907</v>
      </c>
      <c r="K25" s="241">
        <v>934</v>
      </c>
      <c r="L25" s="713">
        <v>410</v>
      </c>
      <c r="M25" s="713"/>
      <c r="N25" s="747">
        <f>SUM(K25:M25)</f>
        <v>1344</v>
      </c>
      <c r="O25" s="241">
        <v>231</v>
      </c>
      <c r="P25" s="713">
        <v>98</v>
      </c>
      <c r="Q25" s="713"/>
      <c r="R25" s="749">
        <f t="shared" si="5"/>
        <v>329</v>
      </c>
    </row>
    <row r="26" spans="1:18" ht="12.75">
      <c r="A26" s="230"/>
      <c r="B26" s="237">
        <v>11</v>
      </c>
      <c r="C26" s="1664" t="s">
        <v>166</v>
      </c>
      <c r="D26" s="1664"/>
      <c r="E26" s="1665"/>
      <c r="F26" s="1099" t="s">
        <v>418</v>
      </c>
      <c r="G26" s="234">
        <f t="shared" si="0"/>
        <v>0</v>
      </c>
      <c r="H26" s="949">
        <f t="shared" si="1"/>
        <v>0</v>
      </c>
      <c r="I26" s="949">
        <f t="shared" si="2"/>
        <v>0</v>
      </c>
      <c r="J26" s="747">
        <f t="shared" si="3"/>
        <v>0</v>
      </c>
      <c r="K26" s="241"/>
      <c r="L26" s="713"/>
      <c r="M26" s="713"/>
      <c r="N26" s="747">
        <f>SUM(K27:M27)</f>
        <v>0</v>
      </c>
      <c r="O26" s="241"/>
      <c r="P26" s="713"/>
      <c r="Q26" s="713"/>
      <c r="R26" s="749">
        <f t="shared" si="5"/>
        <v>0</v>
      </c>
    </row>
    <row r="27" spans="1:18" ht="12.75">
      <c r="A27" s="230"/>
      <c r="B27" s="237">
        <v>12</v>
      </c>
      <c r="C27" s="1664" t="s">
        <v>167</v>
      </c>
      <c r="D27" s="1664"/>
      <c r="E27" s="1665"/>
      <c r="F27" s="1099" t="s">
        <v>418</v>
      </c>
      <c r="G27" s="234">
        <f t="shared" si="0"/>
        <v>34151</v>
      </c>
      <c r="H27" s="949">
        <f t="shared" si="1"/>
        <v>-34151</v>
      </c>
      <c r="I27" s="949">
        <f t="shared" si="2"/>
        <v>0</v>
      </c>
      <c r="J27" s="747">
        <f t="shared" si="3"/>
        <v>0</v>
      </c>
      <c r="K27" s="241"/>
      <c r="L27" s="713"/>
      <c r="M27" s="713"/>
      <c r="N27" s="1025"/>
      <c r="O27" s="241"/>
      <c r="P27" s="713"/>
      <c r="Q27" s="713"/>
      <c r="R27" s="749">
        <f t="shared" si="5"/>
        <v>0</v>
      </c>
    </row>
    <row r="28" spans="1:18" ht="12.75">
      <c r="A28" s="230"/>
      <c r="B28" s="537">
        <v>13</v>
      </c>
      <c r="C28" s="1664" t="s">
        <v>258</v>
      </c>
      <c r="D28" s="1664"/>
      <c r="E28" s="1665"/>
      <c r="F28" s="1099" t="s">
        <v>417</v>
      </c>
      <c r="G28" s="234">
        <f t="shared" si="0"/>
        <v>4273</v>
      </c>
      <c r="H28" s="949">
        <f t="shared" si="1"/>
        <v>216</v>
      </c>
      <c r="I28" s="949">
        <f t="shared" si="2"/>
        <v>420</v>
      </c>
      <c r="J28" s="747">
        <f t="shared" si="3"/>
        <v>4909</v>
      </c>
      <c r="K28" s="241">
        <v>2887</v>
      </c>
      <c r="L28" s="713">
        <v>166</v>
      </c>
      <c r="M28" s="713"/>
      <c r="N28" s="747">
        <f t="shared" si="4"/>
        <v>3053</v>
      </c>
      <c r="O28" s="241">
        <v>779</v>
      </c>
      <c r="P28" s="713">
        <v>50</v>
      </c>
      <c r="Q28" s="713"/>
      <c r="R28" s="749">
        <f t="shared" si="5"/>
        <v>829</v>
      </c>
    </row>
    <row r="29" spans="1:18" ht="12.75">
      <c r="A29" s="230"/>
      <c r="B29" s="237">
        <v>14</v>
      </c>
      <c r="C29" s="1664" t="s">
        <v>259</v>
      </c>
      <c r="D29" s="1664"/>
      <c r="E29" s="1665"/>
      <c r="F29" s="1099" t="s">
        <v>418</v>
      </c>
      <c r="G29" s="234">
        <f t="shared" si="0"/>
        <v>1233</v>
      </c>
      <c r="H29" s="949">
        <f t="shared" si="1"/>
        <v>0</v>
      </c>
      <c r="I29" s="949">
        <f t="shared" si="2"/>
        <v>0</v>
      </c>
      <c r="J29" s="747">
        <f t="shared" si="3"/>
        <v>1233</v>
      </c>
      <c r="K29" s="241">
        <v>17</v>
      </c>
      <c r="L29" s="713"/>
      <c r="M29" s="713"/>
      <c r="N29" s="747">
        <f t="shared" si="4"/>
        <v>17</v>
      </c>
      <c r="O29" s="241">
        <v>8</v>
      </c>
      <c r="P29" s="713"/>
      <c r="Q29" s="713"/>
      <c r="R29" s="749">
        <f t="shared" si="5"/>
        <v>8</v>
      </c>
    </row>
    <row r="30" spans="1:18" ht="12.75">
      <c r="A30" s="230"/>
      <c r="B30" s="237">
        <v>15</v>
      </c>
      <c r="C30" s="1664" t="s">
        <v>260</v>
      </c>
      <c r="D30" s="1664"/>
      <c r="E30" s="1665"/>
      <c r="F30" s="1099" t="s">
        <v>418</v>
      </c>
      <c r="G30" s="234">
        <f t="shared" si="0"/>
        <v>188</v>
      </c>
      <c r="H30" s="949">
        <f t="shared" si="1"/>
        <v>0</v>
      </c>
      <c r="I30" s="949">
        <f t="shared" si="2"/>
        <v>0</v>
      </c>
      <c r="J30" s="747">
        <f t="shared" si="3"/>
        <v>188</v>
      </c>
      <c r="K30" s="241"/>
      <c r="L30" s="713"/>
      <c r="M30" s="713"/>
      <c r="N30" s="747">
        <f t="shared" si="4"/>
        <v>0</v>
      </c>
      <c r="O30" s="241"/>
      <c r="P30" s="713"/>
      <c r="Q30" s="713"/>
      <c r="R30" s="749">
        <f t="shared" si="5"/>
        <v>0</v>
      </c>
    </row>
    <row r="31" spans="1:18" ht="12.75">
      <c r="A31" s="230"/>
      <c r="B31" s="237">
        <v>16</v>
      </c>
      <c r="C31" s="1664" t="s">
        <v>143</v>
      </c>
      <c r="D31" s="1664"/>
      <c r="E31" s="1665"/>
      <c r="F31" s="1099" t="s">
        <v>418</v>
      </c>
      <c r="G31" s="234">
        <f t="shared" si="0"/>
        <v>4607</v>
      </c>
      <c r="H31" s="949">
        <f t="shared" si="1"/>
        <v>0</v>
      </c>
      <c r="I31" s="949">
        <f t="shared" si="2"/>
        <v>981</v>
      </c>
      <c r="J31" s="747">
        <f t="shared" si="3"/>
        <v>5588</v>
      </c>
      <c r="K31" s="241">
        <v>15</v>
      </c>
      <c r="L31" s="713"/>
      <c r="M31" s="713"/>
      <c r="N31" s="747">
        <f t="shared" si="4"/>
        <v>15</v>
      </c>
      <c r="O31" s="241">
        <v>8</v>
      </c>
      <c r="P31" s="713"/>
      <c r="Q31" s="713"/>
      <c r="R31" s="749">
        <f t="shared" si="5"/>
        <v>8</v>
      </c>
    </row>
    <row r="32" spans="1:18" ht="12.75">
      <c r="A32" s="230"/>
      <c r="B32" s="237">
        <v>17</v>
      </c>
      <c r="C32" s="1664" t="s">
        <v>261</v>
      </c>
      <c r="D32" s="1664"/>
      <c r="E32" s="1665"/>
      <c r="F32" s="1099" t="s">
        <v>418</v>
      </c>
      <c r="G32" s="234">
        <f t="shared" si="0"/>
        <v>4826</v>
      </c>
      <c r="H32" s="949">
        <f t="shared" si="1"/>
        <v>34</v>
      </c>
      <c r="I32" s="949">
        <f t="shared" si="2"/>
        <v>320</v>
      </c>
      <c r="J32" s="747">
        <f t="shared" si="3"/>
        <v>5180</v>
      </c>
      <c r="K32" s="241">
        <v>2991</v>
      </c>
      <c r="L32" s="713">
        <v>24</v>
      </c>
      <c r="M32" s="713">
        <v>320</v>
      </c>
      <c r="N32" s="747">
        <f t="shared" si="4"/>
        <v>3335</v>
      </c>
      <c r="O32" s="241">
        <v>810</v>
      </c>
      <c r="P32" s="713">
        <v>8</v>
      </c>
      <c r="Q32" s="713"/>
      <c r="R32" s="749">
        <f t="shared" si="5"/>
        <v>818</v>
      </c>
    </row>
    <row r="33" spans="1:18" ht="12.75">
      <c r="A33" s="230"/>
      <c r="B33" s="237">
        <v>18</v>
      </c>
      <c r="C33" s="1664" t="s">
        <v>144</v>
      </c>
      <c r="D33" s="1664"/>
      <c r="E33" s="1665"/>
      <c r="F33" s="1099" t="s">
        <v>418</v>
      </c>
      <c r="G33" s="234">
        <f t="shared" si="0"/>
        <v>0</v>
      </c>
      <c r="H33" s="949">
        <f t="shared" si="1"/>
        <v>0</v>
      </c>
      <c r="I33" s="949">
        <f t="shared" si="2"/>
        <v>0</v>
      </c>
      <c r="J33" s="747">
        <f t="shared" si="3"/>
        <v>0</v>
      </c>
      <c r="K33" s="241">
        <v>0</v>
      </c>
      <c r="L33" s="713"/>
      <c r="M33" s="713"/>
      <c r="N33" s="747">
        <f t="shared" si="4"/>
        <v>0</v>
      </c>
      <c r="O33" s="241">
        <v>0</v>
      </c>
      <c r="P33" s="713"/>
      <c r="Q33" s="713"/>
      <c r="R33" s="749">
        <f t="shared" si="5"/>
        <v>0</v>
      </c>
    </row>
    <row r="34" spans="1:18" ht="12.75">
      <c r="A34" s="230"/>
      <c r="B34" s="537">
        <v>19</v>
      </c>
      <c r="C34" s="1664" t="s">
        <v>146</v>
      </c>
      <c r="D34" s="1664"/>
      <c r="E34" s="1665"/>
      <c r="F34" s="1099"/>
      <c r="G34" s="234">
        <f t="shared" si="0"/>
        <v>0</v>
      </c>
      <c r="H34" s="949">
        <f t="shared" si="1"/>
        <v>0</v>
      </c>
      <c r="I34" s="949">
        <f t="shared" si="2"/>
        <v>0</v>
      </c>
      <c r="J34" s="747">
        <f t="shared" si="3"/>
        <v>0</v>
      </c>
      <c r="K34" s="241"/>
      <c r="L34" s="713"/>
      <c r="M34" s="713"/>
      <c r="N34" s="747">
        <f t="shared" si="4"/>
        <v>0</v>
      </c>
      <c r="O34" s="241"/>
      <c r="P34" s="713"/>
      <c r="Q34" s="713"/>
      <c r="R34" s="749">
        <f t="shared" si="5"/>
        <v>0</v>
      </c>
    </row>
    <row r="35" spans="1:18" ht="12.75">
      <c r="A35" s="230"/>
      <c r="B35" s="237">
        <v>20</v>
      </c>
      <c r="C35" s="1664" t="s">
        <v>262</v>
      </c>
      <c r="D35" s="1664"/>
      <c r="E35" s="1665"/>
      <c r="F35" s="1099" t="s">
        <v>418</v>
      </c>
      <c r="G35" s="234">
        <f t="shared" si="0"/>
        <v>10007</v>
      </c>
      <c r="H35" s="949">
        <f t="shared" si="1"/>
        <v>0</v>
      </c>
      <c r="I35" s="949">
        <f t="shared" si="2"/>
        <v>0</v>
      </c>
      <c r="J35" s="747">
        <f t="shared" si="3"/>
        <v>10007</v>
      </c>
      <c r="K35" s="241"/>
      <c r="L35" s="713"/>
      <c r="M35" s="713"/>
      <c r="N35" s="747">
        <f t="shared" si="4"/>
        <v>0</v>
      </c>
      <c r="O35" s="241"/>
      <c r="P35" s="713"/>
      <c r="Q35" s="713"/>
      <c r="R35" s="749">
        <f t="shared" si="5"/>
        <v>0</v>
      </c>
    </row>
    <row r="36" spans="1:18" ht="12.75">
      <c r="A36" s="230"/>
      <c r="B36" s="237">
        <v>21</v>
      </c>
      <c r="C36" s="1664" t="s">
        <v>263</v>
      </c>
      <c r="D36" s="1664"/>
      <c r="E36" s="1665"/>
      <c r="F36" s="1099" t="s">
        <v>417</v>
      </c>
      <c r="G36" s="234">
        <f t="shared" si="0"/>
        <v>1400</v>
      </c>
      <c r="H36" s="949">
        <f t="shared" si="1"/>
        <v>460</v>
      </c>
      <c r="I36" s="949">
        <f t="shared" si="2"/>
        <v>0</v>
      </c>
      <c r="J36" s="747">
        <f t="shared" si="3"/>
        <v>1860</v>
      </c>
      <c r="K36" s="241"/>
      <c r="L36" s="713"/>
      <c r="M36" s="713"/>
      <c r="N36" s="747">
        <f t="shared" si="4"/>
        <v>0</v>
      </c>
      <c r="O36" s="241"/>
      <c r="P36" s="713"/>
      <c r="Q36" s="713"/>
      <c r="R36" s="749">
        <f t="shared" si="5"/>
        <v>0</v>
      </c>
    </row>
    <row r="37" spans="1:18" ht="12.75">
      <c r="A37" s="230"/>
      <c r="B37" s="237">
        <v>22</v>
      </c>
      <c r="C37" s="1664" t="s">
        <v>264</v>
      </c>
      <c r="D37" s="1664"/>
      <c r="E37" s="1665"/>
      <c r="F37" s="1099" t="s">
        <v>417</v>
      </c>
      <c r="G37" s="234">
        <f t="shared" si="0"/>
        <v>220</v>
      </c>
      <c r="H37" s="949">
        <f t="shared" si="1"/>
        <v>0</v>
      </c>
      <c r="I37" s="949">
        <f t="shared" si="2"/>
        <v>0</v>
      </c>
      <c r="J37" s="747">
        <f t="shared" si="3"/>
        <v>220</v>
      </c>
      <c r="K37" s="241"/>
      <c r="L37" s="713"/>
      <c r="M37" s="713"/>
      <c r="N37" s="747">
        <f t="shared" si="4"/>
        <v>0</v>
      </c>
      <c r="O37" s="241"/>
      <c r="P37" s="713"/>
      <c r="Q37" s="713"/>
      <c r="R37" s="749">
        <f t="shared" si="5"/>
        <v>0</v>
      </c>
    </row>
    <row r="38" spans="1:18" ht="12.75">
      <c r="A38" s="244"/>
      <c r="B38" s="237">
        <v>23</v>
      </c>
      <c r="C38" s="1664" t="s">
        <v>265</v>
      </c>
      <c r="D38" s="1664"/>
      <c r="E38" s="1665"/>
      <c r="F38" s="1099" t="s">
        <v>417</v>
      </c>
      <c r="G38" s="234">
        <f t="shared" si="0"/>
        <v>250</v>
      </c>
      <c r="H38" s="949">
        <f t="shared" si="1"/>
        <v>0</v>
      </c>
      <c r="I38" s="949">
        <f t="shared" si="2"/>
        <v>0</v>
      </c>
      <c r="J38" s="747">
        <f t="shared" si="3"/>
        <v>250</v>
      </c>
      <c r="K38" s="246"/>
      <c r="L38" s="714"/>
      <c r="M38" s="714"/>
      <c r="N38" s="747">
        <f t="shared" si="4"/>
        <v>0</v>
      </c>
      <c r="O38" s="246"/>
      <c r="P38" s="714"/>
      <c r="Q38" s="714"/>
      <c r="R38" s="749">
        <f t="shared" si="5"/>
        <v>0</v>
      </c>
    </row>
    <row r="39" spans="1:18" ht="12.75">
      <c r="A39" s="244"/>
      <c r="B39" s="237">
        <v>24</v>
      </c>
      <c r="C39" s="1664" t="s">
        <v>147</v>
      </c>
      <c r="D39" s="1664"/>
      <c r="E39" s="1665"/>
      <c r="F39" s="1099" t="s">
        <v>418</v>
      </c>
      <c r="G39" s="234">
        <f t="shared" si="0"/>
        <v>0</v>
      </c>
      <c r="H39" s="949">
        <f t="shared" si="1"/>
        <v>0</v>
      </c>
      <c r="I39" s="949">
        <f t="shared" si="2"/>
        <v>0</v>
      </c>
      <c r="J39" s="747">
        <f t="shared" si="3"/>
        <v>0</v>
      </c>
      <c r="K39" s="246"/>
      <c r="L39" s="714"/>
      <c r="M39" s="714"/>
      <c r="N39" s="747">
        <f t="shared" si="4"/>
        <v>0</v>
      </c>
      <c r="O39" s="246"/>
      <c r="P39" s="714"/>
      <c r="Q39" s="714"/>
      <c r="R39" s="749">
        <f t="shared" si="5"/>
        <v>0</v>
      </c>
    </row>
    <row r="40" spans="1:18" ht="12.75">
      <c r="A40" s="230"/>
      <c r="B40" s="537">
        <v>25</v>
      </c>
      <c r="C40" s="238" t="s">
        <v>266</v>
      </c>
      <c r="D40" s="238"/>
      <c r="E40" s="239"/>
      <c r="F40" s="1099" t="s">
        <v>418</v>
      </c>
      <c r="G40" s="234">
        <f t="shared" si="0"/>
        <v>2109</v>
      </c>
      <c r="H40" s="949">
        <f t="shared" si="1"/>
        <v>179</v>
      </c>
      <c r="I40" s="949">
        <f t="shared" si="2"/>
        <v>42</v>
      </c>
      <c r="J40" s="747">
        <f t="shared" si="3"/>
        <v>2330</v>
      </c>
      <c r="K40" s="241">
        <v>1625</v>
      </c>
      <c r="L40" s="713">
        <v>126</v>
      </c>
      <c r="M40" s="713">
        <v>-23</v>
      </c>
      <c r="N40" s="747">
        <f t="shared" si="4"/>
        <v>1728</v>
      </c>
      <c r="O40" s="241">
        <v>413</v>
      </c>
      <c r="P40" s="713">
        <v>32</v>
      </c>
      <c r="Q40" s="713">
        <v>24</v>
      </c>
      <c r="R40" s="749">
        <f t="shared" si="5"/>
        <v>469</v>
      </c>
    </row>
    <row r="41" spans="1:18" ht="12.75">
      <c r="A41" s="230"/>
      <c r="B41" s="237">
        <v>26</v>
      </c>
      <c r="C41" s="1664" t="s">
        <v>267</v>
      </c>
      <c r="D41" s="1664"/>
      <c r="E41" s="1665"/>
      <c r="F41" s="1099" t="s">
        <v>418</v>
      </c>
      <c r="G41" s="234">
        <f t="shared" si="0"/>
        <v>4871</v>
      </c>
      <c r="H41" s="949">
        <f t="shared" si="1"/>
        <v>0</v>
      </c>
      <c r="I41" s="949">
        <f t="shared" si="2"/>
        <v>-56</v>
      </c>
      <c r="J41" s="747">
        <f t="shared" si="3"/>
        <v>4815</v>
      </c>
      <c r="K41" s="241">
        <v>475</v>
      </c>
      <c r="L41" s="713"/>
      <c r="M41" s="713"/>
      <c r="N41" s="747">
        <f t="shared" si="4"/>
        <v>475</v>
      </c>
      <c r="O41" s="241">
        <v>128</v>
      </c>
      <c r="P41" s="713"/>
      <c r="Q41" s="713"/>
      <c r="R41" s="749">
        <f t="shared" si="5"/>
        <v>128</v>
      </c>
    </row>
    <row r="42" spans="1:18" ht="13.5" thickBot="1">
      <c r="A42" s="248"/>
      <c r="B42" s="237">
        <v>27</v>
      </c>
      <c r="C42" s="1685" t="s">
        <v>268</v>
      </c>
      <c r="D42" s="1685"/>
      <c r="E42" s="1686"/>
      <c r="F42" s="1100" t="s">
        <v>418</v>
      </c>
      <c r="G42" s="234">
        <f t="shared" si="0"/>
        <v>4648</v>
      </c>
      <c r="H42" s="949">
        <f t="shared" si="1"/>
        <v>336</v>
      </c>
      <c r="I42" s="949">
        <f t="shared" si="2"/>
        <v>145</v>
      </c>
      <c r="J42" s="747">
        <f t="shared" si="3"/>
        <v>5129</v>
      </c>
      <c r="K42" s="249">
        <v>2508</v>
      </c>
      <c r="L42" s="729">
        <v>261</v>
      </c>
      <c r="M42" s="729">
        <v>155</v>
      </c>
      <c r="N42" s="748">
        <f t="shared" si="4"/>
        <v>2924</v>
      </c>
      <c r="O42" s="249">
        <v>677</v>
      </c>
      <c r="P42" s="729">
        <v>75</v>
      </c>
      <c r="Q42" s="729">
        <v>-10</v>
      </c>
      <c r="R42" s="751">
        <f t="shared" si="5"/>
        <v>742</v>
      </c>
    </row>
    <row r="43" spans="1:22" ht="14.25" thickBot="1" thickTop="1">
      <c r="A43" s="1744" t="s">
        <v>148</v>
      </c>
      <c r="B43" s="1745"/>
      <c r="C43" s="1745"/>
      <c r="D43" s="1745"/>
      <c r="E43" s="1746"/>
      <c r="F43" s="1101"/>
      <c r="G43" s="866">
        <f>SUM(G16:G42)</f>
        <v>119825</v>
      </c>
      <c r="H43" s="868">
        <f>SUM(H15:H42)</f>
        <v>3544</v>
      </c>
      <c r="I43" s="868">
        <f>SUM(I16:I42)</f>
        <v>6763</v>
      </c>
      <c r="J43" s="854">
        <f>SUM(J16:J42)</f>
        <v>130132</v>
      </c>
      <c r="K43" s="867">
        <v>11777</v>
      </c>
      <c r="L43" s="868">
        <f>SUM(L15:L42)</f>
        <v>987</v>
      </c>
      <c r="M43" s="868">
        <f>SUM(M15:M42)</f>
        <v>892</v>
      </c>
      <c r="N43" s="869">
        <f t="shared" si="4"/>
        <v>13656</v>
      </c>
      <c r="O43" s="867">
        <v>3220</v>
      </c>
      <c r="P43" s="868">
        <f>SUM(P15:P42)</f>
        <v>263</v>
      </c>
      <c r="Q43" s="868">
        <f>SUM(Q16:Q42)</f>
        <v>127</v>
      </c>
      <c r="R43" s="869">
        <f t="shared" si="5"/>
        <v>3610</v>
      </c>
      <c r="V43" s="695"/>
    </row>
    <row r="44" spans="1:22" ht="13.5" thickTop="1">
      <c r="A44" s="1173"/>
      <c r="B44" s="1174"/>
      <c r="C44" s="1174"/>
      <c r="D44" s="1174"/>
      <c r="E44" s="1174"/>
      <c r="F44" s="1174"/>
      <c r="G44" s="1175"/>
      <c r="H44" s="1175"/>
      <c r="I44" s="1175"/>
      <c r="J44" s="1176"/>
      <c r="K44" s="1175"/>
      <c r="L44" s="1175"/>
      <c r="M44" s="1175"/>
      <c r="N44" s="1177"/>
      <c r="O44" s="1175"/>
      <c r="P44" s="1175"/>
      <c r="Q44" s="1175"/>
      <c r="R44" s="1177"/>
      <c r="V44" s="695"/>
    </row>
    <row r="45" spans="1:22" ht="12.75">
      <c r="A45" s="1178"/>
      <c r="B45" s="1174"/>
      <c r="C45" s="1174"/>
      <c r="D45" s="1174"/>
      <c r="E45" s="1174"/>
      <c r="F45" s="1174"/>
      <c r="G45" s="1175"/>
      <c r="H45" s="1175"/>
      <c r="I45" s="1175"/>
      <c r="J45" s="1176"/>
      <c r="K45" s="1175"/>
      <c r="L45" s="1175"/>
      <c r="M45" s="1175"/>
      <c r="N45" s="1175"/>
      <c r="O45" s="1175"/>
      <c r="P45" s="1175"/>
      <c r="Q45" s="1175"/>
      <c r="R45" s="1175"/>
      <c r="V45" s="695"/>
    </row>
    <row r="46" spans="1:22" ht="12.75">
      <c r="A46" s="1178"/>
      <c r="B46" s="1174"/>
      <c r="C46" s="1174"/>
      <c r="D46" s="1174"/>
      <c r="E46" s="1174"/>
      <c r="F46" s="1174"/>
      <c r="G46" s="1175"/>
      <c r="H46" s="1175"/>
      <c r="I46" s="1175"/>
      <c r="J46" s="1176"/>
      <c r="K46" s="1175"/>
      <c r="L46" s="1175"/>
      <c r="M46" s="1175"/>
      <c r="N46" s="1175"/>
      <c r="O46" s="1175"/>
      <c r="P46" s="1175"/>
      <c r="Q46" s="1175"/>
      <c r="R46" s="1175"/>
      <c r="V46" s="695"/>
    </row>
    <row r="47" spans="1:22" ht="12.75">
      <c r="A47" s="1178"/>
      <c r="B47" s="1174"/>
      <c r="C47" s="1174"/>
      <c r="D47" s="1174"/>
      <c r="E47" s="1174"/>
      <c r="F47" s="1174"/>
      <c r="G47" s="1175"/>
      <c r="H47" s="1175"/>
      <c r="I47" s="1175"/>
      <c r="J47" s="1176"/>
      <c r="K47" s="1175"/>
      <c r="L47" s="1175"/>
      <c r="M47" s="1175"/>
      <c r="N47" s="1175"/>
      <c r="O47" s="1175"/>
      <c r="P47" s="1175"/>
      <c r="Q47" s="1175"/>
      <c r="R47" s="1175"/>
      <c r="V47" s="695"/>
    </row>
    <row r="48" spans="1:22" ht="12.75">
      <c r="A48" s="1178"/>
      <c r="B48" s="1174"/>
      <c r="C48" s="1174"/>
      <c r="D48" s="1174"/>
      <c r="E48" s="1174"/>
      <c r="F48" s="1174"/>
      <c r="G48" s="1175"/>
      <c r="H48" s="1175"/>
      <c r="I48" s="1175"/>
      <c r="J48" s="1176"/>
      <c r="K48" s="1175"/>
      <c r="L48" s="1175"/>
      <c r="M48" s="1175"/>
      <c r="N48" s="1175"/>
      <c r="O48" s="1175"/>
      <c r="P48" s="1175"/>
      <c r="Q48" s="1175"/>
      <c r="R48" s="1175"/>
      <c r="V48" s="695"/>
    </row>
    <row r="49" spans="1:22" ht="12.75">
      <c r="A49" s="1178"/>
      <c r="B49" s="1174"/>
      <c r="C49" s="1174"/>
      <c r="D49" s="1174"/>
      <c r="E49" s="1174"/>
      <c r="F49" s="1174"/>
      <c r="G49" s="1175"/>
      <c r="H49" s="1175"/>
      <c r="I49" s="1175"/>
      <c r="J49" s="1176"/>
      <c r="K49" s="1175"/>
      <c r="L49" s="1175"/>
      <c r="M49" s="1175"/>
      <c r="N49" s="1175"/>
      <c r="O49" s="1175"/>
      <c r="P49" s="1175"/>
      <c r="Q49" s="1175"/>
      <c r="R49" s="1175"/>
      <c r="V49" s="695"/>
    </row>
    <row r="50" spans="1:22" ht="12.75">
      <c r="A50" s="767"/>
      <c r="B50" s="767"/>
      <c r="C50" s="767"/>
      <c r="D50" s="767"/>
      <c r="E50" s="767"/>
      <c r="F50" s="767"/>
      <c r="G50" s="767"/>
      <c r="H50" s="767"/>
      <c r="I50" s="767"/>
      <c r="J50" s="767"/>
      <c r="K50" s="767"/>
      <c r="L50" s="767"/>
      <c r="M50" s="767"/>
      <c r="N50" s="767"/>
      <c r="O50" s="767"/>
      <c r="P50" s="767"/>
      <c r="Q50" s="767"/>
      <c r="R50" s="767"/>
      <c r="S50" s="767"/>
      <c r="T50" s="767"/>
      <c r="U50" s="767"/>
      <c r="V50" s="767"/>
    </row>
    <row r="51" spans="1:22" ht="12.75">
      <c r="A51" s="767"/>
      <c r="B51" s="767"/>
      <c r="C51" s="767"/>
      <c r="D51" s="767"/>
      <c r="E51" s="767"/>
      <c r="F51" s="767"/>
      <c r="G51" s="767"/>
      <c r="H51" s="767"/>
      <c r="I51" s="767"/>
      <c r="J51" s="767"/>
      <c r="K51" s="767"/>
      <c r="L51" s="767"/>
      <c r="M51" s="767"/>
      <c r="N51" s="767"/>
      <c r="O51" s="767"/>
      <c r="P51" s="767"/>
      <c r="Q51" s="767"/>
      <c r="R51" s="767"/>
      <c r="S51" s="767"/>
      <c r="T51" s="767"/>
      <c r="U51" s="767"/>
      <c r="V51" s="767"/>
    </row>
    <row r="52" spans="1:22" ht="12.75">
      <c r="A52" s="767"/>
      <c r="B52" s="767"/>
      <c r="C52" s="767"/>
      <c r="D52" s="767"/>
      <c r="E52" s="767"/>
      <c r="F52" s="767"/>
      <c r="G52" s="767"/>
      <c r="H52" s="767"/>
      <c r="I52" s="767"/>
      <c r="J52" s="767"/>
      <c r="K52" s="767"/>
      <c r="L52" s="767"/>
      <c r="M52" s="767"/>
      <c r="N52" s="767"/>
      <c r="O52" s="767"/>
      <c r="P52" s="767"/>
      <c r="Q52" s="767"/>
      <c r="R52" s="767"/>
      <c r="S52" s="767"/>
      <c r="T52" s="767"/>
      <c r="U52" s="767"/>
      <c r="V52" s="767"/>
    </row>
    <row r="53" spans="1:22" ht="12.75">
      <c r="A53" s="767"/>
      <c r="B53" s="767"/>
      <c r="C53" s="767"/>
      <c r="D53" s="767"/>
      <c r="E53" s="767"/>
      <c r="F53" s="767"/>
      <c r="G53" s="767"/>
      <c r="H53" s="767"/>
      <c r="I53" s="767"/>
      <c r="J53" s="767"/>
      <c r="K53" s="767"/>
      <c r="L53" s="767"/>
      <c r="M53" s="767"/>
      <c r="N53" s="767"/>
      <c r="O53" s="767"/>
      <c r="P53" s="767"/>
      <c r="Q53" s="767"/>
      <c r="R53" s="767"/>
      <c r="S53" s="767"/>
      <c r="T53" s="767"/>
      <c r="U53" s="767"/>
      <c r="V53" s="767"/>
    </row>
    <row r="54" spans="1:22" ht="12.75">
      <c r="A54" s="767"/>
      <c r="B54" s="767"/>
      <c r="C54" s="767"/>
      <c r="D54" s="767"/>
      <c r="E54" s="767"/>
      <c r="F54" s="767"/>
      <c r="G54" s="767"/>
      <c r="H54" s="767"/>
      <c r="I54" s="767"/>
      <c r="J54" s="767"/>
      <c r="K54" s="767"/>
      <c r="L54" s="767"/>
      <c r="M54" s="767"/>
      <c r="N54" s="767"/>
      <c r="O54" s="767"/>
      <c r="P54" s="767"/>
      <c r="Q54" s="767"/>
      <c r="R54" s="767"/>
      <c r="S54" s="767"/>
      <c r="T54" s="767"/>
      <c r="U54" s="767"/>
      <c r="V54" s="767"/>
    </row>
    <row r="55" spans="1:22" ht="12.75">
      <c r="A55" s="767"/>
      <c r="B55" s="767"/>
      <c r="C55" s="767"/>
      <c r="D55" s="767"/>
      <c r="E55" s="767"/>
      <c r="F55" s="767"/>
      <c r="G55" s="767"/>
      <c r="H55" s="767"/>
      <c r="I55" s="767"/>
      <c r="J55" s="767"/>
      <c r="K55" s="767"/>
      <c r="L55" s="767"/>
      <c r="M55" s="767"/>
      <c r="N55" s="767"/>
      <c r="O55" s="767"/>
      <c r="P55" s="767"/>
      <c r="Q55" s="767"/>
      <c r="R55" s="767"/>
      <c r="S55" s="767"/>
      <c r="T55" s="767"/>
      <c r="U55" s="767"/>
      <c r="V55" s="767"/>
    </row>
    <row r="56" spans="1:22" ht="12.75">
      <c r="A56" s="1639" t="s">
        <v>378</v>
      </c>
      <c r="B56" s="1356"/>
      <c r="C56" s="1356"/>
      <c r="D56" s="1356"/>
      <c r="E56" s="1356"/>
      <c r="F56" s="1356"/>
      <c r="G56" s="1356"/>
      <c r="H56" s="1356"/>
      <c r="I56" s="1356"/>
      <c r="J56" s="1356"/>
      <c r="K56" s="1356"/>
      <c r="L56" s="1356"/>
      <c r="M56" s="1356"/>
      <c r="N56" s="1356"/>
      <c r="O56" s="1356"/>
      <c r="P56" s="1356"/>
      <c r="Q56" s="1356"/>
      <c r="R56" s="1356"/>
      <c r="S56" s="1146"/>
      <c r="T56" s="1146"/>
      <c r="U56" s="1146"/>
      <c r="V56" s="1146"/>
    </row>
    <row r="57" spans="1:23" ht="12.75">
      <c r="A57" s="1616" t="s">
        <v>414</v>
      </c>
      <c r="B57" s="1349"/>
      <c r="C57" s="1349"/>
      <c r="D57" s="1349"/>
      <c r="E57" s="1349"/>
      <c r="F57" s="1349"/>
      <c r="G57" s="1349"/>
      <c r="H57" s="1349"/>
      <c r="I57" s="1349"/>
      <c r="J57" s="1349"/>
      <c r="K57" s="1349"/>
      <c r="L57" s="1349"/>
      <c r="M57" s="1349"/>
      <c r="N57" s="1349"/>
      <c r="O57" s="1349"/>
      <c r="P57" s="1349"/>
      <c r="Q57" s="1349"/>
      <c r="R57" s="1349"/>
      <c r="S57" s="1144"/>
      <c r="T57" s="1144"/>
      <c r="U57" s="1144"/>
      <c r="V57" s="1144"/>
      <c r="W57" s="695"/>
    </row>
    <row r="58" spans="1:23" ht="15" customHeight="1">
      <c r="A58" s="1614" t="s">
        <v>215</v>
      </c>
      <c r="B58" s="1615"/>
      <c r="C58" s="1615"/>
      <c r="D58" s="1615"/>
      <c r="E58" s="1615"/>
      <c r="F58" s="1615"/>
      <c r="G58" s="1615"/>
      <c r="H58" s="1615"/>
      <c r="I58" s="1615"/>
      <c r="J58" s="1615"/>
      <c r="K58" s="1615"/>
      <c r="L58" s="1615"/>
      <c r="M58" s="1615"/>
      <c r="N58" s="1615"/>
      <c r="O58" s="1615"/>
      <c r="P58" s="1615"/>
      <c r="Q58" s="1615"/>
      <c r="R58" s="1615"/>
      <c r="S58" s="1145"/>
      <c r="T58" s="1145"/>
      <c r="U58" s="1145"/>
      <c r="V58" s="1145"/>
      <c r="W58" s="695"/>
    </row>
    <row r="59" spans="1:23" ht="13.5" thickBot="1">
      <c r="A59" s="1624" t="s">
        <v>93</v>
      </c>
      <c r="B59" s="1625"/>
      <c r="C59" s="1625"/>
      <c r="D59" s="1625"/>
      <c r="E59" s="1625"/>
      <c r="F59" s="1625"/>
      <c r="G59" s="1625"/>
      <c r="H59" s="1625"/>
      <c r="I59" s="1625"/>
      <c r="J59" s="1625"/>
      <c r="K59" s="1625"/>
      <c r="L59" s="1625"/>
      <c r="M59" s="1625"/>
      <c r="N59" s="1625"/>
      <c r="O59" s="1625"/>
      <c r="P59" s="1625"/>
      <c r="Q59" s="1625"/>
      <c r="R59" s="1625"/>
      <c r="S59" s="1141"/>
      <c r="T59" s="1141"/>
      <c r="U59" s="1141"/>
      <c r="V59" s="1141"/>
      <c r="W59" s="695"/>
    </row>
    <row r="60" spans="1:18" ht="13.5" thickTop="1">
      <c r="A60" s="1679" t="s">
        <v>1</v>
      </c>
      <c r="B60" s="1693" t="s">
        <v>137</v>
      </c>
      <c r="C60" s="1694"/>
      <c r="D60" s="1694"/>
      <c r="E60" s="1695"/>
      <c r="F60" s="1714" t="s">
        <v>419</v>
      </c>
      <c r="G60" s="1730" t="s">
        <v>138</v>
      </c>
      <c r="H60" s="1731"/>
      <c r="I60" s="1732"/>
      <c r="J60" s="1733"/>
      <c r="K60" s="1738" t="s">
        <v>106</v>
      </c>
      <c r="L60" s="1739"/>
      <c r="M60" s="1739"/>
      <c r="N60" s="1739"/>
      <c r="O60" s="1739"/>
      <c r="P60" s="1739"/>
      <c r="Q60" s="1740"/>
      <c r="R60" s="1741"/>
    </row>
    <row r="61" spans="1:18" ht="12.75">
      <c r="A61" s="1638"/>
      <c r="B61" s="1696"/>
      <c r="C61" s="1697"/>
      <c r="D61" s="1697"/>
      <c r="E61" s="1698"/>
      <c r="F61" s="1715"/>
      <c r="G61" s="1734"/>
      <c r="H61" s="1735"/>
      <c r="I61" s="1736"/>
      <c r="J61" s="1737"/>
      <c r="K61" s="1727" t="s">
        <v>139</v>
      </c>
      <c r="L61" s="1658"/>
      <c r="M61" s="1659"/>
      <c r="N61" s="1660"/>
      <c r="O61" s="1725" t="s">
        <v>140</v>
      </c>
      <c r="P61" s="1658"/>
      <c r="Q61" s="1659"/>
      <c r="R61" s="1660"/>
    </row>
    <row r="62" spans="1:18" ht="19.5" customHeight="1">
      <c r="A62" s="1638"/>
      <c r="B62" s="1696"/>
      <c r="C62" s="1697"/>
      <c r="D62" s="1697"/>
      <c r="E62" s="1698"/>
      <c r="F62" s="1750"/>
      <c r="G62" s="1638" t="s">
        <v>349</v>
      </c>
      <c r="H62" s="1655" t="s">
        <v>347</v>
      </c>
      <c r="I62" s="1628" t="s">
        <v>346</v>
      </c>
      <c r="J62" s="1653" t="s">
        <v>348</v>
      </c>
      <c r="K62" s="1640" t="s">
        <v>349</v>
      </c>
      <c r="L62" s="1655" t="s">
        <v>347</v>
      </c>
      <c r="M62" s="1628" t="s">
        <v>346</v>
      </c>
      <c r="N62" s="1653" t="s">
        <v>348</v>
      </c>
      <c r="O62" s="1640" t="s">
        <v>349</v>
      </c>
      <c r="P62" s="1655" t="s">
        <v>347</v>
      </c>
      <c r="Q62" s="1628" t="s">
        <v>346</v>
      </c>
      <c r="R62" s="1653" t="s">
        <v>348</v>
      </c>
    </row>
    <row r="63" spans="1:18" ht="23.25" customHeight="1">
      <c r="A63" s="1638"/>
      <c r="B63" s="1696"/>
      <c r="C63" s="1697"/>
      <c r="D63" s="1697"/>
      <c r="E63" s="1698"/>
      <c r="F63" s="1750"/>
      <c r="G63" s="1638"/>
      <c r="H63" s="1656"/>
      <c r="I63" s="1629"/>
      <c r="J63" s="1663"/>
      <c r="K63" s="1641"/>
      <c r="L63" s="1656"/>
      <c r="M63" s="1629"/>
      <c r="N63" s="1663"/>
      <c r="O63" s="1641"/>
      <c r="P63" s="1656"/>
      <c r="Q63" s="1629"/>
      <c r="R63" s="1663"/>
    </row>
    <row r="64" spans="1:19" ht="12.75">
      <c r="A64" s="1638"/>
      <c r="B64" s="1691"/>
      <c r="C64" s="1691"/>
      <c r="D64" s="1691"/>
      <c r="E64" s="1692"/>
      <c r="F64" s="1716"/>
      <c r="G64" s="223" t="s">
        <v>27</v>
      </c>
      <c r="H64" s="272" t="s">
        <v>28</v>
      </c>
      <c r="I64" s="272" t="s">
        <v>57</v>
      </c>
      <c r="J64" s="272" t="s">
        <v>59</v>
      </c>
      <c r="K64" s="220" t="s">
        <v>107</v>
      </c>
      <c r="L64" s="221" t="s">
        <v>108</v>
      </c>
      <c r="M64" s="223" t="s">
        <v>109</v>
      </c>
      <c r="N64" s="222" t="s">
        <v>110</v>
      </c>
      <c r="O64" s="220" t="s">
        <v>111</v>
      </c>
      <c r="P64" s="221" t="s">
        <v>112</v>
      </c>
      <c r="Q64" s="223" t="s">
        <v>113</v>
      </c>
      <c r="R64" s="222" t="s">
        <v>114</v>
      </c>
      <c r="S64" s="695"/>
    </row>
    <row r="65" spans="1:18" ht="12.75">
      <c r="A65" s="224"/>
      <c r="B65" s="359" t="s">
        <v>149</v>
      </c>
      <c r="C65" s="282"/>
      <c r="D65" s="282"/>
      <c r="E65" s="1150"/>
      <c r="F65" s="1109"/>
      <c r="G65" s="1104">
        <v>119825</v>
      </c>
      <c r="H65" s="257">
        <v>3544</v>
      </c>
      <c r="I65" s="709">
        <v>6763</v>
      </c>
      <c r="J65" s="752">
        <f>SUM(G65:I65)</f>
        <v>130132</v>
      </c>
      <c r="K65" s="1182">
        <v>11777</v>
      </c>
      <c r="L65" s="300">
        <v>987</v>
      </c>
      <c r="M65" s="740">
        <v>892</v>
      </c>
      <c r="N65" s="955">
        <f>SUM(K65:M65)</f>
        <v>13656</v>
      </c>
      <c r="O65" s="257">
        <v>3220</v>
      </c>
      <c r="P65" s="257">
        <v>263</v>
      </c>
      <c r="Q65" s="709">
        <v>127</v>
      </c>
      <c r="R65" s="752">
        <v>3610</v>
      </c>
    </row>
    <row r="66" spans="1:18" ht="12.75">
      <c r="A66" s="224"/>
      <c r="B66" s="283">
        <v>28</v>
      </c>
      <c r="C66" s="1664" t="s">
        <v>269</v>
      </c>
      <c r="D66" s="1664"/>
      <c r="E66" s="1665"/>
      <c r="F66" s="1099"/>
      <c r="G66" s="1105">
        <f aca="true" t="shared" si="6" ref="G66:H72">O177+G286+K286+O286+G391+K391+O391+G499+K499+O499+S499</f>
        <v>0</v>
      </c>
      <c r="H66" s="710">
        <f t="shared" si="6"/>
        <v>0</v>
      </c>
      <c r="I66" s="710">
        <f aca="true" t="shared" si="7" ref="I66:I72">Q177+I286+M286+Q286+I391+M391+I499+M499+Q499+U499</f>
        <v>0</v>
      </c>
      <c r="J66" s="752">
        <f aca="true" t="shared" si="8" ref="J66:J72">R177+J286+N286+R286+J391+N391+R391+I499+N499+R499+V499</f>
        <v>0</v>
      </c>
      <c r="K66" s="936"/>
      <c r="L66" s="695"/>
      <c r="M66" s="937"/>
      <c r="N66" s="938">
        <f aca="true" t="shared" si="9" ref="N66:N97">SUM(K66:M66)</f>
        <v>0</v>
      </c>
      <c r="O66" s="252"/>
      <c r="P66" s="762"/>
      <c r="Q66" s="695"/>
      <c r="R66" s="752">
        <f aca="true" t="shared" si="10" ref="R66:R97">SUM(O66:Q66)</f>
        <v>0</v>
      </c>
    </row>
    <row r="67" spans="1:18" ht="12.75">
      <c r="A67" s="224"/>
      <c r="B67" s="283">
        <v>29</v>
      </c>
      <c r="C67" s="1666" t="s">
        <v>165</v>
      </c>
      <c r="D67" s="1666"/>
      <c r="E67" s="1667"/>
      <c r="F67" s="1098" t="s">
        <v>418</v>
      </c>
      <c r="G67" s="1105">
        <f t="shared" si="6"/>
        <v>648</v>
      </c>
      <c r="H67" s="710">
        <f t="shared" si="6"/>
        <v>0</v>
      </c>
      <c r="I67" s="710">
        <f t="shared" si="7"/>
        <v>0</v>
      </c>
      <c r="J67" s="752">
        <f t="shared" si="8"/>
        <v>648</v>
      </c>
      <c r="K67" s="380">
        <v>510</v>
      </c>
      <c r="L67" s="380"/>
      <c r="M67" s="710"/>
      <c r="N67" s="752">
        <f t="shared" si="9"/>
        <v>510</v>
      </c>
      <c r="O67" s="257">
        <v>138</v>
      </c>
      <c r="P67" s="257"/>
      <c r="Q67" s="757"/>
      <c r="R67" s="752">
        <f t="shared" si="10"/>
        <v>138</v>
      </c>
    </row>
    <row r="68" spans="1:18" ht="12.75">
      <c r="A68" s="284"/>
      <c r="B68" s="283">
        <v>30</v>
      </c>
      <c r="C68" s="1668" t="s">
        <v>270</v>
      </c>
      <c r="D68" s="1666"/>
      <c r="E68" s="1667"/>
      <c r="F68" s="1098" t="s">
        <v>417</v>
      </c>
      <c r="G68" s="1105">
        <f t="shared" si="6"/>
        <v>2460</v>
      </c>
      <c r="H68" s="710">
        <f t="shared" si="6"/>
        <v>100</v>
      </c>
      <c r="I68" s="710">
        <f t="shared" si="7"/>
        <v>0</v>
      </c>
      <c r="J68" s="752">
        <f t="shared" si="8"/>
        <v>2560</v>
      </c>
      <c r="K68" s="381"/>
      <c r="L68" s="381"/>
      <c r="M68" s="711"/>
      <c r="N68" s="752">
        <f t="shared" si="9"/>
        <v>0</v>
      </c>
      <c r="O68" s="277"/>
      <c r="P68" s="763"/>
      <c r="Q68" s="695"/>
      <c r="R68" s="752">
        <f t="shared" si="10"/>
        <v>0</v>
      </c>
    </row>
    <row r="69" spans="1:18" ht="12.75">
      <c r="A69" s="284"/>
      <c r="B69" s="283">
        <v>31</v>
      </c>
      <c r="C69" s="1668" t="s">
        <v>271</v>
      </c>
      <c r="D69" s="1666"/>
      <c r="E69" s="1667"/>
      <c r="F69" s="1098" t="s">
        <v>417</v>
      </c>
      <c r="G69" s="1105">
        <f t="shared" si="6"/>
        <v>10721</v>
      </c>
      <c r="H69" s="710">
        <f t="shared" si="6"/>
        <v>31</v>
      </c>
      <c r="I69" s="710">
        <f t="shared" si="7"/>
        <v>107</v>
      </c>
      <c r="J69" s="752">
        <f t="shared" si="8"/>
        <v>10859</v>
      </c>
      <c r="K69" s="381">
        <v>9097</v>
      </c>
      <c r="L69" s="381">
        <v>114</v>
      </c>
      <c r="M69" s="711">
        <v>106</v>
      </c>
      <c r="N69" s="752">
        <f t="shared" si="9"/>
        <v>9317</v>
      </c>
      <c r="O69" s="381">
        <v>1228</v>
      </c>
      <c r="P69" s="387">
        <v>-1</v>
      </c>
      <c r="Q69" s="1026"/>
      <c r="R69" s="752">
        <f t="shared" si="10"/>
        <v>1227</v>
      </c>
    </row>
    <row r="70" spans="1:18" ht="12.75">
      <c r="A70" s="284"/>
      <c r="B70" s="283">
        <v>32</v>
      </c>
      <c r="C70" s="1668" t="s">
        <v>272</v>
      </c>
      <c r="D70" s="1666"/>
      <c r="E70" s="1667"/>
      <c r="F70" s="1098" t="s">
        <v>417</v>
      </c>
      <c r="G70" s="1105">
        <f t="shared" si="6"/>
        <v>13195</v>
      </c>
      <c r="H70" s="710">
        <f t="shared" si="6"/>
        <v>50131</v>
      </c>
      <c r="I70" s="710">
        <f t="shared" si="7"/>
        <v>6617</v>
      </c>
      <c r="J70" s="752">
        <f t="shared" si="8"/>
        <v>69943</v>
      </c>
      <c r="K70" s="381">
        <v>9740</v>
      </c>
      <c r="L70" s="381">
        <v>31168</v>
      </c>
      <c r="M70" s="711">
        <v>-2916</v>
      </c>
      <c r="N70" s="752">
        <f t="shared" si="9"/>
        <v>37992</v>
      </c>
      <c r="O70" s="381">
        <v>1315</v>
      </c>
      <c r="P70" s="381">
        <v>3662</v>
      </c>
      <c r="Q70" s="758">
        <v>8368</v>
      </c>
      <c r="R70" s="752">
        <f t="shared" si="10"/>
        <v>13345</v>
      </c>
    </row>
    <row r="71" spans="1:18" ht="12.75">
      <c r="A71" s="284"/>
      <c r="B71" s="283">
        <v>33</v>
      </c>
      <c r="C71" s="1664" t="s">
        <v>248</v>
      </c>
      <c r="D71" s="1664"/>
      <c r="E71" s="1665"/>
      <c r="F71" s="1099" t="s">
        <v>418</v>
      </c>
      <c r="G71" s="1105">
        <f t="shared" si="6"/>
        <v>3142</v>
      </c>
      <c r="H71" s="710">
        <f t="shared" si="6"/>
        <v>72</v>
      </c>
      <c r="I71" s="710">
        <f t="shared" si="7"/>
        <v>13</v>
      </c>
      <c r="J71" s="752">
        <f t="shared" si="8"/>
        <v>3227</v>
      </c>
      <c r="K71" s="381">
        <v>1219</v>
      </c>
      <c r="L71" s="381">
        <v>55</v>
      </c>
      <c r="M71" s="711">
        <v>10</v>
      </c>
      <c r="N71" s="752">
        <f t="shared" si="9"/>
        <v>1284</v>
      </c>
      <c r="O71" s="381">
        <v>333</v>
      </c>
      <c r="P71" s="381">
        <v>17</v>
      </c>
      <c r="Q71" s="758">
        <v>3</v>
      </c>
      <c r="R71" s="752">
        <f t="shared" si="10"/>
        <v>353</v>
      </c>
    </row>
    <row r="72" spans="1:18" ht="12.75">
      <c r="A72" s="284"/>
      <c r="B72" s="283">
        <v>34</v>
      </c>
      <c r="C72" s="1664" t="s">
        <v>273</v>
      </c>
      <c r="D72" s="1664"/>
      <c r="E72" s="1665"/>
      <c r="F72" s="1099" t="s">
        <v>417</v>
      </c>
      <c r="G72" s="1105">
        <f t="shared" si="6"/>
        <v>832</v>
      </c>
      <c r="H72" s="710">
        <f t="shared" si="6"/>
        <v>6086</v>
      </c>
      <c r="I72" s="710">
        <f t="shared" si="7"/>
        <v>0</v>
      </c>
      <c r="J72" s="752">
        <f t="shared" si="8"/>
        <v>6918</v>
      </c>
      <c r="K72" s="381">
        <v>550</v>
      </c>
      <c r="L72" s="381"/>
      <c r="M72" s="711"/>
      <c r="N72" s="752">
        <f t="shared" si="9"/>
        <v>550</v>
      </c>
      <c r="O72" s="381">
        <v>282</v>
      </c>
      <c r="P72" s="381"/>
      <c r="Q72" s="758"/>
      <c r="R72" s="752">
        <f t="shared" si="10"/>
        <v>282</v>
      </c>
    </row>
    <row r="73" spans="1:18" ht="12.75">
      <c r="A73" s="382">
        <v>1</v>
      </c>
      <c r="B73" s="359" t="s">
        <v>169</v>
      </c>
      <c r="C73" s="282"/>
      <c r="D73" s="282"/>
      <c r="E73" s="1150"/>
      <c r="F73" s="1109"/>
      <c r="G73" s="1106">
        <f aca="true" t="shared" si="11" ref="G73:M73">SUM(G65:G72)</f>
        <v>150823</v>
      </c>
      <c r="H73" s="601">
        <f t="shared" si="11"/>
        <v>59964</v>
      </c>
      <c r="I73" s="987">
        <f t="shared" si="11"/>
        <v>13500</v>
      </c>
      <c r="J73" s="862">
        <f t="shared" si="11"/>
        <v>224287</v>
      </c>
      <c r="K73" s="863">
        <f t="shared" si="11"/>
        <v>32893</v>
      </c>
      <c r="L73" s="863">
        <f t="shared" si="11"/>
        <v>32324</v>
      </c>
      <c r="M73" s="864">
        <f t="shared" si="11"/>
        <v>-1908</v>
      </c>
      <c r="N73" s="862">
        <f t="shared" si="9"/>
        <v>63309</v>
      </c>
      <c r="O73" s="863">
        <f>SUM(O65:O72)</f>
        <v>6516</v>
      </c>
      <c r="P73" s="863">
        <f>SUM(P65:P72)</f>
        <v>3941</v>
      </c>
      <c r="Q73" s="865">
        <f>SUM(Q65:Q72)</f>
        <v>8498</v>
      </c>
      <c r="R73" s="862">
        <f t="shared" si="10"/>
        <v>18955</v>
      </c>
    </row>
    <row r="74" spans="1:18" ht="12.75">
      <c r="A74" s="287"/>
      <c r="B74" s="288"/>
      <c r="C74" s="289"/>
      <c r="D74" s="289"/>
      <c r="E74" s="1288"/>
      <c r="F74" s="1110"/>
      <c r="G74" s="1106">
        <f aca="true" t="shared" si="12" ref="G74:G85">O185+G294+K294+O294+G399+K399+O399+G507+K507+O507+S507</f>
        <v>0</v>
      </c>
      <c r="H74" s="380"/>
      <c r="I74" s="710">
        <f>Q185+I294+M294+Q294+I399+M399+Q399+M507+Q507</f>
        <v>0</v>
      </c>
      <c r="J74" s="752">
        <f>SUM(G74:I74)</f>
        <v>0</v>
      </c>
      <c r="K74" s="290"/>
      <c r="L74" s="290"/>
      <c r="M74" s="730"/>
      <c r="N74" s="752">
        <f t="shared" si="9"/>
        <v>0</v>
      </c>
      <c r="O74" s="290"/>
      <c r="P74" s="290"/>
      <c r="Q74" s="759"/>
      <c r="R74" s="752">
        <f t="shared" si="10"/>
        <v>0</v>
      </c>
    </row>
    <row r="75" spans="1:18" ht="12.75">
      <c r="A75" s="291" t="s">
        <v>27</v>
      </c>
      <c r="B75" s="1705" t="s">
        <v>170</v>
      </c>
      <c r="C75" s="1706"/>
      <c r="D75" s="1706"/>
      <c r="E75" s="1707"/>
      <c r="F75" s="1111"/>
      <c r="G75" s="1106">
        <f t="shared" si="12"/>
        <v>0</v>
      </c>
      <c r="H75" s="380"/>
      <c r="I75" s="710">
        <f>Q186+I295+M295+Q295+I400+M400+Q400+M508+Q508</f>
        <v>0</v>
      </c>
      <c r="J75" s="752">
        <f>SUM(G75:I75)</f>
        <v>0</v>
      </c>
      <c r="K75" s="290"/>
      <c r="L75" s="290"/>
      <c r="M75" s="730"/>
      <c r="N75" s="752">
        <f t="shared" si="9"/>
        <v>0</v>
      </c>
      <c r="O75" s="290"/>
      <c r="P75" s="290"/>
      <c r="Q75" s="759"/>
      <c r="R75" s="752">
        <f t="shared" si="10"/>
        <v>0</v>
      </c>
    </row>
    <row r="76" spans="1:18" ht="12.75">
      <c r="A76" s="470"/>
      <c r="B76" s="285">
        <v>1</v>
      </c>
      <c r="C76" s="1664" t="s">
        <v>275</v>
      </c>
      <c r="D76" s="1664"/>
      <c r="E76" s="1665"/>
      <c r="F76" s="1112" t="s">
        <v>418</v>
      </c>
      <c r="G76" s="1106">
        <f t="shared" si="12"/>
        <v>797</v>
      </c>
      <c r="H76" s="562">
        <f aca="true" t="shared" si="13" ref="H76:H85">P187+H296+L296+P296+H401+L401+P401+H509+L509+P509+T509</f>
        <v>0</v>
      </c>
      <c r="I76" s="710">
        <f aca="true" t="shared" si="14" ref="I76:I85">Q187+I296+M296+Q296+I401+M401+Q401+I509+M509+Q509+U509</f>
        <v>0</v>
      </c>
      <c r="J76" s="752">
        <f aca="true" t="shared" si="15" ref="J76:J85">R187+J296+N296+R296+J401+N401+R401+J509+N509+V509</f>
        <v>797</v>
      </c>
      <c r="K76" s="560">
        <v>693</v>
      </c>
      <c r="L76" s="481"/>
      <c r="M76" s="723"/>
      <c r="N76" s="752">
        <f t="shared" si="9"/>
        <v>693</v>
      </c>
      <c r="O76" s="560">
        <v>104</v>
      </c>
      <c r="P76" s="481"/>
      <c r="Q76" s="760"/>
      <c r="R76" s="752">
        <f t="shared" si="10"/>
        <v>104</v>
      </c>
    </row>
    <row r="77" spans="1:18" ht="12.75">
      <c r="A77" s="385"/>
      <c r="B77" s="283">
        <v>2</v>
      </c>
      <c r="C77" s="1664" t="s">
        <v>274</v>
      </c>
      <c r="D77" s="1664"/>
      <c r="E77" s="1665"/>
      <c r="F77" s="1099" t="s">
        <v>418</v>
      </c>
      <c r="G77" s="1106">
        <f t="shared" si="12"/>
        <v>0</v>
      </c>
      <c r="H77" s="562">
        <f t="shared" si="13"/>
        <v>0</v>
      </c>
      <c r="I77" s="710">
        <f t="shared" si="14"/>
        <v>0</v>
      </c>
      <c r="J77" s="752">
        <f t="shared" si="15"/>
        <v>0</v>
      </c>
      <c r="K77" s="561">
        <v>0</v>
      </c>
      <c r="L77" s="380"/>
      <c r="M77" s="710"/>
      <c r="N77" s="752">
        <f t="shared" si="9"/>
        <v>0</v>
      </c>
      <c r="O77" s="562">
        <v>0</v>
      </c>
      <c r="P77" s="380"/>
      <c r="Q77" s="381"/>
      <c r="R77" s="752">
        <f t="shared" si="10"/>
        <v>0</v>
      </c>
    </row>
    <row r="78" spans="1:18" ht="12.75">
      <c r="A78" s="284"/>
      <c r="B78" s="285">
        <v>3</v>
      </c>
      <c r="C78" s="1664" t="s">
        <v>133</v>
      </c>
      <c r="D78" s="1664"/>
      <c r="E78" s="1665"/>
      <c r="F78" s="1099" t="s">
        <v>418</v>
      </c>
      <c r="G78" s="1106">
        <f t="shared" si="12"/>
        <v>40667</v>
      </c>
      <c r="H78" s="562">
        <f t="shared" si="13"/>
        <v>641</v>
      </c>
      <c r="I78" s="710">
        <f t="shared" si="14"/>
        <v>-461</v>
      </c>
      <c r="J78" s="752">
        <f t="shared" si="15"/>
        <v>40847</v>
      </c>
      <c r="K78" s="246">
        <v>21621</v>
      </c>
      <c r="L78" s="246">
        <v>491</v>
      </c>
      <c r="M78" s="714">
        <v>65</v>
      </c>
      <c r="N78" s="752">
        <f t="shared" si="9"/>
        <v>22177</v>
      </c>
      <c r="O78" s="246">
        <v>6141</v>
      </c>
      <c r="P78" s="246">
        <v>135</v>
      </c>
      <c r="Q78" s="241">
        <v>18</v>
      </c>
      <c r="R78" s="752">
        <f t="shared" si="10"/>
        <v>6294</v>
      </c>
    </row>
    <row r="79" spans="1:18" ht="12.75">
      <c r="A79" s="284"/>
      <c r="B79" s="283">
        <v>4</v>
      </c>
      <c r="C79" s="941" t="s">
        <v>360</v>
      </c>
      <c r="D79" s="942"/>
      <c r="E79" s="943"/>
      <c r="F79" s="1148" t="s">
        <v>418</v>
      </c>
      <c r="G79" s="1106">
        <f t="shared" si="12"/>
        <v>0</v>
      </c>
      <c r="H79" s="562">
        <f t="shared" si="13"/>
        <v>2064</v>
      </c>
      <c r="I79" s="710">
        <f t="shared" si="14"/>
        <v>544</v>
      </c>
      <c r="J79" s="752">
        <f t="shared" si="15"/>
        <v>2608</v>
      </c>
      <c r="K79" s="246"/>
      <c r="L79" s="246">
        <v>1395</v>
      </c>
      <c r="M79" s="714">
        <v>375</v>
      </c>
      <c r="N79" s="752">
        <f>SUM(K79:M79)</f>
        <v>1770</v>
      </c>
      <c r="O79" s="246"/>
      <c r="P79" s="246">
        <v>386</v>
      </c>
      <c r="Q79" s="761">
        <v>139</v>
      </c>
      <c r="R79" s="752">
        <f>SUM(O79:Q79)</f>
        <v>525</v>
      </c>
    </row>
    <row r="80" spans="1:18" ht="12.75">
      <c r="A80" s="284"/>
      <c r="B80" s="285">
        <v>5</v>
      </c>
      <c r="C80" s="1664" t="s">
        <v>276</v>
      </c>
      <c r="D80" s="1664"/>
      <c r="E80" s="1665"/>
      <c r="F80" s="1099" t="s">
        <v>418</v>
      </c>
      <c r="G80" s="1106">
        <f t="shared" si="12"/>
        <v>50562</v>
      </c>
      <c r="H80" s="562">
        <f t="shared" si="13"/>
        <v>0</v>
      </c>
      <c r="I80" s="710">
        <f t="shared" si="14"/>
        <v>-10733</v>
      </c>
      <c r="J80" s="752">
        <f t="shared" si="15"/>
        <v>39829</v>
      </c>
      <c r="K80" s="246"/>
      <c r="L80" s="246"/>
      <c r="M80" s="714"/>
      <c r="N80" s="752">
        <f t="shared" si="9"/>
        <v>0</v>
      </c>
      <c r="O80" s="246"/>
      <c r="P80" s="246"/>
      <c r="Q80" s="761"/>
      <c r="R80" s="752">
        <f t="shared" si="10"/>
        <v>0</v>
      </c>
    </row>
    <row r="81" spans="1:18" ht="12.75">
      <c r="A81" s="284"/>
      <c r="B81" s="285">
        <v>6</v>
      </c>
      <c r="C81" s="1664" t="s">
        <v>279</v>
      </c>
      <c r="D81" s="1664"/>
      <c r="E81" s="1665"/>
      <c r="F81" s="1099" t="s">
        <v>418</v>
      </c>
      <c r="G81" s="1106">
        <f t="shared" si="12"/>
        <v>0</v>
      </c>
      <c r="H81" s="562">
        <f t="shared" si="13"/>
        <v>0</v>
      </c>
      <c r="I81" s="710">
        <f t="shared" si="14"/>
        <v>0</v>
      </c>
      <c r="J81" s="752">
        <f t="shared" si="15"/>
        <v>0</v>
      </c>
      <c r="K81" s="246"/>
      <c r="L81" s="246"/>
      <c r="M81" s="714"/>
      <c r="N81" s="752">
        <f t="shared" si="9"/>
        <v>0</v>
      </c>
      <c r="O81" s="246"/>
      <c r="P81" s="246"/>
      <c r="Q81" s="761"/>
      <c r="R81" s="752">
        <f t="shared" si="10"/>
        <v>0</v>
      </c>
    </row>
    <row r="82" spans="1:18" ht="12.75">
      <c r="A82" s="284"/>
      <c r="B82" s="285">
        <v>7</v>
      </c>
      <c r="C82" s="1682" t="s">
        <v>277</v>
      </c>
      <c r="D82" s="1682"/>
      <c r="E82" s="1683"/>
      <c r="F82" s="1112" t="s">
        <v>418</v>
      </c>
      <c r="G82" s="1106">
        <f t="shared" si="12"/>
        <v>9190</v>
      </c>
      <c r="H82" s="562">
        <f t="shared" si="13"/>
        <v>0</v>
      </c>
      <c r="I82" s="710">
        <f t="shared" si="14"/>
        <v>-357</v>
      </c>
      <c r="J82" s="752">
        <f t="shared" si="15"/>
        <v>8833</v>
      </c>
      <c r="K82" s="246"/>
      <c r="L82" s="246"/>
      <c r="M82" s="714"/>
      <c r="N82" s="752">
        <f t="shared" si="9"/>
        <v>0</v>
      </c>
      <c r="O82" s="246"/>
      <c r="P82" s="241"/>
      <c r="Q82" s="761"/>
      <c r="R82" s="752">
        <f t="shared" si="10"/>
        <v>0</v>
      </c>
    </row>
    <row r="83" spans="1:18" ht="12.75">
      <c r="A83" s="284"/>
      <c r="B83" s="283">
        <v>8</v>
      </c>
      <c r="C83" s="1682" t="s">
        <v>145</v>
      </c>
      <c r="D83" s="1682"/>
      <c r="E83" s="1683"/>
      <c r="F83" s="1112"/>
      <c r="G83" s="1106">
        <f t="shared" si="12"/>
        <v>0</v>
      </c>
      <c r="H83" s="562">
        <f t="shared" si="13"/>
        <v>0</v>
      </c>
      <c r="I83" s="710">
        <f t="shared" si="14"/>
        <v>0</v>
      </c>
      <c r="J83" s="752">
        <f t="shared" si="15"/>
        <v>0</v>
      </c>
      <c r="K83" s="241"/>
      <c r="L83" s="241"/>
      <c r="M83" s="713"/>
      <c r="N83" s="752">
        <f t="shared" si="9"/>
        <v>0</v>
      </c>
      <c r="O83" s="241"/>
      <c r="P83" s="241"/>
      <c r="Q83" s="713"/>
      <c r="R83" s="752">
        <f t="shared" si="10"/>
        <v>0</v>
      </c>
    </row>
    <row r="84" spans="1:18" ht="12.75">
      <c r="A84" s="284"/>
      <c r="B84" s="538">
        <v>9</v>
      </c>
      <c r="C84" s="1674" t="s">
        <v>278</v>
      </c>
      <c r="D84" s="1674"/>
      <c r="E84" s="1675"/>
      <c r="F84" s="1113" t="s">
        <v>417</v>
      </c>
      <c r="G84" s="1106">
        <f t="shared" si="12"/>
        <v>75</v>
      </c>
      <c r="H84" s="562">
        <f t="shared" si="13"/>
        <v>0</v>
      </c>
      <c r="I84" s="710">
        <f t="shared" si="14"/>
        <v>0</v>
      </c>
      <c r="J84" s="752">
        <f t="shared" si="15"/>
        <v>75</v>
      </c>
      <c r="K84" s="514"/>
      <c r="L84" s="514"/>
      <c r="M84" s="604"/>
      <c r="N84" s="752">
        <f t="shared" si="9"/>
        <v>0</v>
      </c>
      <c r="O84" s="514"/>
      <c r="P84" s="514"/>
      <c r="Q84" s="604"/>
      <c r="R84" s="752">
        <f t="shared" si="10"/>
        <v>0</v>
      </c>
    </row>
    <row r="85" spans="1:18" ht="12.75">
      <c r="A85" s="284"/>
      <c r="B85" s="538">
        <v>10</v>
      </c>
      <c r="C85" s="877" t="s">
        <v>361</v>
      </c>
      <c r="D85" s="877"/>
      <c r="E85" s="878"/>
      <c r="F85" s="1113" t="s">
        <v>418</v>
      </c>
      <c r="G85" s="1106">
        <f t="shared" si="12"/>
        <v>0</v>
      </c>
      <c r="H85" s="562">
        <f t="shared" si="13"/>
        <v>1686</v>
      </c>
      <c r="I85" s="710">
        <f t="shared" si="14"/>
        <v>1773</v>
      </c>
      <c r="J85" s="752">
        <f t="shared" si="15"/>
        <v>3459</v>
      </c>
      <c r="K85" s="514"/>
      <c r="L85" s="514"/>
      <c r="M85" s="604"/>
      <c r="N85" s="752"/>
      <c r="O85" s="762"/>
      <c r="P85" s="762"/>
      <c r="Q85" s="765"/>
      <c r="R85" s="752"/>
    </row>
    <row r="86" spans="1:18" ht="12.75">
      <c r="A86" s="382"/>
      <c r="B86" s="383" t="s">
        <v>172</v>
      </c>
      <c r="C86" s="384" t="s">
        <v>171</v>
      </c>
      <c r="D86" s="384"/>
      <c r="E86" s="539"/>
      <c r="F86" s="1114"/>
      <c r="G86" s="1104">
        <f>SUM(G76:G85)</f>
        <v>101291</v>
      </c>
      <c r="H86" s="380">
        <f>SUM(H76:H85)</f>
        <v>4391</v>
      </c>
      <c r="I86" s="710">
        <f>SUM(I76:I85)</f>
        <v>-9234</v>
      </c>
      <c r="J86" s="752">
        <f>SUM(J76:J85)</f>
        <v>96448</v>
      </c>
      <c r="K86" s="257">
        <v>22314</v>
      </c>
      <c r="L86" s="257">
        <f>SUM(L76:L85)</f>
        <v>1886</v>
      </c>
      <c r="M86" s="709">
        <f>SUM(M78:M85)</f>
        <v>440</v>
      </c>
      <c r="N86" s="752">
        <f t="shared" si="9"/>
        <v>24640</v>
      </c>
      <c r="O86" s="387">
        <v>6245</v>
      </c>
      <c r="P86" s="387">
        <f>SUM(P76:P85)</f>
        <v>521</v>
      </c>
      <c r="Q86" s="736">
        <f>SUM(Q76:Q85)</f>
        <v>157</v>
      </c>
      <c r="R86" s="752">
        <f t="shared" si="10"/>
        <v>6923</v>
      </c>
    </row>
    <row r="87" spans="1:18" ht="12.75">
      <c r="A87" s="287"/>
      <c r="B87" s="292"/>
      <c r="C87" s="293"/>
      <c r="D87" s="293"/>
      <c r="E87" s="1289"/>
      <c r="F87" s="1115"/>
      <c r="G87" s="1105"/>
      <c r="H87" s="380"/>
      <c r="I87" s="710">
        <f>Q198+I307+M307+Q307+I412+M412+Q412+M520+Q520</f>
        <v>0</v>
      </c>
      <c r="J87" s="752">
        <f>SUM(G87:I87)</f>
        <v>0</v>
      </c>
      <c r="K87" s="290"/>
      <c r="L87" s="290"/>
      <c r="M87" s="730"/>
      <c r="N87" s="752">
        <f t="shared" si="9"/>
        <v>0</v>
      </c>
      <c r="O87" s="252"/>
      <c r="P87" s="252"/>
      <c r="Q87" s="737"/>
      <c r="R87" s="752">
        <f t="shared" si="10"/>
        <v>0</v>
      </c>
    </row>
    <row r="88" spans="1:18" ht="12.75">
      <c r="A88" s="224">
        <v>2</v>
      </c>
      <c r="B88" s="225" t="s">
        <v>173</v>
      </c>
      <c r="C88" s="226"/>
      <c r="D88" s="226"/>
      <c r="E88" s="1290"/>
      <c r="F88" s="1116"/>
      <c r="G88" s="1107">
        <v>68594</v>
      </c>
      <c r="H88" s="601">
        <v>-2950</v>
      </c>
      <c r="I88" s="987">
        <v>1181</v>
      </c>
      <c r="J88" s="753">
        <v>66825</v>
      </c>
      <c r="K88" s="253">
        <v>33379</v>
      </c>
      <c r="L88" s="253">
        <v>-1227</v>
      </c>
      <c r="M88" s="731">
        <f>SUM(K88:L88)</f>
        <v>32152</v>
      </c>
      <c r="N88" s="753">
        <f t="shared" si="9"/>
        <v>64304</v>
      </c>
      <c r="O88" s="253">
        <v>8983</v>
      </c>
      <c r="P88" s="253">
        <v>-320</v>
      </c>
      <c r="Q88" s="731">
        <f>SUM(O88:P88)</f>
        <v>8663</v>
      </c>
      <c r="R88" s="753">
        <f t="shared" si="10"/>
        <v>17326</v>
      </c>
    </row>
    <row r="89" spans="1:18" ht="12.75">
      <c r="A89" s="230"/>
      <c r="B89" s="1671" t="s">
        <v>150</v>
      </c>
      <c r="C89" s="1672"/>
      <c r="D89" s="1672"/>
      <c r="E89" s="1673"/>
      <c r="F89" s="1117"/>
      <c r="G89" s="1105"/>
      <c r="H89" s="380"/>
      <c r="I89" s="710"/>
      <c r="J89" s="752"/>
      <c r="K89" s="255"/>
      <c r="L89" s="255"/>
      <c r="M89" s="732"/>
      <c r="N89" s="752">
        <f t="shared" si="9"/>
        <v>0</v>
      </c>
      <c r="O89" s="255"/>
      <c r="P89" s="255"/>
      <c r="Q89" s="732"/>
      <c r="R89" s="752">
        <f t="shared" si="10"/>
        <v>0</v>
      </c>
    </row>
    <row r="90" spans="1:18" ht="12.75">
      <c r="A90" s="230"/>
      <c r="B90" s="237">
        <v>1</v>
      </c>
      <c r="C90" s="1664" t="s">
        <v>282</v>
      </c>
      <c r="D90" s="1664"/>
      <c r="E90" s="1665"/>
      <c r="F90" s="1099" t="s">
        <v>418</v>
      </c>
      <c r="G90" s="1105">
        <f aca="true" t="shared" si="16" ref="G90:H95">O201+G310+K310+O310+G415+K415+O415+G523+K523+O523+S523</f>
        <v>12732</v>
      </c>
      <c r="H90" s="380">
        <f t="shared" si="16"/>
        <v>-489</v>
      </c>
      <c r="I90" s="710">
        <f aca="true" t="shared" si="17" ref="I90:J95">Q201+I310+M310+Q310+I415+M415+Q415+I523+M523+U523</f>
        <v>-2514</v>
      </c>
      <c r="J90" s="752">
        <f t="shared" si="17"/>
        <v>9729</v>
      </c>
      <c r="K90" s="256">
        <v>4232</v>
      </c>
      <c r="L90" s="256">
        <v>162</v>
      </c>
      <c r="M90" s="733">
        <v>-299</v>
      </c>
      <c r="N90" s="752">
        <f t="shared" si="9"/>
        <v>4095</v>
      </c>
      <c r="O90" s="256">
        <v>1142</v>
      </c>
      <c r="P90" s="256">
        <v>53</v>
      </c>
      <c r="Q90" s="733">
        <v>-33</v>
      </c>
      <c r="R90" s="752">
        <f t="shared" si="10"/>
        <v>1162</v>
      </c>
    </row>
    <row r="91" spans="1:18" ht="12.75">
      <c r="A91" s="230"/>
      <c r="B91" s="237">
        <v>2</v>
      </c>
      <c r="C91" s="1664" t="s">
        <v>283</v>
      </c>
      <c r="D91" s="1664"/>
      <c r="E91" s="1665"/>
      <c r="F91" s="1099" t="s">
        <v>418</v>
      </c>
      <c r="G91" s="1105">
        <f t="shared" si="16"/>
        <v>8420</v>
      </c>
      <c r="H91" s="380">
        <f t="shared" si="16"/>
        <v>-704</v>
      </c>
      <c r="I91" s="710">
        <f t="shared" si="17"/>
        <v>2812</v>
      </c>
      <c r="J91" s="752">
        <f t="shared" si="17"/>
        <v>10528</v>
      </c>
      <c r="K91" s="256">
        <v>1834</v>
      </c>
      <c r="L91" s="256"/>
      <c r="M91" s="733"/>
      <c r="N91" s="752">
        <f t="shared" si="9"/>
        <v>1834</v>
      </c>
      <c r="O91" s="256">
        <v>495</v>
      </c>
      <c r="P91" s="256"/>
      <c r="Q91" s="733">
        <v>-36</v>
      </c>
      <c r="R91" s="752">
        <f t="shared" si="10"/>
        <v>459</v>
      </c>
    </row>
    <row r="92" spans="1:18" ht="12.75">
      <c r="A92" s="230"/>
      <c r="B92" s="237">
        <v>3</v>
      </c>
      <c r="C92" s="1664" t="s">
        <v>204</v>
      </c>
      <c r="D92" s="1664"/>
      <c r="E92" s="1665"/>
      <c r="F92" s="1099" t="s">
        <v>417</v>
      </c>
      <c r="G92" s="1105">
        <f t="shared" si="16"/>
        <v>394</v>
      </c>
      <c r="H92" s="380">
        <f t="shared" si="16"/>
        <v>0</v>
      </c>
      <c r="I92" s="710">
        <f t="shared" si="17"/>
        <v>475</v>
      </c>
      <c r="J92" s="752">
        <f t="shared" si="17"/>
        <v>869</v>
      </c>
      <c r="K92" s="256">
        <v>70</v>
      </c>
      <c r="L92" s="256"/>
      <c r="M92" s="733">
        <v>121</v>
      </c>
      <c r="N92" s="752">
        <f t="shared" si="9"/>
        <v>191</v>
      </c>
      <c r="O92" s="256">
        <v>19</v>
      </c>
      <c r="P92" s="256"/>
      <c r="Q92" s="733">
        <v>37</v>
      </c>
      <c r="R92" s="752">
        <f t="shared" si="10"/>
        <v>56</v>
      </c>
    </row>
    <row r="93" spans="1:18" ht="12.75">
      <c r="A93" s="244"/>
      <c r="B93" s="237">
        <v>4</v>
      </c>
      <c r="C93" s="1664" t="s">
        <v>281</v>
      </c>
      <c r="D93" s="1664"/>
      <c r="E93" s="1665"/>
      <c r="F93" s="1099" t="s">
        <v>418</v>
      </c>
      <c r="G93" s="1105">
        <f t="shared" si="16"/>
        <v>9375</v>
      </c>
      <c r="H93" s="380">
        <f t="shared" si="16"/>
        <v>-280</v>
      </c>
      <c r="I93" s="710">
        <f t="shared" si="17"/>
        <v>180</v>
      </c>
      <c r="J93" s="752">
        <f t="shared" si="17"/>
        <v>9275</v>
      </c>
      <c r="K93" s="258"/>
      <c r="L93" s="258"/>
      <c r="M93" s="734"/>
      <c r="N93" s="752">
        <f t="shared" si="9"/>
        <v>0</v>
      </c>
      <c r="O93" s="258"/>
      <c r="P93" s="258"/>
      <c r="Q93" s="734"/>
      <c r="R93" s="752">
        <f t="shared" si="10"/>
        <v>0</v>
      </c>
    </row>
    <row r="94" spans="1:18" ht="12.75">
      <c r="A94" s="244"/>
      <c r="B94" s="237">
        <v>5</v>
      </c>
      <c r="C94" s="1664" t="s">
        <v>280</v>
      </c>
      <c r="D94" s="1664"/>
      <c r="E94" s="1665"/>
      <c r="F94" s="1099" t="s">
        <v>418</v>
      </c>
      <c r="G94" s="1105">
        <f t="shared" si="16"/>
        <v>33405</v>
      </c>
      <c r="H94" s="380">
        <f t="shared" si="16"/>
        <v>-1477</v>
      </c>
      <c r="I94" s="710">
        <f t="shared" si="17"/>
        <v>0</v>
      </c>
      <c r="J94" s="752">
        <f t="shared" si="17"/>
        <v>31928</v>
      </c>
      <c r="K94" s="258">
        <v>26326</v>
      </c>
      <c r="L94" s="258">
        <v>-1176</v>
      </c>
      <c r="M94" s="734"/>
      <c r="N94" s="752">
        <f t="shared" si="9"/>
        <v>25150</v>
      </c>
      <c r="O94" s="258">
        <v>7079</v>
      </c>
      <c r="P94" s="258">
        <v>-301</v>
      </c>
      <c r="Q94" s="734"/>
      <c r="R94" s="752">
        <f t="shared" si="10"/>
        <v>6778</v>
      </c>
    </row>
    <row r="95" spans="1:18" ht="12.75">
      <c r="A95" s="244"/>
      <c r="B95" s="237">
        <v>6</v>
      </c>
      <c r="C95" s="1664" t="s">
        <v>126</v>
      </c>
      <c r="D95" s="1664"/>
      <c r="E95" s="1665"/>
      <c r="F95" s="1099" t="s">
        <v>418</v>
      </c>
      <c r="G95" s="1105">
        <f t="shared" si="16"/>
        <v>4268</v>
      </c>
      <c r="H95" s="380">
        <f t="shared" si="16"/>
        <v>0</v>
      </c>
      <c r="I95" s="710">
        <f t="shared" si="17"/>
        <v>228</v>
      </c>
      <c r="J95" s="752">
        <f t="shared" si="17"/>
        <v>4496</v>
      </c>
      <c r="K95" s="258">
        <v>917</v>
      </c>
      <c r="L95" s="258"/>
      <c r="M95" s="734">
        <v>192</v>
      </c>
      <c r="N95" s="752">
        <f t="shared" si="9"/>
        <v>1109</v>
      </c>
      <c r="O95" s="258">
        <v>248</v>
      </c>
      <c r="P95" s="258"/>
      <c r="Q95" s="734">
        <v>36</v>
      </c>
      <c r="R95" s="752">
        <f t="shared" si="10"/>
        <v>284</v>
      </c>
    </row>
    <row r="96" spans="1:18" ht="13.5" thickBot="1">
      <c r="A96" s="385"/>
      <c r="B96" s="386" t="s">
        <v>174</v>
      </c>
      <c r="C96" s="384" t="s">
        <v>175</v>
      </c>
      <c r="D96" s="384"/>
      <c r="E96" s="539"/>
      <c r="F96" s="1114"/>
      <c r="G96" s="1104">
        <f>SUM(G90:G95)</f>
        <v>68594</v>
      </c>
      <c r="H96" s="380">
        <f>SUM(H90:H95)</f>
        <v>-2950</v>
      </c>
      <c r="I96" s="710">
        <f>SUM(I90:I95)</f>
        <v>1181</v>
      </c>
      <c r="J96" s="755">
        <f>SUM(J90:J95)</f>
        <v>66825</v>
      </c>
      <c r="K96" s="257">
        <v>33379</v>
      </c>
      <c r="L96" s="257">
        <f>SUM(L90:L95)</f>
        <v>-1014</v>
      </c>
      <c r="M96" s="709">
        <f>SUM(M90:M95)</f>
        <v>14</v>
      </c>
      <c r="N96" s="755">
        <f t="shared" si="9"/>
        <v>32379</v>
      </c>
      <c r="O96" s="257">
        <f>SUM(O90:O95)</f>
        <v>8983</v>
      </c>
      <c r="P96" s="257">
        <f>SUM(P90:P95)</f>
        <v>-248</v>
      </c>
      <c r="Q96" s="709">
        <f>SUM(Q90:Q95)</f>
        <v>4</v>
      </c>
      <c r="R96" s="755">
        <f t="shared" si="10"/>
        <v>8739</v>
      </c>
    </row>
    <row r="97" spans="1:22" ht="14.25" thickBot="1" thickTop="1">
      <c r="A97" s="1632" t="s">
        <v>160</v>
      </c>
      <c r="B97" s="1633"/>
      <c r="C97" s="1633"/>
      <c r="D97" s="1633"/>
      <c r="E97" s="1634"/>
      <c r="F97" s="1118"/>
      <c r="G97" s="1108">
        <f>G14+G88</f>
        <v>320708</v>
      </c>
      <c r="H97" s="1108">
        <f>H14+H88</f>
        <v>61405</v>
      </c>
      <c r="I97" s="1108">
        <f>I14+I88</f>
        <v>5447</v>
      </c>
      <c r="J97" s="939">
        <f>J14+J88</f>
        <v>387560</v>
      </c>
      <c r="K97" s="1327">
        <f>K14+K88</f>
        <v>88586</v>
      </c>
      <c r="L97" s="264">
        <f>L14+L96</f>
        <v>33196</v>
      </c>
      <c r="M97" s="264">
        <f>M14+M96</f>
        <v>-1454</v>
      </c>
      <c r="N97" s="939">
        <f t="shared" si="9"/>
        <v>120328</v>
      </c>
      <c r="O97" s="264">
        <f>O14+O88</f>
        <v>21744</v>
      </c>
      <c r="P97" s="264">
        <f>P14+P96</f>
        <v>4214</v>
      </c>
      <c r="Q97" s="712">
        <f>Q14+Q96</f>
        <v>8659</v>
      </c>
      <c r="R97" s="756">
        <f t="shared" si="10"/>
        <v>34617</v>
      </c>
      <c r="S97" s="546"/>
      <c r="T97" s="695"/>
      <c r="U97" s="695"/>
      <c r="V97" s="695"/>
    </row>
    <row r="98" spans="1:22" ht="13.5" thickTop="1">
      <c r="A98" s="974"/>
      <c r="B98" s="974"/>
      <c r="C98" s="974"/>
      <c r="D98" s="974"/>
      <c r="E98" s="974"/>
      <c r="F98" s="974"/>
      <c r="G98" s="974"/>
      <c r="H98" s="974"/>
      <c r="I98" s="974"/>
      <c r="J98" s="974"/>
      <c r="K98" s="975"/>
      <c r="L98" s="975"/>
      <c r="M98" s="975"/>
      <c r="N98" s="754"/>
      <c r="O98" s="975"/>
      <c r="P98" s="975"/>
      <c r="Q98" s="975"/>
      <c r="R98" s="754"/>
      <c r="S98" s="543"/>
      <c r="T98" s="543"/>
      <c r="U98" s="543"/>
      <c r="V98" s="544"/>
    </row>
    <row r="99" spans="1:22" ht="12.75">
      <c r="A99" s="540"/>
      <c r="B99" s="540"/>
      <c r="C99" s="540"/>
      <c r="D99" s="540"/>
      <c r="E99" s="540"/>
      <c r="F99" s="540"/>
      <c r="G99" s="540"/>
      <c r="H99" s="540"/>
      <c r="I99" s="540"/>
      <c r="J99" s="540"/>
      <c r="K99" s="543"/>
      <c r="L99" s="543"/>
      <c r="M99" s="543"/>
      <c r="N99" s="544"/>
      <c r="O99" s="543"/>
      <c r="P99" s="543"/>
      <c r="Q99" s="543"/>
      <c r="R99" s="544"/>
      <c r="S99" s="543"/>
      <c r="T99" s="543"/>
      <c r="U99" s="543"/>
      <c r="V99" s="544"/>
    </row>
    <row r="100" spans="1:22" ht="12.75">
      <c r="A100" s="540"/>
      <c r="B100" s="540"/>
      <c r="C100" s="540"/>
      <c r="D100" s="540"/>
      <c r="E100" s="540"/>
      <c r="F100" s="540"/>
      <c r="G100" s="540"/>
      <c r="H100" s="540"/>
      <c r="I100" s="540"/>
      <c r="J100" s="540"/>
      <c r="K100" s="543"/>
      <c r="L100" s="543"/>
      <c r="M100" s="543"/>
      <c r="N100" s="544"/>
      <c r="O100" s="543"/>
      <c r="P100" s="543"/>
      <c r="Q100" s="543"/>
      <c r="R100" s="544"/>
      <c r="S100" s="543"/>
      <c r="T100" s="543"/>
      <c r="U100" s="543"/>
      <c r="V100" s="544"/>
    </row>
    <row r="101" spans="1:22" ht="12.75">
      <c r="A101" s="540"/>
      <c r="B101" s="540"/>
      <c r="C101" s="540"/>
      <c r="D101" s="540"/>
      <c r="E101" s="540"/>
      <c r="F101" s="540"/>
      <c r="G101" s="540"/>
      <c r="H101" s="540"/>
      <c r="I101" s="540"/>
      <c r="J101" s="540"/>
      <c r="K101" s="543"/>
      <c r="L101" s="543"/>
      <c r="M101" s="543"/>
      <c r="N101" s="544"/>
      <c r="O101" s="543"/>
      <c r="P101" s="543"/>
      <c r="Q101" s="543"/>
      <c r="R101" s="544"/>
      <c r="S101" s="543"/>
      <c r="T101" s="543"/>
      <c r="U101" s="543"/>
      <c r="V101" s="544"/>
    </row>
    <row r="102" spans="1:22" ht="12.75">
      <c r="A102" s="540"/>
      <c r="B102" s="540"/>
      <c r="C102" s="540"/>
      <c r="D102" s="540"/>
      <c r="E102" s="540"/>
      <c r="F102" s="540"/>
      <c r="G102" s="540"/>
      <c r="H102" s="540"/>
      <c r="I102" s="540"/>
      <c r="J102" s="540"/>
      <c r="K102" s="543"/>
      <c r="L102" s="543"/>
      <c r="M102" s="543"/>
      <c r="N102" s="544"/>
      <c r="O102" s="543"/>
      <c r="P102" s="543"/>
      <c r="Q102" s="543"/>
      <c r="R102" s="544"/>
      <c r="S102" s="543"/>
      <c r="T102" s="543"/>
      <c r="U102" s="543"/>
      <c r="V102" s="544"/>
    </row>
    <row r="103" spans="1:22" ht="12.75">
      <c r="A103" s="540"/>
      <c r="B103" s="540"/>
      <c r="C103" s="540"/>
      <c r="D103" s="540"/>
      <c r="E103" s="540"/>
      <c r="F103" s="540"/>
      <c r="G103" s="540"/>
      <c r="H103" s="540"/>
      <c r="I103" s="540"/>
      <c r="J103" s="540"/>
      <c r="K103" s="543"/>
      <c r="L103" s="543"/>
      <c r="M103" s="543"/>
      <c r="N103" s="544"/>
      <c r="O103" s="543"/>
      <c r="P103" s="543"/>
      <c r="Q103" s="543"/>
      <c r="R103" s="544"/>
      <c r="S103" s="543"/>
      <c r="T103" s="543"/>
      <c r="U103" s="543"/>
      <c r="V103" s="544"/>
    </row>
    <row r="104" spans="1:22" ht="12.75">
      <c r="A104" s="540"/>
      <c r="B104" s="540"/>
      <c r="C104" s="540"/>
      <c r="D104" s="540"/>
      <c r="E104" s="540"/>
      <c r="F104" s="540"/>
      <c r="G104" s="540"/>
      <c r="H104" s="540"/>
      <c r="I104" s="540"/>
      <c r="J104" s="540"/>
      <c r="K104" s="543"/>
      <c r="L104" s="543"/>
      <c r="M104" s="543"/>
      <c r="N104" s="544"/>
      <c r="O104" s="543"/>
      <c r="P104" s="543"/>
      <c r="Q104" s="543"/>
      <c r="R104" s="544"/>
      <c r="S104" s="543"/>
      <c r="T104" s="543"/>
      <c r="U104" s="543"/>
      <c r="V104" s="544"/>
    </row>
    <row r="105" spans="1:22" ht="12.75">
      <c r="A105" s="540"/>
      <c r="B105" s="540"/>
      <c r="C105" s="540"/>
      <c r="D105" s="540"/>
      <c r="E105" s="540"/>
      <c r="F105" s="540"/>
      <c r="G105" s="540"/>
      <c r="H105" s="540"/>
      <c r="I105" s="540"/>
      <c r="J105" s="540"/>
      <c r="K105" s="543"/>
      <c r="L105" s="543"/>
      <c r="M105" s="543"/>
      <c r="N105" s="544"/>
      <c r="O105" s="543"/>
      <c r="P105" s="543"/>
      <c r="Q105" s="543"/>
      <c r="R105" s="544"/>
      <c r="S105" s="543"/>
      <c r="T105" s="543"/>
      <c r="U105" s="543"/>
      <c r="V105" s="544"/>
    </row>
    <row r="106" spans="1:22" ht="12.75">
      <c r="A106" s="540"/>
      <c r="B106" s="540"/>
      <c r="C106" s="540"/>
      <c r="D106" s="540"/>
      <c r="E106" s="540"/>
      <c r="F106" s="540"/>
      <c r="G106" s="540"/>
      <c r="H106" s="540"/>
      <c r="I106" s="540"/>
      <c r="J106" s="540"/>
      <c r="K106" s="543"/>
      <c r="L106" s="543"/>
      <c r="M106" s="543"/>
      <c r="N106" s="544"/>
      <c r="O106" s="543"/>
      <c r="P106" s="543"/>
      <c r="Q106" s="543"/>
      <c r="R106" s="544"/>
      <c r="S106" s="543"/>
      <c r="T106" s="543"/>
      <c r="U106" s="543"/>
      <c r="V106" s="544"/>
    </row>
    <row r="107" spans="1:22" ht="12.75">
      <c r="A107" s="540"/>
      <c r="B107" s="540"/>
      <c r="C107" s="540"/>
      <c r="D107" s="540"/>
      <c r="E107" s="540"/>
      <c r="F107" s="540"/>
      <c r="G107" s="540"/>
      <c r="H107" s="540"/>
      <c r="I107" s="540"/>
      <c r="J107" s="540"/>
      <c r="K107" s="543"/>
      <c r="L107" s="543"/>
      <c r="M107" s="543"/>
      <c r="N107" s="544"/>
      <c r="O107" s="543"/>
      <c r="P107" s="543"/>
      <c r="Q107" s="543"/>
      <c r="R107" s="544"/>
      <c r="S107" s="543"/>
      <c r="T107" s="543"/>
      <c r="U107" s="543"/>
      <c r="V107" s="544"/>
    </row>
    <row r="108" spans="1:22" ht="12.75">
      <c r="A108" s="540"/>
      <c r="B108" s="540"/>
      <c r="C108" s="540"/>
      <c r="D108" s="540"/>
      <c r="E108" s="540"/>
      <c r="F108" s="540"/>
      <c r="G108" s="540"/>
      <c r="H108" s="540"/>
      <c r="I108" s="540"/>
      <c r="J108" s="540"/>
      <c r="K108" s="543"/>
      <c r="L108" s="543"/>
      <c r="M108" s="543"/>
      <c r="N108" s="544"/>
      <c r="O108" s="543"/>
      <c r="P108" s="543"/>
      <c r="Q108" s="543"/>
      <c r="R108" s="544"/>
      <c r="S108" s="543"/>
      <c r="T108" s="543"/>
      <c r="U108" s="543"/>
      <c r="V108" s="544"/>
    </row>
    <row r="109" spans="1:22" ht="12.75">
      <c r="A109" s="540"/>
      <c r="B109" s="540"/>
      <c r="C109" s="540"/>
      <c r="D109" s="540"/>
      <c r="E109" s="540"/>
      <c r="F109" s="540"/>
      <c r="G109" s="540"/>
      <c r="H109" s="540"/>
      <c r="I109" s="540"/>
      <c r="J109" s="540"/>
      <c r="K109" s="543"/>
      <c r="L109" s="543"/>
      <c r="M109" s="543"/>
      <c r="N109" s="544"/>
      <c r="O109" s="543"/>
      <c r="P109" s="543"/>
      <c r="Q109" s="543"/>
      <c r="R109" s="544"/>
      <c r="S109" s="543"/>
      <c r="T109" s="543"/>
      <c r="U109" s="543"/>
      <c r="V109" s="544"/>
    </row>
    <row r="110" spans="1:22" ht="12.75">
      <c r="A110" s="540"/>
      <c r="B110" s="540"/>
      <c r="C110" s="540"/>
      <c r="D110" s="540"/>
      <c r="E110" s="540"/>
      <c r="F110" s="540"/>
      <c r="G110" s="540"/>
      <c r="H110" s="540"/>
      <c r="I110" s="540"/>
      <c r="J110" s="540"/>
      <c r="K110" s="543"/>
      <c r="L110" s="543"/>
      <c r="M110" s="543"/>
      <c r="N110" s="544"/>
      <c r="O110" s="543"/>
      <c r="P110" s="543"/>
      <c r="Q110" s="543"/>
      <c r="R110" s="544"/>
      <c r="S110" s="543"/>
      <c r="T110" s="543"/>
      <c r="U110" s="543"/>
      <c r="V110" s="544"/>
    </row>
    <row r="111" spans="1:22" ht="12.75">
      <c r="A111" s="1639" t="s">
        <v>379</v>
      </c>
      <c r="B111" s="1356"/>
      <c r="C111" s="1356"/>
      <c r="D111" s="1356"/>
      <c r="E111" s="1356"/>
      <c r="F111" s="1356"/>
      <c r="G111" s="1356"/>
      <c r="H111" s="1356"/>
      <c r="I111" s="1356"/>
      <c r="J111" s="1356"/>
      <c r="K111" s="1356"/>
      <c r="L111" s="1356"/>
      <c r="M111" s="1356"/>
      <c r="N111" s="1356"/>
      <c r="O111" s="1356"/>
      <c r="P111" s="1356"/>
      <c r="Q111" s="1356"/>
      <c r="R111" s="1356"/>
      <c r="S111" s="1138"/>
      <c r="T111" s="1138"/>
      <c r="U111" s="1138"/>
      <c r="V111" s="1138"/>
    </row>
    <row r="112" spans="1:23" ht="12.75">
      <c r="A112" s="1616" t="s">
        <v>414</v>
      </c>
      <c r="B112" s="1349"/>
      <c r="C112" s="1349"/>
      <c r="D112" s="1349"/>
      <c r="E112" s="1349"/>
      <c r="F112" s="1349"/>
      <c r="G112" s="1349"/>
      <c r="H112" s="1349"/>
      <c r="I112" s="1349"/>
      <c r="J112" s="1349"/>
      <c r="K112" s="1349"/>
      <c r="L112" s="1349"/>
      <c r="M112" s="1349"/>
      <c r="N112" s="1349"/>
      <c r="O112" s="1349"/>
      <c r="P112" s="1349"/>
      <c r="Q112" s="1349"/>
      <c r="R112" s="1349"/>
      <c r="S112" s="1144"/>
      <c r="T112" s="1144"/>
      <c r="U112" s="1144"/>
      <c r="V112" s="1144"/>
      <c r="W112" s="695"/>
    </row>
    <row r="113" spans="1:23" ht="15" customHeight="1">
      <c r="A113" s="1614" t="s">
        <v>215</v>
      </c>
      <c r="B113" s="1615"/>
      <c r="C113" s="1615"/>
      <c r="D113" s="1615"/>
      <c r="E113" s="1615"/>
      <c r="F113" s="1615"/>
      <c r="G113" s="1615"/>
      <c r="H113" s="1615"/>
      <c r="I113" s="1615"/>
      <c r="J113" s="1615"/>
      <c r="K113" s="1615"/>
      <c r="L113" s="1615"/>
      <c r="M113" s="1615"/>
      <c r="N113" s="1615"/>
      <c r="O113" s="1615"/>
      <c r="P113" s="1615"/>
      <c r="Q113" s="1615"/>
      <c r="R113" s="1615"/>
      <c r="S113" s="1145"/>
      <c r="T113" s="1145"/>
      <c r="U113" s="1145"/>
      <c r="V113" s="1145"/>
      <c r="W113" s="695"/>
    </row>
    <row r="114" spans="1:23" ht="12.75">
      <c r="A114" s="1623"/>
      <c r="B114" s="1349"/>
      <c r="C114" s="1349"/>
      <c r="D114" s="1349"/>
      <c r="E114" s="1349"/>
      <c r="F114" s="1349"/>
      <c r="G114" s="1349"/>
      <c r="H114" s="1349"/>
      <c r="I114" s="1349"/>
      <c r="J114" s="1349"/>
      <c r="K114" s="1349"/>
      <c r="L114" s="1349"/>
      <c r="M114" s="1349"/>
      <c r="N114" s="1349"/>
      <c r="O114" s="1349"/>
      <c r="P114" s="1349"/>
      <c r="Q114" s="1349"/>
      <c r="R114" s="1349"/>
      <c r="S114" s="766"/>
      <c r="T114" s="766"/>
      <c r="U114" s="766"/>
      <c r="V114" s="766"/>
      <c r="W114" s="695"/>
    </row>
    <row r="115" spans="1:23" ht="13.5" thickBot="1">
      <c r="A115" s="1624" t="s">
        <v>93</v>
      </c>
      <c r="B115" s="1625"/>
      <c r="C115" s="1625"/>
      <c r="D115" s="1625"/>
      <c r="E115" s="1625"/>
      <c r="F115" s="1625"/>
      <c r="G115" s="1625"/>
      <c r="H115" s="1625"/>
      <c r="I115" s="1625"/>
      <c r="J115" s="1625"/>
      <c r="K115" s="1625"/>
      <c r="L115" s="1625"/>
      <c r="M115" s="1625"/>
      <c r="N115" s="1625"/>
      <c r="O115" s="1625"/>
      <c r="P115" s="1625"/>
      <c r="Q115" s="1625"/>
      <c r="R115" s="1625"/>
      <c r="S115" s="1141"/>
      <c r="T115" s="1141"/>
      <c r="U115" s="1141"/>
      <c r="V115" s="1141"/>
      <c r="W115" s="695"/>
    </row>
    <row r="116" spans="1:22" ht="13.5" thickTop="1">
      <c r="A116" s="1679" t="s">
        <v>1</v>
      </c>
      <c r="B116" s="1693" t="s">
        <v>137</v>
      </c>
      <c r="C116" s="1694"/>
      <c r="D116" s="1694"/>
      <c r="E116" s="1695"/>
      <c r="F116" s="1714" t="s">
        <v>419</v>
      </c>
      <c r="G116" s="1635" t="s">
        <v>106</v>
      </c>
      <c r="H116" s="1636"/>
      <c r="I116" s="1636"/>
      <c r="J116" s="1636"/>
      <c r="K116" s="1636"/>
      <c r="L116" s="1636"/>
      <c r="M116" s="1636"/>
      <c r="N116" s="1636"/>
      <c r="O116" s="1636"/>
      <c r="P116" s="1636"/>
      <c r="Q116" s="1636"/>
      <c r="R116" s="1637"/>
      <c r="S116" s="546"/>
      <c r="T116" s="695"/>
      <c r="U116" s="695"/>
      <c r="V116" s="695"/>
    </row>
    <row r="117" spans="1:22" ht="12.75">
      <c r="A117" s="1638"/>
      <c r="B117" s="1696"/>
      <c r="C117" s="1697"/>
      <c r="D117" s="1697"/>
      <c r="E117" s="1698"/>
      <c r="F117" s="1715"/>
      <c r="G117" s="1626" t="s">
        <v>152</v>
      </c>
      <c r="H117" s="1626"/>
      <c r="I117" s="1626"/>
      <c r="J117" s="1627"/>
      <c r="K117" s="1727" t="s">
        <v>389</v>
      </c>
      <c r="L117" s="1658"/>
      <c r="M117" s="1659"/>
      <c r="N117" s="1659"/>
      <c r="O117" s="1727" t="s">
        <v>153</v>
      </c>
      <c r="P117" s="1658"/>
      <c r="Q117" s="1659"/>
      <c r="R117" s="1660"/>
      <c r="S117" s="546"/>
      <c r="T117" s="695"/>
      <c r="U117" s="695"/>
      <c r="V117" s="695"/>
    </row>
    <row r="118" spans="1:18" ht="18.75" customHeight="1">
      <c r="A118" s="1638"/>
      <c r="B118" s="1696"/>
      <c r="C118" s="1697"/>
      <c r="D118" s="1697"/>
      <c r="E118" s="1698"/>
      <c r="F118" s="1715"/>
      <c r="G118" s="1648" t="s">
        <v>349</v>
      </c>
      <c r="H118" s="1628" t="s">
        <v>350</v>
      </c>
      <c r="I118" s="1628" t="s">
        <v>346</v>
      </c>
      <c r="J118" s="1653" t="s">
        <v>348</v>
      </c>
      <c r="K118" s="1640" t="s">
        <v>349</v>
      </c>
      <c r="L118" s="1628" t="s">
        <v>350</v>
      </c>
      <c r="M118" s="1628" t="s">
        <v>346</v>
      </c>
      <c r="N118" s="1653" t="s">
        <v>348</v>
      </c>
      <c r="O118" s="1640" t="s">
        <v>349</v>
      </c>
      <c r="P118" s="1628" t="s">
        <v>350</v>
      </c>
      <c r="Q118" s="1628" t="s">
        <v>346</v>
      </c>
      <c r="R118" s="1653" t="s">
        <v>348</v>
      </c>
    </row>
    <row r="119" spans="1:18" ht="18" customHeight="1">
      <c r="A119" s="1638"/>
      <c r="B119" s="1696"/>
      <c r="C119" s="1697"/>
      <c r="D119" s="1697"/>
      <c r="E119" s="1698"/>
      <c r="F119" s="1715"/>
      <c r="G119" s="1649"/>
      <c r="H119" s="1629"/>
      <c r="I119" s="1629"/>
      <c r="J119" s="1654"/>
      <c r="K119" s="1641"/>
      <c r="L119" s="1629"/>
      <c r="M119" s="1629"/>
      <c r="N119" s="1654"/>
      <c r="O119" s="1641"/>
      <c r="P119" s="1629"/>
      <c r="Q119" s="1629"/>
      <c r="R119" s="1654"/>
    </row>
    <row r="120" spans="1:18" ht="12.75">
      <c r="A120" s="1638"/>
      <c r="B120" s="1691"/>
      <c r="C120" s="1691"/>
      <c r="D120" s="1691"/>
      <c r="E120" s="1692"/>
      <c r="F120" s="1716"/>
      <c r="G120" s="223" t="s">
        <v>115</v>
      </c>
      <c r="H120" s="221" t="s">
        <v>120</v>
      </c>
      <c r="I120" s="272" t="s">
        <v>121</v>
      </c>
      <c r="J120" s="222" t="s">
        <v>122</v>
      </c>
      <c r="K120" s="220" t="s">
        <v>123</v>
      </c>
      <c r="L120" s="221" t="s">
        <v>124</v>
      </c>
      <c r="M120" s="272" t="s">
        <v>125</v>
      </c>
      <c r="N120" s="272" t="s">
        <v>444</v>
      </c>
      <c r="O120" s="220" t="s">
        <v>445</v>
      </c>
      <c r="P120" s="223" t="s">
        <v>446</v>
      </c>
      <c r="Q120" s="272" t="s">
        <v>447</v>
      </c>
      <c r="R120" s="222" t="s">
        <v>448</v>
      </c>
    </row>
    <row r="121" spans="1:18" ht="12.75">
      <c r="A121" s="1700" t="s">
        <v>164</v>
      </c>
      <c r="B121" s="1701"/>
      <c r="C121" s="1701"/>
      <c r="D121" s="1701"/>
      <c r="E121" s="1702"/>
      <c r="F121" s="1096"/>
      <c r="G121" s="229">
        <v>48569</v>
      </c>
      <c r="H121" s="228">
        <f>H184+H197</f>
        <v>20212</v>
      </c>
      <c r="I121" s="707">
        <f>I184+I197</f>
        <v>-2285</v>
      </c>
      <c r="J121" s="746">
        <f>SUM(G121:I121)</f>
        <v>66496</v>
      </c>
      <c r="K121" s="228"/>
      <c r="L121" s="228">
        <v>5206</v>
      </c>
      <c r="M121" s="228">
        <f>M184+M197</f>
        <v>437</v>
      </c>
      <c r="N121" s="764">
        <f>SUM(K121:M121)</f>
        <v>5643</v>
      </c>
      <c r="O121" s="227">
        <f aca="true" t="shared" si="18" ref="O121:O150">K14+O14+G121</f>
        <v>116537</v>
      </c>
      <c r="P121" s="229">
        <f>P184+P197</f>
        <v>64090</v>
      </c>
      <c r="Q121" s="738">
        <f>Q184+Q197</f>
        <v>5339</v>
      </c>
      <c r="R121" s="746">
        <f>R184+R197</f>
        <v>185966</v>
      </c>
    </row>
    <row r="122" spans="1:18" ht="12.75">
      <c r="A122" s="230" t="s">
        <v>27</v>
      </c>
      <c r="B122" s="231" t="s">
        <v>168</v>
      </c>
      <c r="C122" s="232"/>
      <c r="D122" s="232"/>
      <c r="E122" s="233"/>
      <c r="F122" s="1097"/>
      <c r="G122" s="236"/>
      <c r="H122" s="235"/>
      <c r="I122" s="708"/>
      <c r="J122" s="749"/>
      <c r="K122" s="255"/>
      <c r="L122" s="255"/>
      <c r="M122" s="732"/>
      <c r="N122" s="732"/>
      <c r="O122" s="944">
        <f t="shared" si="18"/>
        <v>0</v>
      </c>
      <c r="P122" s="236"/>
      <c r="Q122" s="947">
        <f>M15+Q15+I122</f>
        <v>0</v>
      </c>
      <c r="R122" s="749"/>
    </row>
    <row r="123" spans="1:18" ht="12.75">
      <c r="A123" s="230"/>
      <c r="B123" s="537">
        <v>1</v>
      </c>
      <c r="C123" s="1668" t="s">
        <v>250</v>
      </c>
      <c r="D123" s="1668"/>
      <c r="E123" s="1690"/>
      <c r="F123" s="1098" t="s">
        <v>417</v>
      </c>
      <c r="G123" s="236">
        <v>2846</v>
      </c>
      <c r="H123" s="235">
        <v>356</v>
      </c>
      <c r="I123" s="708">
        <v>378</v>
      </c>
      <c r="J123" s="747">
        <f aca="true" t="shared" si="19" ref="J123:J150">SUM(G123:I123)</f>
        <v>3580</v>
      </c>
      <c r="K123" s="255"/>
      <c r="L123" s="255"/>
      <c r="M123" s="732"/>
      <c r="N123" s="732"/>
      <c r="O123" s="944">
        <f t="shared" si="18"/>
        <v>2846</v>
      </c>
      <c r="P123" s="236">
        <f aca="true" t="shared" si="20" ref="P123:P149">L16+P16+H123+L123</f>
        <v>356</v>
      </c>
      <c r="Q123" s="947">
        <f aca="true" t="shared" si="21" ref="Q123:Q149">M16+Q16+I123+M123</f>
        <v>378</v>
      </c>
      <c r="R123" s="749">
        <f aca="true" t="shared" si="22" ref="R123:R149">N16+R16+J123+N123</f>
        <v>3580</v>
      </c>
    </row>
    <row r="124" spans="1:18" ht="12.75">
      <c r="A124" s="230"/>
      <c r="B124" s="237">
        <v>2</v>
      </c>
      <c r="C124" s="1664" t="s">
        <v>141</v>
      </c>
      <c r="D124" s="1664"/>
      <c r="E124" s="1665"/>
      <c r="F124" s="1099" t="s">
        <v>418</v>
      </c>
      <c r="G124" s="243">
        <v>508</v>
      </c>
      <c r="H124" s="241"/>
      <c r="I124" s="713"/>
      <c r="J124" s="747">
        <f t="shared" si="19"/>
        <v>508</v>
      </c>
      <c r="K124" s="241"/>
      <c r="L124" s="241"/>
      <c r="M124" s="713"/>
      <c r="N124" s="732"/>
      <c r="O124" s="944">
        <f t="shared" si="18"/>
        <v>508</v>
      </c>
      <c r="P124" s="236">
        <f t="shared" si="20"/>
        <v>0</v>
      </c>
      <c r="Q124" s="947">
        <f t="shared" si="21"/>
        <v>0</v>
      </c>
      <c r="R124" s="749">
        <f t="shared" si="22"/>
        <v>508</v>
      </c>
    </row>
    <row r="125" spans="1:18" ht="12.75">
      <c r="A125" s="230"/>
      <c r="B125" s="237">
        <v>3</v>
      </c>
      <c r="C125" s="1664" t="s">
        <v>251</v>
      </c>
      <c r="D125" s="1664"/>
      <c r="E125" s="1665"/>
      <c r="F125" s="1099" t="s">
        <v>418</v>
      </c>
      <c r="G125" s="243">
        <v>980</v>
      </c>
      <c r="H125" s="241">
        <v>87</v>
      </c>
      <c r="I125" s="713"/>
      <c r="J125" s="747">
        <f t="shared" si="19"/>
        <v>1067</v>
      </c>
      <c r="K125" s="241"/>
      <c r="L125" s="241"/>
      <c r="M125" s="713"/>
      <c r="N125" s="732"/>
      <c r="O125" s="944">
        <f t="shared" si="18"/>
        <v>980</v>
      </c>
      <c r="P125" s="236">
        <f t="shared" si="20"/>
        <v>87</v>
      </c>
      <c r="Q125" s="947">
        <f t="shared" si="21"/>
        <v>0</v>
      </c>
      <c r="R125" s="749">
        <f t="shared" si="22"/>
        <v>1067</v>
      </c>
    </row>
    <row r="126" spans="1:18" ht="12.75">
      <c r="A126" s="230"/>
      <c r="B126" s="237">
        <v>4</v>
      </c>
      <c r="C126" s="1664" t="s">
        <v>142</v>
      </c>
      <c r="D126" s="1664"/>
      <c r="E126" s="1665"/>
      <c r="F126" s="1099" t="s">
        <v>417</v>
      </c>
      <c r="G126" s="243"/>
      <c r="H126" s="241"/>
      <c r="I126" s="713"/>
      <c r="J126" s="747"/>
      <c r="K126" s="241"/>
      <c r="L126" s="241"/>
      <c r="M126" s="713"/>
      <c r="N126" s="732"/>
      <c r="O126" s="944">
        <f t="shared" si="18"/>
        <v>0</v>
      </c>
      <c r="P126" s="236">
        <f t="shared" si="20"/>
        <v>0</v>
      </c>
      <c r="Q126" s="947">
        <f t="shared" si="21"/>
        <v>0</v>
      </c>
      <c r="R126" s="749">
        <f t="shared" si="22"/>
        <v>0</v>
      </c>
    </row>
    <row r="127" spans="1:18" ht="12.75">
      <c r="A127" s="230"/>
      <c r="B127" s="237">
        <v>5</v>
      </c>
      <c r="C127" s="1664" t="s">
        <v>252</v>
      </c>
      <c r="D127" s="1664"/>
      <c r="E127" s="1665"/>
      <c r="F127" s="1099" t="s">
        <v>418</v>
      </c>
      <c r="G127" s="243">
        <v>4896</v>
      </c>
      <c r="H127" s="241">
        <v>400</v>
      </c>
      <c r="I127" s="713">
        <v>-1205</v>
      </c>
      <c r="J127" s="747">
        <f t="shared" si="19"/>
        <v>4091</v>
      </c>
      <c r="K127" s="241"/>
      <c r="L127" s="241"/>
      <c r="M127" s="713"/>
      <c r="N127" s="732"/>
      <c r="O127" s="944">
        <f t="shared" si="18"/>
        <v>4896</v>
      </c>
      <c r="P127" s="236">
        <f t="shared" si="20"/>
        <v>400</v>
      </c>
      <c r="Q127" s="947">
        <f t="shared" si="21"/>
        <v>-1205</v>
      </c>
      <c r="R127" s="749">
        <f t="shared" si="22"/>
        <v>4091</v>
      </c>
    </row>
    <row r="128" spans="1:18" ht="12.75">
      <c r="A128" s="230"/>
      <c r="B128" s="237">
        <v>6</v>
      </c>
      <c r="C128" s="1664" t="s">
        <v>253</v>
      </c>
      <c r="D128" s="1664"/>
      <c r="E128" s="1665"/>
      <c r="F128" s="1099" t="s">
        <v>417</v>
      </c>
      <c r="G128" s="243">
        <v>1307</v>
      </c>
      <c r="H128" s="241">
        <v>415</v>
      </c>
      <c r="I128" s="713">
        <v>1014</v>
      </c>
      <c r="J128" s="747">
        <f t="shared" si="19"/>
        <v>2736</v>
      </c>
      <c r="K128" s="241"/>
      <c r="L128" s="241"/>
      <c r="M128" s="713"/>
      <c r="N128" s="732"/>
      <c r="O128" s="944">
        <f t="shared" si="18"/>
        <v>1307</v>
      </c>
      <c r="P128" s="236">
        <f t="shared" si="20"/>
        <v>415</v>
      </c>
      <c r="Q128" s="947">
        <f t="shared" si="21"/>
        <v>1014</v>
      </c>
      <c r="R128" s="749">
        <f t="shared" si="22"/>
        <v>2736</v>
      </c>
    </row>
    <row r="129" spans="1:18" ht="12.75">
      <c r="A129" s="230"/>
      <c r="B129" s="537">
        <v>7</v>
      </c>
      <c r="C129" s="1664" t="s">
        <v>254</v>
      </c>
      <c r="D129" s="1664"/>
      <c r="E129" s="1665"/>
      <c r="F129" s="1099" t="s">
        <v>417</v>
      </c>
      <c r="G129" s="243">
        <v>720</v>
      </c>
      <c r="H129" s="241"/>
      <c r="I129" s="713"/>
      <c r="J129" s="747">
        <f t="shared" si="19"/>
        <v>720</v>
      </c>
      <c r="K129" s="241"/>
      <c r="L129" s="241"/>
      <c r="M129" s="713"/>
      <c r="N129" s="732"/>
      <c r="O129" s="944">
        <f t="shared" si="18"/>
        <v>720</v>
      </c>
      <c r="P129" s="236">
        <f t="shared" si="20"/>
        <v>0</v>
      </c>
      <c r="Q129" s="947">
        <f t="shared" si="21"/>
        <v>0</v>
      </c>
      <c r="R129" s="749">
        <f t="shared" si="22"/>
        <v>720</v>
      </c>
    </row>
    <row r="130" spans="1:18" ht="12.75">
      <c r="A130" s="230"/>
      <c r="B130" s="237">
        <v>8</v>
      </c>
      <c r="C130" s="1664" t="s">
        <v>257</v>
      </c>
      <c r="D130" s="1664"/>
      <c r="E130" s="1665"/>
      <c r="F130" s="1099" t="s">
        <v>418</v>
      </c>
      <c r="G130" s="243">
        <v>3458</v>
      </c>
      <c r="H130" s="241">
        <v>1463</v>
      </c>
      <c r="I130" s="713">
        <v>2330</v>
      </c>
      <c r="J130" s="747">
        <f t="shared" si="19"/>
        <v>7251</v>
      </c>
      <c r="K130" s="241"/>
      <c r="L130" s="241">
        <v>5206</v>
      </c>
      <c r="M130" s="713">
        <v>437</v>
      </c>
      <c r="N130" s="732">
        <f>SUM(K130:M130)</f>
        <v>5643</v>
      </c>
      <c r="O130" s="944">
        <f t="shared" si="18"/>
        <v>3949</v>
      </c>
      <c r="P130" s="236">
        <f t="shared" si="20"/>
        <v>6669</v>
      </c>
      <c r="Q130" s="947">
        <f t="shared" si="21"/>
        <v>3320</v>
      </c>
      <c r="R130" s="749">
        <f t="shared" si="22"/>
        <v>13938</v>
      </c>
    </row>
    <row r="131" spans="1:18" ht="12.75">
      <c r="A131" s="230"/>
      <c r="B131" s="237">
        <v>9</v>
      </c>
      <c r="C131" s="1664" t="s">
        <v>255</v>
      </c>
      <c r="D131" s="1664"/>
      <c r="E131" s="1665"/>
      <c r="F131" s="1099" t="s">
        <v>418</v>
      </c>
      <c r="G131" s="243">
        <v>5804</v>
      </c>
      <c r="H131" s="241"/>
      <c r="I131" s="713"/>
      <c r="J131" s="747">
        <f t="shared" si="19"/>
        <v>5804</v>
      </c>
      <c r="K131" s="241"/>
      <c r="L131" s="241"/>
      <c r="M131" s="713"/>
      <c r="N131" s="732"/>
      <c r="O131" s="944">
        <f t="shared" si="18"/>
        <v>5804</v>
      </c>
      <c r="P131" s="236">
        <f t="shared" si="20"/>
        <v>0</v>
      </c>
      <c r="Q131" s="947">
        <f t="shared" si="21"/>
        <v>0</v>
      </c>
      <c r="R131" s="749">
        <f t="shared" si="22"/>
        <v>5804</v>
      </c>
    </row>
    <row r="132" spans="1:18" ht="12.75">
      <c r="A132" s="230"/>
      <c r="B132" s="237">
        <v>10</v>
      </c>
      <c r="C132" s="1664" t="s">
        <v>256</v>
      </c>
      <c r="D132" s="1664"/>
      <c r="E132" s="1665"/>
      <c r="F132" s="1099" t="s">
        <v>418</v>
      </c>
      <c r="G132" s="243">
        <v>3081</v>
      </c>
      <c r="H132" s="241">
        <v>1054</v>
      </c>
      <c r="I132" s="713"/>
      <c r="J132" s="747">
        <f t="shared" si="19"/>
        <v>4135</v>
      </c>
      <c r="K132" s="241"/>
      <c r="L132" s="241"/>
      <c r="M132" s="713"/>
      <c r="N132" s="732"/>
      <c r="O132" s="944">
        <f t="shared" si="18"/>
        <v>4246</v>
      </c>
      <c r="P132" s="236">
        <f t="shared" si="20"/>
        <v>1562</v>
      </c>
      <c r="Q132" s="947">
        <f t="shared" si="21"/>
        <v>0</v>
      </c>
      <c r="R132" s="749">
        <f t="shared" si="22"/>
        <v>5808</v>
      </c>
    </row>
    <row r="133" spans="1:18" ht="12.75">
      <c r="A133" s="230"/>
      <c r="B133" s="237">
        <v>11</v>
      </c>
      <c r="C133" s="1664" t="s">
        <v>166</v>
      </c>
      <c r="D133" s="1664"/>
      <c r="E133" s="1665"/>
      <c r="F133" s="1099" t="s">
        <v>418</v>
      </c>
      <c r="G133" s="243"/>
      <c r="H133" s="241"/>
      <c r="I133" s="713"/>
      <c r="J133" s="747"/>
      <c r="K133" s="241"/>
      <c r="L133" s="241"/>
      <c r="M133" s="713"/>
      <c r="N133" s="732"/>
      <c r="O133" s="944">
        <f t="shared" si="18"/>
        <v>0</v>
      </c>
      <c r="P133" s="236">
        <f t="shared" si="20"/>
        <v>0</v>
      </c>
      <c r="Q133" s="947">
        <f t="shared" si="21"/>
        <v>0</v>
      </c>
      <c r="R133" s="749">
        <f t="shared" si="22"/>
        <v>0</v>
      </c>
    </row>
    <row r="134" spans="1:18" ht="12.75">
      <c r="A134" s="230"/>
      <c r="B134" s="237">
        <v>12</v>
      </c>
      <c r="C134" s="1664" t="s">
        <v>167</v>
      </c>
      <c r="D134" s="1664"/>
      <c r="E134" s="1665"/>
      <c r="F134" s="1099" t="s">
        <v>418</v>
      </c>
      <c r="G134" s="243"/>
      <c r="H134" s="241"/>
      <c r="I134" s="713"/>
      <c r="J134" s="747"/>
      <c r="K134" s="241"/>
      <c r="L134" s="241"/>
      <c r="M134" s="713"/>
      <c r="N134" s="732"/>
      <c r="O134" s="944">
        <f t="shared" si="18"/>
        <v>0</v>
      </c>
      <c r="P134" s="236">
        <f t="shared" si="20"/>
        <v>0</v>
      </c>
      <c r="Q134" s="947">
        <f t="shared" si="21"/>
        <v>0</v>
      </c>
      <c r="R134" s="749">
        <f t="shared" si="22"/>
        <v>0</v>
      </c>
    </row>
    <row r="135" spans="1:18" ht="12.75">
      <c r="A135" s="230"/>
      <c r="B135" s="537">
        <v>13</v>
      </c>
      <c r="C135" s="1664" t="s">
        <v>258</v>
      </c>
      <c r="D135" s="1664"/>
      <c r="E135" s="1665"/>
      <c r="F135" s="1099" t="s">
        <v>417</v>
      </c>
      <c r="G135" s="243">
        <v>607</v>
      </c>
      <c r="H135" s="241"/>
      <c r="I135" s="713">
        <v>420</v>
      </c>
      <c r="J135" s="747">
        <f t="shared" si="19"/>
        <v>1027</v>
      </c>
      <c r="K135" s="241"/>
      <c r="L135" s="241"/>
      <c r="M135" s="713"/>
      <c r="N135" s="732"/>
      <c r="O135" s="944">
        <f t="shared" si="18"/>
        <v>4273</v>
      </c>
      <c r="P135" s="236">
        <f t="shared" si="20"/>
        <v>216</v>
      </c>
      <c r="Q135" s="947">
        <f t="shared" si="21"/>
        <v>420</v>
      </c>
      <c r="R135" s="749">
        <f t="shared" si="22"/>
        <v>4909</v>
      </c>
    </row>
    <row r="136" spans="1:18" ht="12.75">
      <c r="A136" s="230"/>
      <c r="B136" s="237">
        <v>14</v>
      </c>
      <c r="C136" s="1664" t="s">
        <v>259</v>
      </c>
      <c r="D136" s="1664"/>
      <c r="E136" s="1665"/>
      <c r="F136" s="1099" t="s">
        <v>418</v>
      </c>
      <c r="G136" s="243">
        <v>817</v>
      </c>
      <c r="H136" s="241"/>
      <c r="I136" s="713"/>
      <c r="J136" s="747">
        <f t="shared" si="19"/>
        <v>817</v>
      </c>
      <c r="K136" s="241"/>
      <c r="L136" s="241"/>
      <c r="M136" s="713"/>
      <c r="N136" s="732"/>
      <c r="O136" s="944">
        <f t="shared" si="18"/>
        <v>842</v>
      </c>
      <c r="P136" s="236">
        <f t="shared" si="20"/>
        <v>0</v>
      </c>
      <c r="Q136" s="947">
        <f t="shared" si="21"/>
        <v>0</v>
      </c>
      <c r="R136" s="749">
        <f t="shared" si="22"/>
        <v>842</v>
      </c>
    </row>
    <row r="137" spans="1:18" ht="12.75">
      <c r="A137" s="230"/>
      <c r="B137" s="237">
        <v>15</v>
      </c>
      <c r="C137" s="1664" t="s">
        <v>260</v>
      </c>
      <c r="D137" s="1664"/>
      <c r="E137" s="1665"/>
      <c r="F137" s="1099" t="s">
        <v>418</v>
      </c>
      <c r="G137" s="243">
        <v>188</v>
      </c>
      <c r="H137" s="241"/>
      <c r="I137" s="713"/>
      <c r="J137" s="747">
        <f t="shared" si="19"/>
        <v>188</v>
      </c>
      <c r="K137" s="241"/>
      <c r="L137" s="241"/>
      <c r="M137" s="713"/>
      <c r="N137" s="732"/>
      <c r="O137" s="944">
        <f t="shared" si="18"/>
        <v>188</v>
      </c>
      <c r="P137" s="236">
        <f t="shared" si="20"/>
        <v>0</v>
      </c>
      <c r="Q137" s="947">
        <f t="shared" si="21"/>
        <v>0</v>
      </c>
      <c r="R137" s="749">
        <f t="shared" si="22"/>
        <v>188</v>
      </c>
    </row>
    <row r="138" spans="1:18" ht="12.75">
      <c r="A138" s="230"/>
      <c r="B138" s="237">
        <v>16</v>
      </c>
      <c r="C138" s="1664" t="s">
        <v>143</v>
      </c>
      <c r="D138" s="1664"/>
      <c r="E138" s="1665"/>
      <c r="F138" s="1099" t="s">
        <v>418</v>
      </c>
      <c r="G138" s="243">
        <v>826</v>
      </c>
      <c r="H138" s="241"/>
      <c r="I138" s="713"/>
      <c r="J138" s="747">
        <f t="shared" si="19"/>
        <v>826</v>
      </c>
      <c r="K138" s="241"/>
      <c r="L138" s="241"/>
      <c r="M138" s="713"/>
      <c r="N138" s="732"/>
      <c r="O138" s="944">
        <f t="shared" si="18"/>
        <v>849</v>
      </c>
      <c r="P138" s="236">
        <f t="shared" si="20"/>
        <v>0</v>
      </c>
      <c r="Q138" s="947">
        <f t="shared" si="21"/>
        <v>0</v>
      </c>
      <c r="R138" s="749">
        <f t="shared" si="22"/>
        <v>849</v>
      </c>
    </row>
    <row r="139" spans="1:18" ht="12.75">
      <c r="A139" s="230"/>
      <c r="B139" s="237">
        <v>17</v>
      </c>
      <c r="C139" s="1664" t="s">
        <v>261</v>
      </c>
      <c r="D139" s="1664"/>
      <c r="E139" s="1665"/>
      <c r="F139" s="1099" t="s">
        <v>418</v>
      </c>
      <c r="G139" s="243">
        <v>1015</v>
      </c>
      <c r="H139" s="241">
        <v>2</v>
      </c>
      <c r="I139" s="713"/>
      <c r="J139" s="747">
        <f t="shared" si="19"/>
        <v>1017</v>
      </c>
      <c r="K139" s="241"/>
      <c r="L139" s="241"/>
      <c r="M139" s="713"/>
      <c r="N139" s="732"/>
      <c r="O139" s="944">
        <f t="shared" si="18"/>
        <v>4816</v>
      </c>
      <c r="P139" s="236">
        <f t="shared" si="20"/>
        <v>34</v>
      </c>
      <c r="Q139" s="947">
        <f t="shared" si="21"/>
        <v>320</v>
      </c>
      <c r="R139" s="749">
        <f t="shared" si="22"/>
        <v>5170</v>
      </c>
    </row>
    <row r="140" spans="1:18" ht="12.75">
      <c r="A140" s="230"/>
      <c r="B140" s="237">
        <v>18</v>
      </c>
      <c r="C140" s="1664" t="s">
        <v>144</v>
      </c>
      <c r="D140" s="1664"/>
      <c r="E140" s="1665"/>
      <c r="F140" s="1099" t="s">
        <v>418</v>
      </c>
      <c r="G140" s="243">
        <v>0</v>
      </c>
      <c r="H140" s="241"/>
      <c r="I140" s="713"/>
      <c r="J140" s="749"/>
      <c r="K140" s="241"/>
      <c r="L140" s="241"/>
      <c r="M140" s="713"/>
      <c r="N140" s="732"/>
      <c r="O140" s="944">
        <f t="shared" si="18"/>
        <v>0</v>
      </c>
      <c r="P140" s="236">
        <f t="shared" si="20"/>
        <v>0</v>
      </c>
      <c r="Q140" s="947">
        <f t="shared" si="21"/>
        <v>0</v>
      </c>
      <c r="R140" s="749">
        <f t="shared" si="22"/>
        <v>0</v>
      </c>
    </row>
    <row r="141" spans="1:18" ht="12.75">
      <c r="A141" s="230"/>
      <c r="B141" s="537">
        <v>19</v>
      </c>
      <c r="C141" s="1664" t="s">
        <v>146</v>
      </c>
      <c r="D141" s="1664"/>
      <c r="E141" s="1665"/>
      <c r="F141" s="1099"/>
      <c r="G141" s="243"/>
      <c r="H141" s="241"/>
      <c r="I141" s="713"/>
      <c r="J141" s="749"/>
      <c r="K141" s="241"/>
      <c r="L141" s="241"/>
      <c r="M141" s="713"/>
      <c r="N141" s="732"/>
      <c r="O141" s="944">
        <f t="shared" si="18"/>
        <v>0</v>
      </c>
      <c r="P141" s="236">
        <f t="shared" si="20"/>
        <v>0</v>
      </c>
      <c r="Q141" s="947">
        <f t="shared" si="21"/>
        <v>0</v>
      </c>
      <c r="R141" s="749">
        <f t="shared" si="22"/>
        <v>0</v>
      </c>
    </row>
    <row r="142" spans="1:18" ht="12.75">
      <c r="A142" s="230"/>
      <c r="B142" s="237">
        <v>20</v>
      </c>
      <c r="C142" s="1664" t="s">
        <v>262</v>
      </c>
      <c r="D142" s="1664"/>
      <c r="E142" s="1665"/>
      <c r="F142" s="1099" t="s">
        <v>418</v>
      </c>
      <c r="G142" s="243"/>
      <c r="H142" s="241"/>
      <c r="I142" s="713"/>
      <c r="J142" s="749"/>
      <c r="K142" s="241"/>
      <c r="L142" s="241"/>
      <c r="M142" s="713"/>
      <c r="N142" s="732"/>
      <c r="O142" s="944">
        <f t="shared" si="18"/>
        <v>0</v>
      </c>
      <c r="P142" s="236">
        <f t="shared" si="20"/>
        <v>0</v>
      </c>
      <c r="Q142" s="947">
        <f t="shared" si="21"/>
        <v>0</v>
      </c>
      <c r="R142" s="749">
        <f t="shared" si="22"/>
        <v>0</v>
      </c>
    </row>
    <row r="143" spans="1:18" ht="12.75">
      <c r="A143" s="230"/>
      <c r="B143" s="237">
        <v>21</v>
      </c>
      <c r="C143" s="1664" t="s">
        <v>263</v>
      </c>
      <c r="D143" s="1664"/>
      <c r="E143" s="1665"/>
      <c r="F143" s="1099" t="s">
        <v>417</v>
      </c>
      <c r="G143" s="243"/>
      <c r="H143" s="241"/>
      <c r="I143" s="713"/>
      <c r="J143" s="749"/>
      <c r="K143" s="241"/>
      <c r="L143" s="241"/>
      <c r="M143" s="713"/>
      <c r="N143" s="732"/>
      <c r="O143" s="944">
        <f t="shared" si="18"/>
        <v>0</v>
      </c>
      <c r="P143" s="236">
        <f t="shared" si="20"/>
        <v>0</v>
      </c>
      <c r="Q143" s="947">
        <f t="shared" si="21"/>
        <v>0</v>
      </c>
      <c r="R143" s="749">
        <f t="shared" si="22"/>
        <v>0</v>
      </c>
    </row>
    <row r="144" spans="1:18" ht="12.75">
      <c r="A144" s="230"/>
      <c r="B144" s="237">
        <v>22</v>
      </c>
      <c r="C144" s="1664" t="s">
        <v>264</v>
      </c>
      <c r="D144" s="1664"/>
      <c r="E144" s="1665"/>
      <c r="F144" s="1099" t="s">
        <v>417</v>
      </c>
      <c r="G144" s="247"/>
      <c r="H144" s="246"/>
      <c r="I144" s="714"/>
      <c r="J144" s="749"/>
      <c r="K144" s="246"/>
      <c r="L144" s="246"/>
      <c r="M144" s="714"/>
      <c r="N144" s="732"/>
      <c r="O144" s="944">
        <f t="shared" si="18"/>
        <v>0</v>
      </c>
      <c r="P144" s="236">
        <f t="shared" si="20"/>
        <v>0</v>
      </c>
      <c r="Q144" s="947">
        <f t="shared" si="21"/>
        <v>0</v>
      </c>
      <c r="R144" s="749">
        <f t="shared" si="22"/>
        <v>0</v>
      </c>
    </row>
    <row r="145" spans="1:18" ht="12.75">
      <c r="A145" s="244"/>
      <c r="B145" s="237">
        <v>23</v>
      </c>
      <c r="C145" s="1664" t="s">
        <v>265</v>
      </c>
      <c r="D145" s="1664"/>
      <c r="E145" s="1665"/>
      <c r="F145" s="1099" t="s">
        <v>417</v>
      </c>
      <c r="G145" s="247"/>
      <c r="H145" s="246"/>
      <c r="I145" s="714"/>
      <c r="J145" s="749"/>
      <c r="K145" s="246"/>
      <c r="L145" s="246"/>
      <c r="M145" s="714"/>
      <c r="N145" s="732"/>
      <c r="O145" s="944">
        <f t="shared" si="18"/>
        <v>0</v>
      </c>
      <c r="P145" s="236">
        <f t="shared" si="20"/>
        <v>0</v>
      </c>
      <c r="Q145" s="947">
        <f t="shared" si="21"/>
        <v>0</v>
      </c>
      <c r="R145" s="749">
        <f t="shared" si="22"/>
        <v>0</v>
      </c>
    </row>
    <row r="146" spans="1:18" ht="12.75">
      <c r="A146" s="230"/>
      <c r="B146" s="237">
        <v>24</v>
      </c>
      <c r="C146" s="1664" t="s">
        <v>147</v>
      </c>
      <c r="D146" s="1664"/>
      <c r="E146" s="1665"/>
      <c r="F146" s="1099" t="s">
        <v>418</v>
      </c>
      <c r="G146" s="247"/>
      <c r="H146" s="246"/>
      <c r="I146" s="714"/>
      <c r="J146" s="749"/>
      <c r="K146" s="246"/>
      <c r="L146" s="246"/>
      <c r="M146" s="714"/>
      <c r="N146" s="732"/>
      <c r="O146" s="944">
        <f t="shared" si="18"/>
        <v>0</v>
      </c>
      <c r="P146" s="236">
        <f t="shared" si="20"/>
        <v>0</v>
      </c>
      <c r="Q146" s="947">
        <f t="shared" si="21"/>
        <v>0</v>
      </c>
      <c r="R146" s="749">
        <f t="shared" si="22"/>
        <v>0</v>
      </c>
    </row>
    <row r="147" spans="1:18" ht="12.75">
      <c r="A147" s="230"/>
      <c r="B147" s="537">
        <v>25</v>
      </c>
      <c r="C147" s="238" t="s">
        <v>266</v>
      </c>
      <c r="D147" s="238"/>
      <c r="E147" s="239"/>
      <c r="F147" s="1099" t="s">
        <v>418</v>
      </c>
      <c r="G147" s="247">
        <v>51</v>
      </c>
      <c r="H147" s="246">
        <v>21</v>
      </c>
      <c r="I147" s="714">
        <v>61</v>
      </c>
      <c r="J147" s="747">
        <f t="shared" si="19"/>
        <v>133</v>
      </c>
      <c r="K147" s="246"/>
      <c r="L147" s="246"/>
      <c r="M147" s="714"/>
      <c r="N147" s="732"/>
      <c r="O147" s="944">
        <f t="shared" si="18"/>
        <v>2089</v>
      </c>
      <c r="P147" s="236">
        <f t="shared" si="20"/>
        <v>179</v>
      </c>
      <c r="Q147" s="947">
        <f t="shared" si="21"/>
        <v>62</v>
      </c>
      <c r="R147" s="749">
        <f t="shared" si="22"/>
        <v>2330</v>
      </c>
    </row>
    <row r="148" spans="1:18" ht="12.75">
      <c r="A148" s="230"/>
      <c r="B148" s="237">
        <v>26</v>
      </c>
      <c r="C148" s="1664" t="s">
        <v>267</v>
      </c>
      <c r="D148" s="1664"/>
      <c r="E148" s="1665"/>
      <c r="F148" s="1099" t="s">
        <v>418</v>
      </c>
      <c r="G148" s="265">
        <v>4268</v>
      </c>
      <c r="H148" s="389"/>
      <c r="I148" s="715">
        <v>-56</v>
      </c>
      <c r="J148" s="747">
        <f t="shared" si="19"/>
        <v>4212</v>
      </c>
      <c r="K148" s="241"/>
      <c r="L148" s="241"/>
      <c r="M148" s="713"/>
      <c r="N148" s="732"/>
      <c r="O148" s="944">
        <f t="shared" si="18"/>
        <v>4871</v>
      </c>
      <c r="P148" s="236">
        <f t="shared" si="20"/>
        <v>0</v>
      </c>
      <c r="Q148" s="947">
        <f t="shared" si="21"/>
        <v>-56</v>
      </c>
      <c r="R148" s="749">
        <f t="shared" si="22"/>
        <v>4815</v>
      </c>
    </row>
    <row r="149" spans="1:18" ht="13.5" thickBot="1">
      <c r="A149" s="248"/>
      <c r="B149" s="237">
        <v>27</v>
      </c>
      <c r="C149" s="1685" t="s">
        <v>268</v>
      </c>
      <c r="D149" s="1685"/>
      <c r="E149" s="1686"/>
      <c r="F149" s="1100" t="s">
        <v>418</v>
      </c>
      <c r="G149" s="1119">
        <v>1463</v>
      </c>
      <c r="H149" s="402"/>
      <c r="I149" s="769">
        <v>-37</v>
      </c>
      <c r="J149" s="748">
        <f t="shared" si="19"/>
        <v>1426</v>
      </c>
      <c r="K149" s="400"/>
      <c r="L149" s="400"/>
      <c r="M149" s="399"/>
      <c r="N149" s="768"/>
      <c r="O149" s="946">
        <f t="shared" si="18"/>
        <v>4648</v>
      </c>
      <c r="P149" s="1149">
        <f t="shared" si="20"/>
        <v>336</v>
      </c>
      <c r="Q149" s="947">
        <f t="shared" si="21"/>
        <v>108</v>
      </c>
      <c r="R149" s="749">
        <f t="shared" si="22"/>
        <v>5092</v>
      </c>
    </row>
    <row r="150" spans="1:18" ht="14.25" thickBot="1" thickTop="1">
      <c r="A150" s="1669" t="s">
        <v>148</v>
      </c>
      <c r="B150" s="1670"/>
      <c r="C150" s="1670"/>
      <c r="D150" s="1670"/>
      <c r="E150" s="1699"/>
      <c r="F150" s="1121"/>
      <c r="G150" s="1120">
        <v>32835</v>
      </c>
      <c r="H150" s="853">
        <f>SUM(H123:H149)</f>
        <v>3798</v>
      </c>
      <c r="I150" s="852">
        <f>SUM(I123:I149)</f>
        <v>2905</v>
      </c>
      <c r="J150" s="861">
        <f t="shared" si="19"/>
        <v>39538</v>
      </c>
      <c r="K150" s="852">
        <v>0</v>
      </c>
      <c r="L150" s="852">
        <v>5206</v>
      </c>
      <c r="M150" s="853">
        <f>SUM(M130:M149)</f>
        <v>437</v>
      </c>
      <c r="N150" s="860">
        <v>5643</v>
      </c>
      <c r="O150" s="866">
        <f t="shared" si="18"/>
        <v>47832</v>
      </c>
      <c r="P150" s="867">
        <f>SUM(P123:P149)</f>
        <v>10254</v>
      </c>
      <c r="Q150" s="852">
        <f>SUM(Q123:Q149)</f>
        <v>4361</v>
      </c>
      <c r="R150" s="869">
        <f>SUM(R122:R149)</f>
        <v>62447</v>
      </c>
    </row>
    <row r="151" spans="1:18" ht="13.5" thickTop="1">
      <c r="A151" s="477"/>
      <c r="B151" s="478"/>
      <c r="C151" s="478"/>
      <c r="D151" s="478"/>
      <c r="E151" s="478"/>
      <c r="F151" s="478"/>
      <c r="G151" s="1179"/>
      <c r="H151" s="1179"/>
      <c r="I151" s="1179"/>
      <c r="J151" s="1180"/>
      <c r="K151" s="1179"/>
      <c r="L151" s="1179"/>
      <c r="M151" s="1179"/>
      <c r="N151" s="1181"/>
      <c r="O151" s="1175"/>
      <c r="P151" s="1175"/>
      <c r="Q151" s="1179"/>
      <c r="R151" s="1175"/>
    </row>
    <row r="152" spans="1:18" ht="12.75">
      <c r="A152" s="477"/>
      <c r="B152" s="478"/>
      <c r="C152" s="478"/>
      <c r="D152" s="478"/>
      <c r="E152" s="478"/>
      <c r="F152" s="478"/>
      <c r="G152" s="1179"/>
      <c r="H152" s="1179"/>
      <c r="I152" s="1179"/>
      <c r="J152" s="1180"/>
      <c r="K152" s="1179"/>
      <c r="L152" s="1179"/>
      <c r="M152" s="1179"/>
      <c r="N152" s="1181"/>
      <c r="O152" s="1175"/>
      <c r="P152" s="1175"/>
      <c r="Q152" s="1179"/>
      <c r="R152" s="1175"/>
    </row>
    <row r="153" spans="1:18" ht="12.75">
      <c r="A153" s="477"/>
      <c r="B153" s="478"/>
      <c r="C153" s="478"/>
      <c r="D153" s="478"/>
      <c r="E153" s="478"/>
      <c r="F153" s="478"/>
      <c r="G153" s="1179"/>
      <c r="H153" s="1179"/>
      <c r="I153" s="1179"/>
      <c r="J153" s="1180"/>
      <c r="K153" s="1179"/>
      <c r="L153" s="1179"/>
      <c r="M153" s="1179"/>
      <c r="N153" s="1181"/>
      <c r="O153" s="1175"/>
      <c r="P153" s="1175"/>
      <c r="Q153" s="1179"/>
      <c r="R153" s="1175"/>
    </row>
    <row r="154" spans="1:18" ht="12.75">
      <c r="A154" s="477"/>
      <c r="B154" s="478"/>
      <c r="C154" s="478"/>
      <c r="D154" s="478"/>
      <c r="E154" s="478"/>
      <c r="F154" s="478"/>
      <c r="G154" s="1179"/>
      <c r="H154" s="1179"/>
      <c r="I154" s="1179"/>
      <c r="J154" s="1180"/>
      <c r="K154" s="1179"/>
      <c r="L154" s="1179"/>
      <c r="M154" s="1179"/>
      <c r="N154" s="1181"/>
      <c r="O154" s="1175"/>
      <c r="P154" s="1175"/>
      <c r="Q154" s="1179"/>
      <c r="R154" s="1175"/>
    </row>
    <row r="155" spans="1:18" ht="12.75">
      <c r="A155" s="477"/>
      <c r="B155" s="478"/>
      <c r="C155" s="478"/>
      <c r="D155" s="478"/>
      <c r="E155" s="478"/>
      <c r="F155" s="478"/>
      <c r="G155" s="1179"/>
      <c r="H155" s="1179"/>
      <c r="I155" s="1179"/>
      <c r="J155" s="1180"/>
      <c r="K155" s="1179"/>
      <c r="L155" s="1179"/>
      <c r="M155" s="1179"/>
      <c r="N155" s="1181"/>
      <c r="O155" s="1175"/>
      <c r="P155" s="1175"/>
      <c r="Q155" s="1179"/>
      <c r="R155" s="1175"/>
    </row>
    <row r="156" spans="1:18" ht="12.75">
      <c r="A156" s="477"/>
      <c r="B156" s="478"/>
      <c r="C156" s="478"/>
      <c r="D156" s="478"/>
      <c r="E156" s="478"/>
      <c r="F156" s="478"/>
      <c r="G156" s="1179"/>
      <c r="H156" s="1179"/>
      <c r="I156" s="1179"/>
      <c r="J156" s="1180"/>
      <c r="K156" s="1179"/>
      <c r="L156" s="1179"/>
      <c r="M156" s="1179"/>
      <c r="N156" s="1181"/>
      <c r="O156" s="1175"/>
      <c r="P156" s="1175"/>
      <c r="Q156" s="1179"/>
      <c r="R156" s="1175"/>
    </row>
    <row r="157" spans="1:18" ht="12.75">
      <c r="A157" s="477"/>
      <c r="B157" s="478"/>
      <c r="C157" s="478"/>
      <c r="D157" s="478"/>
      <c r="E157" s="478"/>
      <c r="F157" s="478"/>
      <c r="G157" s="1179"/>
      <c r="H157" s="1179"/>
      <c r="I157" s="1179"/>
      <c r="J157" s="1180"/>
      <c r="K157" s="1179"/>
      <c r="L157" s="1179"/>
      <c r="M157" s="1179"/>
      <c r="N157" s="1181"/>
      <c r="O157" s="1175"/>
      <c r="P157" s="1175"/>
      <c r="Q157" s="1179"/>
      <c r="R157" s="1175"/>
    </row>
    <row r="158" spans="1:18" ht="12.75">
      <c r="A158" s="477"/>
      <c r="B158" s="478"/>
      <c r="C158" s="478"/>
      <c r="D158" s="478"/>
      <c r="E158" s="478"/>
      <c r="F158" s="478"/>
      <c r="G158" s="1179"/>
      <c r="H158" s="1179"/>
      <c r="I158" s="1179"/>
      <c r="J158" s="1180"/>
      <c r="K158" s="1179"/>
      <c r="L158" s="1179"/>
      <c r="M158" s="1179"/>
      <c r="N158" s="1181"/>
      <c r="O158" s="1175"/>
      <c r="P158" s="1175"/>
      <c r="Q158" s="1179"/>
      <c r="R158" s="1175"/>
    </row>
    <row r="159" spans="1:18" ht="12.75">
      <c r="A159" s="477"/>
      <c r="B159" s="478"/>
      <c r="C159" s="478"/>
      <c r="D159" s="478"/>
      <c r="E159" s="478"/>
      <c r="F159" s="478"/>
      <c r="G159" s="1179"/>
      <c r="H159" s="1179"/>
      <c r="I159" s="1179"/>
      <c r="J159" s="1180"/>
      <c r="K159" s="1179"/>
      <c r="L159" s="1179"/>
      <c r="M159" s="1179"/>
      <c r="N159" s="1181"/>
      <c r="O159" s="1175"/>
      <c r="P159" s="1175"/>
      <c r="Q159" s="1179"/>
      <c r="R159" s="1175"/>
    </row>
    <row r="160" spans="1:18" ht="12.75">
      <c r="A160" s="477"/>
      <c r="B160" s="478"/>
      <c r="C160" s="478"/>
      <c r="D160" s="478"/>
      <c r="E160" s="478"/>
      <c r="F160" s="478"/>
      <c r="G160" s="1179"/>
      <c r="H160" s="1179"/>
      <c r="I160" s="1179"/>
      <c r="J160" s="1180"/>
      <c r="K160" s="1179"/>
      <c r="L160" s="1179"/>
      <c r="M160" s="1179"/>
      <c r="N160" s="1181"/>
      <c r="O160" s="1175"/>
      <c r="P160" s="1175"/>
      <c r="Q160" s="1179"/>
      <c r="R160" s="1175"/>
    </row>
    <row r="161" spans="1:18" ht="12.75">
      <c r="A161" s="477"/>
      <c r="B161" s="478"/>
      <c r="C161" s="478"/>
      <c r="D161" s="478"/>
      <c r="E161" s="478"/>
      <c r="F161" s="478"/>
      <c r="G161" s="1179"/>
      <c r="H161" s="1179"/>
      <c r="I161" s="1179"/>
      <c r="J161" s="1180"/>
      <c r="K161" s="1179"/>
      <c r="L161" s="1179"/>
      <c r="M161" s="1179"/>
      <c r="N161" s="1181"/>
      <c r="O161" s="1175"/>
      <c r="P161" s="1175"/>
      <c r="Q161" s="1179"/>
      <c r="R161" s="1175"/>
    </row>
    <row r="162" spans="1:18" ht="12.75">
      <c r="A162" s="477"/>
      <c r="B162" s="478"/>
      <c r="C162" s="478"/>
      <c r="D162" s="478"/>
      <c r="E162" s="478"/>
      <c r="F162" s="478"/>
      <c r="G162" s="1179"/>
      <c r="H162" s="1179"/>
      <c r="I162" s="1179"/>
      <c r="J162" s="1180"/>
      <c r="K162" s="1179"/>
      <c r="L162" s="1179"/>
      <c r="M162" s="1179"/>
      <c r="N162" s="1181"/>
      <c r="O162" s="1175"/>
      <c r="P162" s="1175"/>
      <c r="Q162" s="1179"/>
      <c r="R162" s="1175"/>
    </row>
    <row r="163" spans="1:18" ht="12.75">
      <c r="A163" s="477"/>
      <c r="B163" s="478"/>
      <c r="C163" s="478"/>
      <c r="D163" s="478"/>
      <c r="E163" s="478"/>
      <c r="F163" s="478"/>
      <c r="G163" s="1179"/>
      <c r="H163" s="1179"/>
      <c r="I163" s="1179"/>
      <c r="J163" s="1180"/>
      <c r="K163" s="1179"/>
      <c r="L163" s="1179"/>
      <c r="M163" s="1179"/>
      <c r="N163" s="1181"/>
      <c r="O163" s="1175"/>
      <c r="P163" s="1175"/>
      <c r="Q163" s="1179"/>
      <c r="R163" s="1175"/>
    </row>
    <row r="164" spans="1:18" ht="12.75">
      <c r="A164" s="477"/>
      <c r="B164" s="478"/>
      <c r="C164" s="478"/>
      <c r="D164" s="478"/>
      <c r="E164" s="478"/>
      <c r="F164" s="478"/>
      <c r="G164" s="1179"/>
      <c r="H164" s="1179"/>
      <c r="I164" s="1179"/>
      <c r="J164" s="1180"/>
      <c r="K164" s="1179"/>
      <c r="L164" s="1179"/>
      <c r="M164" s="1179"/>
      <c r="N164" s="1181"/>
      <c r="O164" s="1175"/>
      <c r="P164" s="1175"/>
      <c r="Q164" s="1179"/>
      <c r="R164" s="1175"/>
    </row>
    <row r="165" spans="1:22" ht="12.75">
      <c r="A165" s="219"/>
      <c r="B165" s="219"/>
      <c r="C165" s="219"/>
      <c r="D165" s="219"/>
      <c r="E165" s="219"/>
      <c r="F165" s="219"/>
      <c r="G165" s="219"/>
      <c r="H165" s="219"/>
      <c r="I165" s="219"/>
      <c r="J165" s="219"/>
      <c r="K165" s="219"/>
      <c r="L165" s="219"/>
      <c r="M165" s="219"/>
      <c r="N165" s="219"/>
      <c r="O165" s="219"/>
      <c r="P165" s="219"/>
      <c r="Q165" s="219"/>
      <c r="R165" s="219"/>
      <c r="S165" s="219"/>
      <c r="T165" s="219"/>
      <c r="U165" s="219"/>
      <c r="V165" s="219"/>
    </row>
    <row r="166" spans="1:22" ht="12.75">
      <c r="A166" s="1620" t="s">
        <v>380</v>
      </c>
      <c r="B166" s="1356"/>
      <c r="C166" s="1356"/>
      <c r="D166" s="1356"/>
      <c r="E166" s="1356"/>
      <c r="F166" s="1356"/>
      <c r="G166" s="1356"/>
      <c r="H166" s="1356"/>
      <c r="I166" s="1356"/>
      <c r="J166" s="1356"/>
      <c r="K166" s="1356"/>
      <c r="L166" s="1356"/>
      <c r="M166" s="1356"/>
      <c r="N166" s="1356"/>
      <c r="O166" s="1356"/>
      <c r="P166" s="1356"/>
      <c r="Q166" s="1356"/>
      <c r="R166" s="1356"/>
      <c r="S166" s="1138"/>
      <c r="T166" s="1138"/>
      <c r="U166" s="1138"/>
      <c r="V166" s="1138"/>
    </row>
    <row r="167" spans="1:22" ht="12.75">
      <c r="A167" s="1616" t="s">
        <v>414</v>
      </c>
      <c r="B167" s="1349"/>
      <c r="C167" s="1349"/>
      <c r="D167" s="1349"/>
      <c r="E167" s="1349"/>
      <c r="F167" s="1349"/>
      <c r="G167" s="1349"/>
      <c r="H167" s="1349"/>
      <c r="I167" s="1349"/>
      <c r="J167" s="1349"/>
      <c r="K167" s="1349"/>
      <c r="L167" s="1349"/>
      <c r="M167" s="1349"/>
      <c r="N167" s="1349"/>
      <c r="O167" s="1349"/>
      <c r="P167" s="1349"/>
      <c r="Q167" s="1349"/>
      <c r="R167" s="1349"/>
      <c r="S167" s="1144"/>
      <c r="T167" s="1144"/>
      <c r="U167" s="1144"/>
      <c r="V167" s="1144"/>
    </row>
    <row r="168" spans="1:22" ht="12.75" customHeight="1">
      <c r="A168" s="1617" t="s">
        <v>215</v>
      </c>
      <c r="B168" s="1615"/>
      <c r="C168" s="1615"/>
      <c r="D168" s="1615"/>
      <c r="E168" s="1615"/>
      <c r="F168" s="1615"/>
      <c r="G168" s="1615"/>
      <c r="H168" s="1615"/>
      <c r="I168" s="1615"/>
      <c r="J168" s="1615"/>
      <c r="K168" s="1615"/>
      <c r="L168" s="1615"/>
      <c r="M168" s="1615"/>
      <c r="N168" s="1615"/>
      <c r="O168" s="1615"/>
      <c r="P168" s="1615"/>
      <c r="Q168" s="1615"/>
      <c r="R168" s="1615"/>
      <c r="S168" s="1142"/>
      <c r="T168" s="1142"/>
      <c r="U168" s="1142"/>
      <c r="V168" s="1142"/>
    </row>
    <row r="169" spans="1:22" ht="12.75">
      <c r="A169" s="1618" t="s">
        <v>93</v>
      </c>
      <c r="B169" s="1619"/>
      <c r="C169" s="1619"/>
      <c r="D169" s="1619"/>
      <c r="E169" s="1619"/>
      <c r="F169" s="1619"/>
      <c r="G169" s="1619"/>
      <c r="H169" s="1619"/>
      <c r="I169" s="1619"/>
      <c r="J169" s="1619"/>
      <c r="K169" s="1619"/>
      <c r="L169" s="1619"/>
      <c r="M169" s="1619"/>
      <c r="N169" s="1619"/>
      <c r="O169" s="1619"/>
      <c r="P169" s="1619"/>
      <c r="Q169" s="1619"/>
      <c r="R169" s="1619"/>
      <c r="S169" s="1140"/>
      <c r="T169" s="1140"/>
      <c r="U169" s="1140"/>
      <c r="V169" s="1140"/>
    </row>
    <row r="170" spans="1:22" ht="13.5" thickBot="1">
      <c r="A170" s="219"/>
      <c r="B170" s="219"/>
      <c r="C170" s="219"/>
      <c r="D170" s="219"/>
      <c r="E170" s="219"/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50"/>
      <c r="T170" s="250"/>
      <c r="U170" s="250"/>
      <c r="V170" s="251"/>
    </row>
    <row r="171" spans="1:18" ht="13.5" thickTop="1">
      <c r="A171" s="1679" t="s">
        <v>1</v>
      </c>
      <c r="B171" s="1693" t="s">
        <v>137</v>
      </c>
      <c r="C171" s="1694"/>
      <c r="D171" s="1694"/>
      <c r="E171" s="1695"/>
      <c r="F171" s="1714" t="s">
        <v>419</v>
      </c>
      <c r="G171" s="1635" t="s">
        <v>106</v>
      </c>
      <c r="H171" s="1636"/>
      <c r="I171" s="1636"/>
      <c r="J171" s="1636"/>
      <c r="K171" s="1636"/>
      <c r="L171" s="1636"/>
      <c r="M171" s="1636"/>
      <c r="N171" s="1636"/>
      <c r="O171" s="1636"/>
      <c r="P171" s="1636"/>
      <c r="Q171" s="1636"/>
      <c r="R171" s="1637"/>
    </row>
    <row r="172" spans="1:18" ht="12.75">
      <c r="A172" s="1638"/>
      <c r="B172" s="1696"/>
      <c r="C172" s="1697"/>
      <c r="D172" s="1697"/>
      <c r="E172" s="1698"/>
      <c r="F172" s="1715"/>
      <c r="G172" s="1626" t="s">
        <v>152</v>
      </c>
      <c r="H172" s="1626"/>
      <c r="I172" s="1626"/>
      <c r="J172" s="1627"/>
      <c r="K172" s="1727" t="s">
        <v>390</v>
      </c>
      <c r="L172" s="1658"/>
      <c r="M172" s="1659"/>
      <c r="N172" s="1660"/>
      <c r="O172" s="1725" t="s">
        <v>153</v>
      </c>
      <c r="P172" s="1658"/>
      <c r="Q172" s="1659"/>
      <c r="R172" s="1660"/>
    </row>
    <row r="173" spans="1:18" ht="12.75" customHeight="1">
      <c r="A173" s="1638"/>
      <c r="B173" s="1696"/>
      <c r="C173" s="1697"/>
      <c r="D173" s="1697"/>
      <c r="E173" s="1698"/>
      <c r="F173" s="1715"/>
      <c r="G173" s="1621" t="s">
        <v>349</v>
      </c>
      <c r="H173" s="1630" t="s">
        <v>347</v>
      </c>
      <c r="I173" s="1630" t="s">
        <v>346</v>
      </c>
      <c r="J173" s="1717" t="s">
        <v>348</v>
      </c>
      <c r="K173" s="1621" t="s">
        <v>349</v>
      </c>
      <c r="L173" s="1630" t="s">
        <v>347</v>
      </c>
      <c r="M173" s="1630" t="s">
        <v>346</v>
      </c>
      <c r="N173" s="1717" t="s">
        <v>348</v>
      </c>
      <c r="O173" s="1621" t="s">
        <v>349</v>
      </c>
      <c r="P173" s="1630" t="s">
        <v>347</v>
      </c>
      <c r="Q173" s="1630" t="s">
        <v>346</v>
      </c>
      <c r="R173" s="1717" t="s">
        <v>348</v>
      </c>
    </row>
    <row r="174" spans="1:18" ht="12.75">
      <c r="A174" s="1638"/>
      <c r="B174" s="1696"/>
      <c r="C174" s="1697"/>
      <c r="D174" s="1697"/>
      <c r="E174" s="1698"/>
      <c r="F174" s="1715"/>
      <c r="G174" s="1622"/>
      <c r="H174" s="1631"/>
      <c r="I174" s="1631"/>
      <c r="J174" s="1726"/>
      <c r="K174" s="1622"/>
      <c r="L174" s="1631"/>
      <c r="M174" s="1631"/>
      <c r="N174" s="1726"/>
      <c r="O174" s="1622"/>
      <c r="P174" s="1631"/>
      <c r="Q174" s="1631"/>
      <c r="R174" s="1726"/>
    </row>
    <row r="175" spans="1:18" ht="12.75">
      <c r="A175" s="1638"/>
      <c r="B175" s="1691"/>
      <c r="C175" s="1691"/>
      <c r="D175" s="1691"/>
      <c r="E175" s="1692"/>
      <c r="F175" s="1716"/>
      <c r="G175" s="223" t="s">
        <v>115</v>
      </c>
      <c r="H175" s="221" t="s">
        <v>120</v>
      </c>
      <c r="I175" s="272" t="s">
        <v>121</v>
      </c>
      <c r="J175" s="222" t="s">
        <v>122</v>
      </c>
      <c r="K175" s="220" t="s">
        <v>123</v>
      </c>
      <c r="L175" s="221" t="s">
        <v>124</v>
      </c>
      <c r="M175" s="272" t="s">
        <v>125</v>
      </c>
      <c r="N175" s="272" t="s">
        <v>444</v>
      </c>
      <c r="O175" s="220" t="s">
        <v>445</v>
      </c>
      <c r="P175" s="223" t="s">
        <v>446</v>
      </c>
      <c r="Q175" s="272" t="s">
        <v>447</v>
      </c>
      <c r="R175" s="222" t="s">
        <v>448</v>
      </c>
    </row>
    <row r="176" spans="1:18" ht="12.75">
      <c r="A176" s="382"/>
      <c r="B176" s="359" t="s">
        <v>149</v>
      </c>
      <c r="C176" s="282"/>
      <c r="D176" s="282"/>
      <c r="E176" s="282"/>
      <c r="F176" s="1109"/>
      <c r="G176" s="280">
        <v>32835</v>
      </c>
      <c r="H176" s="388">
        <v>3798</v>
      </c>
      <c r="I176" s="716">
        <v>2905</v>
      </c>
      <c r="J176" s="771">
        <f>SUM(G176:I176)</f>
        <v>39538</v>
      </c>
      <c r="K176" s="388">
        <v>0</v>
      </c>
      <c r="L176" s="388">
        <v>5206</v>
      </c>
      <c r="M176" s="716">
        <v>437</v>
      </c>
      <c r="N176" s="771">
        <f>SUM(K176:M176)</f>
        <v>5643</v>
      </c>
      <c r="O176" s="401">
        <f aca="true" t="shared" si="23" ref="O176:O183">K65+O65+G176</f>
        <v>47832</v>
      </c>
      <c r="P176" s="956">
        <v>10254</v>
      </c>
      <c r="Q176" s="957">
        <v>4361</v>
      </c>
      <c r="R176" s="859">
        <v>62447</v>
      </c>
    </row>
    <row r="177" spans="1:18" ht="12.75">
      <c r="A177" s="224"/>
      <c r="B177" s="283">
        <v>28</v>
      </c>
      <c r="C177" s="1664" t="s">
        <v>269</v>
      </c>
      <c r="D177" s="1664"/>
      <c r="E177" s="1665"/>
      <c r="F177" s="1099"/>
      <c r="G177" s="227"/>
      <c r="H177" s="228"/>
      <c r="I177" s="707"/>
      <c r="J177" s="771">
        <f aca="true" t="shared" si="24" ref="J177:J207">SUM(G177:I177)</f>
        <v>0</v>
      </c>
      <c r="K177" s="228"/>
      <c r="L177" s="228"/>
      <c r="M177" s="707"/>
      <c r="N177" s="771"/>
      <c r="O177" s="952">
        <f t="shared" si="23"/>
        <v>0</v>
      </c>
      <c r="P177" s="953">
        <f aca="true" t="shared" si="25" ref="P177:R183">L66+P66+H177+L177</f>
        <v>0</v>
      </c>
      <c r="Q177" s="954">
        <f t="shared" si="25"/>
        <v>0</v>
      </c>
      <c r="R177" s="955">
        <f t="shared" si="25"/>
        <v>0</v>
      </c>
    </row>
    <row r="178" spans="1:18" ht="12.75">
      <c r="A178" s="224"/>
      <c r="B178" s="283">
        <v>29</v>
      </c>
      <c r="C178" s="1666" t="s">
        <v>165</v>
      </c>
      <c r="D178" s="1666"/>
      <c r="E178" s="1667"/>
      <c r="F178" s="1098" t="s">
        <v>418</v>
      </c>
      <c r="G178" s="234"/>
      <c r="H178" s="235"/>
      <c r="I178" s="708"/>
      <c r="J178" s="771">
        <f t="shared" si="24"/>
        <v>0</v>
      </c>
      <c r="K178" s="235"/>
      <c r="L178" s="235"/>
      <c r="M178" s="708"/>
      <c r="N178" s="771"/>
      <c r="O178" s="240">
        <f t="shared" si="23"/>
        <v>648</v>
      </c>
      <c r="P178" s="953">
        <f t="shared" si="25"/>
        <v>0</v>
      </c>
      <c r="Q178" s="954">
        <f t="shared" si="25"/>
        <v>0</v>
      </c>
      <c r="R178" s="955">
        <f t="shared" si="25"/>
        <v>648</v>
      </c>
    </row>
    <row r="179" spans="1:18" ht="12.75">
      <c r="A179" s="284"/>
      <c r="B179" s="283">
        <v>30</v>
      </c>
      <c r="C179" s="1668" t="s">
        <v>270</v>
      </c>
      <c r="D179" s="1666"/>
      <c r="E179" s="1667"/>
      <c r="F179" s="1098" t="s">
        <v>417</v>
      </c>
      <c r="G179" s="234"/>
      <c r="H179" s="235"/>
      <c r="I179" s="708"/>
      <c r="J179" s="771">
        <f t="shared" si="24"/>
        <v>0</v>
      </c>
      <c r="K179" s="235"/>
      <c r="L179" s="235"/>
      <c r="M179" s="708"/>
      <c r="N179" s="771"/>
      <c r="O179" s="240">
        <f t="shared" si="23"/>
        <v>0</v>
      </c>
      <c r="P179" s="953">
        <f t="shared" si="25"/>
        <v>0</v>
      </c>
      <c r="Q179" s="954">
        <f t="shared" si="25"/>
        <v>0</v>
      </c>
      <c r="R179" s="955">
        <f t="shared" si="25"/>
        <v>0</v>
      </c>
    </row>
    <row r="180" spans="1:18" ht="12.75">
      <c r="A180" s="284"/>
      <c r="B180" s="283">
        <v>31</v>
      </c>
      <c r="C180" s="1668" t="s">
        <v>271</v>
      </c>
      <c r="D180" s="1666"/>
      <c r="E180" s="1667"/>
      <c r="F180" s="1098" t="s">
        <v>417</v>
      </c>
      <c r="G180" s="242">
        <v>100</v>
      </c>
      <c r="H180" s="241">
        <v>-41</v>
      </c>
      <c r="I180" s="713"/>
      <c r="J180" s="771">
        <f t="shared" si="24"/>
        <v>59</v>
      </c>
      <c r="K180" s="241"/>
      <c r="L180" s="241"/>
      <c r="M180" s="713"/>
      <c r="N180" s="771"/>
      <c r="O180" s="240">
        <f t="shared" si="23"/>
        <v>10425</v>
      </c>
      <c r="P180" s="953">
        <f t="shared" si="25"/>
        <v>72</v>
      </c>
      <c r="Q180" s="954">
        <f t="shared" si="25"/>
        <v>106</v>
      </c>
      <c r="R180" s="955">
        <f t="shared" si="25"/>
        <v>10603</v>
      </c>
    </row>
    <row r="181" spans="1:18" ht="12.75">
      <c r="A181" s="284"/>
      <c r="B181" s="283">
        <v>32</v>
      </c>
      <c r="C181" s="1668" t="s">
        <v>272</v>
      </c>
      <c r="D181" s="1666"/>
      <c r="E181" s="1667"/>
      <c r="F181" s="1098" t="s">
        <v>417</v>
      </c>
      <c r="G181" s="242">
        <v>1289</v>
      </c>
      <c r="H181" s="241">
        <v>13237</v>
      </c>
      <c r="I181" s="713">
        <v>-4676</v>
      </c>
      <c r="J181" s="747">
        <f t="shared" si="24"/>
        <v>9850</v>
      </c>
      <c r="K181" s="241"/>
      <c r="L181" s="241"/>
      <c r="M181" s="713"/>
      <c r="N181" s="771"/>
      <c r="O181" s="240">
        <f t="shared" si="23"/>
        <v>12344</v>
      </c>
      <c r="P181" s="953">
        <f t="shared" si="25"/>
        <v>48067</v>
      </c>
      <c r="Q181" s="954">
        <f t="shared" si="25"/>
        <v>776</v>
      </c>
      <c r="R181" s="955">
        <f t="shared" si="25"/>
        <v>61187</v>
      </c>
    </row>
    <row r="182" spans="1:18" ht="12.75">
      <c r="A182" s="284"/>
      <c r="B182" s="283">
        <v>33</v>
      </c>
      <c r="C182" s="1664" t="s">
        <v>248</v>
      </c>
      <c r="D182" s="1664"/>
      <c r="E182" s="1665"/>
      <c r="F182" s="1099" t="s">
        <v>418</v>
      </c>
      <c r="G182" s="245">
        <v>1590</v>
      </c>
      <c r="H182" s="246"/>
      <c r="I182" s="714"/>
      <c r="J182" s="747">
        <f t="shared" si="24"/>
        <v>1590</v>
      </c>
      <c r="K182" s="246"/>
      <c r="L182" s="246"/>
      <c r="M182" s="714"/>
      <c r="N182" s="771"/>
      <c r="O182" s="240">
        <f t="shared" si="23"/>
        <v>3142</v>
      </c>
      <c r="P182" s="953">
        <f t="shared" si="25"/>
        <v>72</v>
      </c>
      <c r="Q182" s="954">
        <f t="shared" si="25"/>
        <v>13</v>
      </c>
      <c r="R182" s="955">
        <f t="shared" si="25"/>
        <v>3227</v>
      </c>
    </row>
    <row r="183" spans="1:18" ht="12.75">
      <c r="A183" s="284"/>
      <c r="B183" s="283">
        <v>34</v>
      </c>
      <c r="C183" s="1664" t="s">
        <v>273</v>
      </c>
      <c r="D183" s="1664"/>
      <c r="E183" s="1665"/>
      <c r="F183" s="1099" t="s">
        <v>417</v>
      </c>
      <c r="G183" s="245">
        <v>0</v>
      </c>
      <c r="H183" s="246">
        <v>2920</v>
      </c>
      <c r="I183" s="714"/>
      <c r="J183" s="747">
        <f t="shared" si="24"/>
        <v>2920</v>
      </c>
      <c r="K183" s="246"/>
      <c r="L183" s="246"/>
      <c r="M183" s="714"/>
      <c r="N183" s="771"/>
      <c r="O183" s="240">
        <f t="shared" si="23"/>
        <v>832</v>
      </c>
      <c r="P183" s="953">
        <f t="shared" si="25"/>
        <v>2920</v>
      </c>
      <c r="Q183" s="954">
        <f t="shared" si="25"/>
        <v>0</v>
      </c>
      <c r="R183" s="955">
        <f t="shared" si="25"/>
        <v>3752</v>
      </c>
    </row>
    <row r="184" spans="1:18" ht="12.75">
      <c r="A184" s="385">
        <v>1</v>
      </c>
      <c r="B184" s="359" t="s">
        <v>169</v>
      </c>
      <c r="C184" s="282"/>
      <c r="D184" s="282"/>
      <c r="E184" s="282"/>
      <c r="F184" s="1109"/>
      <c r="G184" s="280">
        <f>SUM(G176:G183)</f>
        <v>35814</v>
      </c>
      <c r="H184" s="280">
        <f>SUM(H176:H183)</f>
        <v>19914</v>
      </c>
      <c r="I184" s="717">
        <f>SUM(I176:I183)</f>
        <v>-1771</v>
      </c>
      <c r="J184" s="771">
        <f t="shared" si="24"/>
        <v>53957</v>
      </c>
      <c r="K184" s="388">
        <v>0</v>
      </c>
      <c r="L184" s="388">
        <v>5206</v>
      </c>
      <c r="M184" s="716">
        <f>SUM(M176:M183)</f>
        <v>437</v>
      </c>
      <c r="N184" s="771">
        <f>SUM(K184:M184)</f>
        <v>5643</v>
      </c>
      <c r="O184" s="280">
        <f>SUM(O176:O183)</f>
        <v>75223</v>
      </c>
      <c r="P184" s="390">
        <f>SUM(P176:P183)</f>
        <v>61385</v>
      </c>
      <c r="Q184" s="739">
        <f>SUM(Q176:Q183)</f>
        <v>5256</v>
      </c>
      <c r="R184" s="771">
        <f>SUM(R176:R183)</f>
        <v>141864</v>
      </c>
    </row>
    <row r="185" spans="1:18" ht="12.75">
      <c r="A185" s="287"/>
      <c r="B185" s="288"/>
      <c r="C185" s="289"/>
      <c r="D185" s="289"/>
      <c r="E185" s="289"/>
      <c r="F185" s="1110"/>
      <c r="G185" s="297"/>
      <c r="H185" s="298"/>
      <c r="I185" s="235"/>
      <c r="J185" s="771"/>
      <c r="K185" s="298"/>
      <c r="L185" s="298"/>
      <c r="M185" s="726"/>
      <c r="N185" s="771"/>
      <c r="O185" s="240"/>
      <c r="P185" s="388"/>
      <c r="Q185" s="739"/>
      <c r="R185" s="771"/>
    </row>
    <row r="186" spans="1:18" ht="12.75">
      <c r="A186" s="291" t="s">
        <v>27</v>
      </c>
      <c r="B186" s="1705" t="s">
        <v>170</v>
      </c>
      <c r="C186" s="1706"/>
      <c r="D186" s="1706"/>
      <c r="E186" s="1707"/>
      <c r="F186" s="1111"/>
      <c r="G186" s="242"/>
      <c r="H186" s="241"/>
      <c r="I186" s="714"/>
      <c r="J186" s="771"/>
      <c r="K186" s="241"/>
      <c r="L186" s="241"/>
      <c r="M186" s="713"/>
      <c r="N186" s="771"/>
      <c r="O186" s="240"/>
      <c r="P186" s="388"/>
      <c r="Q186" s="739"/>
      <c r="R186" s="771"/>
    </row>
    <row r="187" spans="1:18" ht="12.75">
      <c r="A187" s="470"/>
      <c r="B187" s="285">
        <v>1</v>
      </c>
      <c r="C187" s="1664" t="s">
        <v>275</v>
      </c>
      <c r="D187" s="1664"/>
      <c r="E187" s="1665"/>
      <c r="F187" s="1112" t="s">
        <v>418</v>
      </c>
      <c r="G187" s="245"/>
      <c r="H187" s="246"/>
      <c r="I187" s="714"/>
      <c r="J187" s="771">
        <f t="shared" si="24"/>
        <v>0</v>
      </c>
      <c r="K187" s="246"/>
      <c r="L187" s="246"/>
      <c r="M187" s="714"/>
      <c r="N187" s="771"/>
      <c r="O187" s="240">
        <f aca="true" t="shared" si="26" ref="O187:O199">K76+O76+G187</f>
        <v>797</v>
      </c>
      <c r="P187" s="265">
        <f aca="true" t="shared" si="27" ref="P187:P196">L76+P76+H187+L187</f>
        <v>0</v>
      </c>
      <c r="Q187" s="739">
        <f aca="true" t="shared" si="28" ref="Q187:Q196">M76+Q76+I187+M187</f>
        <v>0</v>
      </c>
      <c r="R187" s="771">
        <f aca="true" t="shared" si="29" ref="R187:R196">N76+R76+J187+N187</f>
        <v>797</v>
      </c>
    </row>
    <row r="188" spans="1:18" ht="12.75">
      <c r="A188" s="385"/>
      <c r="B188" s="283">
        <v>2</v>
      </c>
      <c r="C188" s="1664" t="s">
        <v>274</v>
      </c>
      <c r="D188" s="1664"/>
      <c r="E188" s="1665"/>
      <c r="F188" s="1099" t="s">
        <v>418</v>
      </c>
      <c r="G188" s="245"/>
      <c r="H188" s="246"/>
      <c r="I188" s="714"/>
      <c r="J188" s="771">
        <f t="shared" si="24"/>
        <v>0</v>
      </c>
      <c r="K188" s="246"/>
      <c r="L188" s="246"/>
      <c r="M188" s="714"/>
      <c r="N188" s="771"/>
      <c r="O188" s="240">
        <f t="shared" si="26"/>
        <v>0</v>
      </c>
      <c r="P188" s="265">
        <f t="shared" si="27"/>
        <v>0</v>
      </c>
      <c r="Q188" s="739">
        <f t="shared" si="28"/>
        <v>0</v>
      </c>
      <c r="R188" s="771">
        <f t="shared" si="29"/>
        <v>0</v>
      </c>
    </row>
    <row r="189" spans="1:18" ht="12.75">
      <c r="A189" s="284"/>
      <c r="B189" s="285">
        <v>3</v>
      </c>
      <c r="C189" s="1664" t="s">
        <v>133</v>
      </c>
      <c r="D189" s="1664"/>
      <c r="E189" s="1665"/>
      <c r="F189" s="1099" t="s">
        <v>418</v>
      </c>
      <c r="G189" s="245">
        <v>12755</v>
      </c>
      <c r="H189" s="246">
        <v>15</v>
      </c>
      <c r="I189" s="714">
        <v>-544</v>
      </c>
      <c r="J189" s="771">
        <f t="shared" si="24"/>
        <v>12226</v>
      </c>
      <c r="K189" s="246"/>
      <c r="L189" s="246"/>
      <c r="M189" s="714"/>
      <c r="N189" s="771"/>
      <c r="O189" s="240">
        <f t="shared" si="26"/>
        <v>40517</v>
      </c>
      <c r="P189" s="265">
        <f t="shared" si="27"/>
        <v>641</v>
      </c>
      <c r="Q189" s="739">
        <f t="shared" si="28"/>
        <v>-461</v>
      </c>
      <c r="R189" s="771">
        <f t="shared" si="29"/>
        <v>40697</v>
      </c>
    </row>
    <row r="190" spans="1:18" ht="12.75">
      <c r="A190" s="284"/>
      <c r="B190" s="285">
        <v>4</v>
      </c>
      <c r="C190" s="941" t="s">
        <v>360</v>
      </c>
      <c r="D190" s="942"/>
      <c r="E190" s="943"/>
      <c r="F190" s="1148" t="s">
        <v>418</v>
      </c>
      <c r="G190" s="245"/>
      <c r="H190" s="246">
        <v>283</v>
      </c>
      <c r="I190" s="714">
        <v>30</v>
      </c>
      <c r="J190" s="771">
        <f>SUM(G190:I190)</f>
        <v>313</v>
      </c>
      <c r="K190" s="246"/>
      <c r="L190" s="246"/>
      <c r="M190" s="714"/>
      <c r="N190" s="771"/>
      <c r="O190" s="240">
        <f t="shared" si="26"/>
        <v>0</v>
      </c>
      <c r="P190" s="265">
        <f t="shared" si="27"/>
        <v>2064</v>
      </c>
      <c r="Q190" s="739">
        <f t="shared" si="28"/>
        <v>544</v>
      </c>
      <c r="R190" s="771">
        <f t="shared" si="29"/>
        <v>2608</v>
      </c>
    </row>
    <row r="191" spans="1:18" ht="12.75">
      <c r="A191" s="284"/>
      <c r="B191" s="285">
        <v>5</v>
      </c>
      <c r="C191" s="1664" t="s">
        <v>276</v>
      </c>
      <c r="D191" s="1664"/>
      <c r="E191" s="1665"/>
      <c r="F191" s="1099" t="s">
        <v>418</v>
      </c>
      <c r="G191" s="245"/>
      <c r="H191" s="246"/>
      <c r="I191" s="714"/>
      <c r="J191" s="771">
        <f t="shared" si="24"/>
        <v>0</v>
      </c>
      <c r="K191" s="246"/>
      <c r="L191" s="246"/>
      <c r="M191" s="714"/>
      <c r="N191" s="771"/>
      <c r="O191" s="240">
        <f t="shared" si="26"/>
        <v>0</v>
      </c>
      <c r="P191" s="265">
        <f t="shared" si="27"/>
        <v>0</v>
      </c>
      <c r="Q191" s="739">
        <f t="shared" si="28"/>
        <v>0</v>
      </c>
      <c r="R191" s="771">
        <f t="shared" si="29"/>
        <v>0</v>
      </c>
    </row>
    <row r="192" spans="1:18" ht="12.75">
      <c r="A192" s="284"/>
      <c r="B192" s="285">
        <v>6</v>
      </c>
      <c r="C192" s="1664" t="s">
        <v>279</v>
      </c>
      <c r="D192" s="1664"/>
      <c r="E192" s="1665"/>
      <c r="F192" s="1099" t="s">
        <v>418</v>
      </c>
      <c r="G192" s="245"/>
      <c r="H192" s="246"/>
      <c r="I192" s="714"/>
      <c r="J192" s="771">
        <f t="shared" si="24"/>
        <v>0</v>
      </c>
      <c r="K192" s="246"/>
      <c r="L192" s="246"/>
      <c r="M192" s="714"/>
      <c r="N192" s="771"/>
      <c r="O192" s="240">
        <f t="shared" si="26"/>
        <v>0</v>
      </c>
      <c r="P192" s="265">
        <f t="shared" si="27"/>
        <v>0</v>
      </c>
      <c r="Q192" s="739">
        <f t="shared" si="28"/>
        <v>0</v>
      </c>
      <c r="R192" s="771">
        <f t="shared" si="29"/>
        <v>0</v>
      </c>
    </row>
    <row r="193" spans="1:18" ht="12.75">
      <c r="A193" s="284"/>
      <c r="B193" s="285">
        <v>7</v>
      </c>
      <c r="C193" s="1682" t="s">
        <v>277</v>
      </c>
      <c r="D193" s="1682"/>
      <c r="E193" s="1683"/>
      <c r="F193" s="1112" t="s">
        <v>418</v>
      </c>
      <c r="G193" s="245"/>
      <c r="H193" s="246"/>
      <c r="I193" s="714"/>
      <c r="J193" s="771">
        <f t="shared" si="24"/>
        <v>0</v>
      </c>
      <c r="K193" s="246"/>
      <c r="L193" s="246"/>
      <c r="M193" s="714"/>
      <c r="N193" s="771"/>
      <c r="O193" s="240">
        <f t="shared" si="26"/>
        <v>0</v>
      </c>
      <c r="P193" s="265">
        <f t="shared" si="27"/>
        <v>0</v>
      </c>
      <c r="Q193" s="739">
        <f t="shared" si="28"/>
        <v>0</v>
      </c>
      <c r="R193" s="771">
        <f t="shared" si="29"/>
        <v>0</v>
      </c>
    </row>
    <row r="194" spans="1:18" ht="12.75">
      <c r="A194" s="284"/>
      <c r="B194" s="283">
        <v>8</v>
      </c>
      <c r="C194" s="1682" t="s">
        <v>145</v>
      </c>
      <c r="D194" s="1682"/>
      <c r="E194" s="1682"/>
      <c r="F194" s="1112"/>
      <c r="G194" s="245"/>
      <c r="H194" s="246"/>
      <c r="I194" s="714"/>
      <c r="J194" s="771">
        <f t="shared" si="24"/>
        <v>0</v>
      </c>
      <c r="K194" s="246"/>
      <c r="L194" s="246"/>
      <c r="M194" s="714"/>
      <c r="N194" s="771"/>
      <c r="O194" s="240">
        <f t="shared" si="26"/>
        <v>0</v>
      </c>
      <c r="P194" s="265">
        <f t="shared" si="27"/>
        <v>0</v>
      </c>
      <c r="Q194" s="739">
        <f t="shared" si="28"/>
        <v>0</v>
      </c>
      <c r="R194" s="771">
        <f t="shared" si="29"/>
        <v>0</v>
      </c>
    </row>
    <row r="195" spans="1:18" ht="12.75">
      <c r="A195" s="284"/>
      <c r="B195" s="538">
        <v>9</v>
      </c>
      <c r="C195" s="1674" t="s">
        <v>278</v>
      </c>
      <c r="D195" s="1674"/>
      <c r="E195" s="1675"/>
      <c r="F195" s="1113" t="s">
        <v>417</v>
      </c>
      <c r="G195" s="245"/>
      <c r="H195" s="246"/>
      <c r="I195" s="714"/>
      <c r="J195" s="771">
        <f t="shared" si="24"/>
        <v>0</v>
      </c>
      <c r="K195" s="246"/>
      <c r="L195" s="246"/>
      <c r="M195" s="714"/>
      <c r="N195" s="771"/>
      <c r="O195" s="240">
        <f t="shared" si="26"/>
        <v>0</v>
      </c>
      <c r="P195" s="265">
        <f t="shared" si="27"/>
        <v>0</v>
      </c>
      <c r="Q195" s="739">
        <f t="shared" si="28"/>
        <v>0</v>
      </c>
      <c r="R195" s="771">
        <f t="shared" si="29"/>
        <v>0</v>
      </c>
    </row>
    <row r="196" spans="1:18" ht="12.75">
      <c r="A196" s="284"/>
      <c r="B196" s="538">
        <v>10</v>
      </c>
      <c r="C196" s="877" t="s">
        <v>361</v>
      </c>
      <c r="D196" s="877"/>
      <c r="E196" s="878"/>
      <c r="F196" s="1113" t="s">
        <v>418</v>
      </c>
      <c r="G196" s="940"/>
      <c r="H196" s="246"/>
      <c r="I196" s="761"/>
      <c r="J196" s="771"/>
      <c r="K196" s="246"/>
      <c r="L196" s="246"/>
      <c r="M196" s="714"/>
      <c r="N196" s="771"/>
      <c r="O196" s="240">
        <f t="shared" si="26"/>
        <v>0</v>
      </c>
      <c r="P196" s="265">
        <f t="shared" si="27"/>
        <v>0</v>
      </c>
      <c r="Q196" s="739">
        <f t="shared" si="28"/>
        <v>0</v>
      </c>
      <c r="R196" s="771">
        <f t="shared" si="29"/>
        <v>0</v>
      </c>
    </row>
    <row r="197" spans="1:18" ht="12.75">
      <c r="A197" s="385"/>
      <c r="B197" s="383" t="s">
        <v>172</v>
      </c>
      <c r="C197" s="384" t="s">
        <v>171</v>
      </c>
      <c r="D197" s="384"/>
      <c r="E197" s="539"/>
      <c r="F197" s="1114"/>
      <c r="G197" s="776">
        <v>12755</v>
      </c>
      <c r="H197" s="388">
        <f>SUM(H189:H196)</f>
        <v>298</v>
      </c>
      <c r="I197" s="717">
        <f>SUM(I187:I196)</f>
        <v>-514</v>
      </c>
      <c r="J197" s="771">
        <f t="shared" si="24"/>
        <v>12539</v>
      </c>
      <c r="K197" s="388"/>
      <c r="L197" s="388"/>
      <c r="M197" s="716"/>
      <c r="N197" s="771"/>
      <c r="O197" s="280">
        <f t="shared" si="26"/>
        <v>41314</v>
      </c>
      <c r="P197" s="388">
        <f>SUM(P187:P196)</f>
        <v>2705</v>
      </c>
      <c r="Q197" s="739">
        <f>SUM(Q187:Q196)</f>
        <v>83</v>
      </c>
      <c r="R197" s="771">
        <f>SUM(R187:R196)</f>
        <v>44102</v>
      </c>
    </row>
    <row r="198" spans="1:18" ht="12.75">
      <c r="A198" s="287"/>
      <c r="B198" s="292"/>
      <c r="C198" s="293"/>
      <c r="D198" s="293"/>
      <c r="E198" s="293"/>
      <c r="F198" s="1115"/>
      <c r="G198" s="391"/>
      <c r="H198" s="392"/>
      <c r="I198" s="267"/>
      <c r="J198" s="771">
        <f t="shared" si="24"/>
        <v>0</v>
      </c>
      <c r="K198" s="392"/>
      <c r="L198" s="392"/>
      <c r="M198" s="718"/>
      <c r="N198" s="771"/>
      <c r="O198" s="240">
        <f t="shared" si="26"/>
        <v>0</v>
      </c>
      <c r="P198" s="389"/>
      <c r="Q198" s="739">
        <f>M87+Q87+I198</f>
        <v>0</v>
      </c>
      <c r="R198" s="771">
        <f>N87+R87+J198</f>
        <v>0</v>
      </c>
    </row>
    <row r="199" spans="1:18" ht="12.75">
      <c r="A199" s="224">
        <v>2</v>
      </c>
      <c r="B199" s="225" t="s">
        <v>173</v>
      </c>
      <c r="C199" s="226"/>
      <c r="D199" s="226"/>
      <c r="E199" s="226"/>
      <c r="F199" s="1116"/>
      <c r="G199" s="858">
        <v>26022</v>
      </c>
      <c r="H199" s="782">
        <v>-1688</v>
      </c>
      <c r="I199" s="742">
        <v>735</v>
      </c>
      <c r="J199" s="859">
        <v>25069</v>
      </c>
      <c r="K199" s="782"/>
      <c r="L199" s="782"/>
      <c r="M199" s="742"/>
      <c r="N199" s="859"/>
      <c r="O199" s="945">
        <f t="shared" si="26"/>
        <v>68384</v>
      </c>
      <c r="P199" s="305">
        <v>-2950</v>
      </c>
      <c r="Q199" s="951">
        <v>753</v>
      </c>
      <c r="R199" s="859">
        <v>66187</v>
      </c>
    </row>
    <row r="200" spans="1:18" ht="12.75">
      <c r="A200" s="230"/>
      <c r="B200" s="1671" t="s">
        <v>150</v>
      </c>
      <c r="C200" s="1672"/>
      <c r="D200" s="1672"/>
      <c r="E200" s="1673"/>
      <c r="F200" s="1117"/>
      <c r="G200" s="268"/>
      <c r="H200" s="267"/>
      <c r="I200" s="720"/>
      <c r="J200" s="771"/>
      <c r="K200" s="267"/>
      <c r="L200" s="267"/>
      <c r="M200" s="720"/>
      <c r="N200" s="771"/>
      <c r="O200" s="945"/>
      <c r="P200" s="948"/>
      <c r="Q200" s="739"/>
      <c r="R200" s="771"/>
    </row>
    <row r="201" spans="1:18" ht="12.75">
      <c r="A201" s="230"/>
      <c r="B201" s="237">
        <v>1</v>
      </c>
      <c r="C201" s="1664" t="s">
        <v>282</v>
      </c>
      <c r="D201" s="1664"/>
      <c r="E201" s="1665"/>
      <c r="F201" s="1099" t="s">
        <v>418</v>
      </c>
      <c r="G201" s="262">
        <v>7358</v>
      </c>
      <c r="H201" s="261">
        <v>-704</v>
      </c>
      <c r="I201" s="721">
        <v>-2400</v>
      </c>
      <c r="J201" s="771">
        <f t="shared" si="24"/>
        <v>4254</v>
      </c>
      <c r="K201" s="261"/>
      <c r="L201" s="261"/>
      <c r="M201" s="721"/>
      <c r="N201" s="771"/>
      <c r="O201" s="240">
        <f aca="true" t="shared" si="30" ref="O201:O206">K90+O90+G201</f>
        <v>12732</v>
      </c>
      <c r="P201" s="265">
        <f aca="true" t="shared" si="31" ref="P201:R206">L90+P90+H201+L201</f>
        <v>-489</v>
      </c>
      <c r="Q201" s="739">
        <f t="shared" si="31"/>
        <v>-2732</v>
      </c>
      <c r="R201" s="771">
        <f t="shared" si="31"/>
        <v>9511</v>
      </c>
    </row>
    <row r="202" spans="1:18" ht="12.75">
      <c r="A202" s="230"/>
      <c r="B202" s="237">
        <v>2</v>
      </c>
      <c r="C202" s="1664" t="s">
        <v>283</v>
      </c>
      <c r="D202" s="1664"/>
      <c r="E202" s="1665"/>
      <c r="F202" s="1099" t="s">
        <v>418</v>
      </c>
      <c r="G202" s="471">
        <v>6091</v>
      </c>
      <c r="H202" s="472">
        <v>-704</v>
      </c>
      <c r="I202" s="256">
        <v>2733</v>
      </c>
      <c r="J202" s="771">
        <f t="shared" si="24"/>
        <v>8120</v>
      </c>
      <c r="K202" s="472"/>
      <c r="L202" s="472"/>
      <c r="M202" s="722"/>
      <c r="N202" s="771"/>
      <c r="O202" s="240">
        <f t="shared" si="30"/>
        <v>8420</v>
      </c>
      <c r="P202" s="265">
        <f t="shared" si="31"/>
        <v>-704</v>
      </c>
      <c r="Q202" s="739">
        <f t="shared" si="31"/>
        <v>2697</v>
      </c>
      <c r="R202" s="771">
        <f t="shared" si="31"/>
        <v>10413</v>
      </c>
    </row>
    <row r="203" spans="1:18" ht="12.75">
      <c r="A203" s="230"/>
      <c r="B203" s="237">
        <v>3</v>
      </c>
      <c r="C203" s="1664" t="s">
        <v>204</v>
      </c>
      <c r="D203" s="1664"/>
      <c r="E203" s="1665"/>
      <c r="F203" s="1099" t="s">
        <v>417</v>
      </c>
      <c r="G203" s="259">
        <v>305</v>
      </c>
      <c r="H203" s="381"/>
      <c r="I203" s="380">
        <v>307</v>
      </c>
      <c r="J203" s="771">
        <f t="shared" si="24"/>
        <v>612</v>
      </c>
      <c r="K203" s="381"/>
      <c r="L203" s="381"/>
      <c r="M203" s="711"/>
      <c r="N203" s="771"/>
      <c r="O203" s="240">
        <f t="shared" si="30"/>
        <v>394</v>
      </c>
      <c r="P203" s="265">
        <f t="shared" si="31"/>
        <v>0</v>
      </c>
      <c r="Q203" s="739">
        <f t="shared" si="31"/>
        <v>465</v>
      </c>
      <c r="R203" s="771">
        <f t="shared" si="31"/>
        <v>859</v>
      </c>
    </row>
    <row r="204" spans="1:18" ht="12.75">
      <c r="A204" s="244"/>
      <c r="B204" s="237">
        <v>4</v>
      </c>
      <c r="C204" s="1664" t="s">
        <v>281</v>
      </c>
      <c r="D204" s="1664"/>
      <c r="E204" s="1665"/>
      <c r="F204" s="1099" t="s">
        <v>418</v>
      </c>
      <c r="G204" s="279">
        <v>9165</v>
      </c>
      <c r="H204" s="398">
        <v>-280</v>
      </c>
      <c r="I204" s="724">
        <v>143</v>
      </c>
      <c r="J204" s="771">
        <f t="shared" si="24"/>
        <v>9028</v>
      </c>
      <c r="K204" s="398"/>
      <c r="L204" s="398"/>
      <c r="M204" s="735"/>
      <c r="N204" s="771"/>
      <c r="O204" s="240">
        <f t="shared" si="30"/>
        <v>9165</v>
      </c>
      <c r="P204" s="265">
        <f t="shared" si="31"/>
        <v>-280</v>
      </c>
      <c r="Q204" s="739">
        <f t="shared" si="31"/>
        <v>143</v>
      </c>
      <c r="R204" s="771">
        <f t="shared" si="31"/>
        <v>9028</v>
      </c>
    </row>
    <row r="205" spans="1:18" ht="12.75">
      <c r="A205" s="244"/>
      <c r="B205" s="237">
        <v>5</v>
      </c>
      <c r="C205" s="1664" t="s">
        <v>280</v>
      </c>
      <c r="D205" s="1664"/>
      <c r="E205" s="1665"/>
      <c r="F205" s="1099" t="s">
        <v>418</v>
      </c>
      <c r="G205" s="279"/>
      <c r="H205" s="398"/>
      <c r="I205" s="398">
        <v>0</v>
      </c>
      <c r="J205" s="771">
        <f t="shared" si="24"/>
        <v>0</v>
      </c>
      <c r="K205" s="398"/>
      <c r="L205" s="398"/>
      <c r="M205" s="735"/>
      <c r="N205" s="771"/>
      <c r="O205" s="240">
        <f t="shared" si="30"/>
        <v>33405</v>
      </c>
      <c r="P205" s="265">
        <f t="shared" si="31"/>
        <v>-1477</v>
      </c>
      <c r="Q205" s="739">
        <f t="shared" si="31"/>
        <v>0</v>
      </c>
      <c r="R205" s="771">
        <f t="shared" si="31"/>
        <v>31928</v>
      </c>
    </row>
    <row r="206" spans="1:18" ht="12.75">
      <c r="A206" s="244"/>
      <c r="B206" s="237">
        <v>6</v>
      </c>
      <c r="C206" s="1664" t="s">
        <v>126</v>
      </c>
      <c r="D206" s="1664"/>
      <c r="E206" s="1665"/>
      <c r="F206" s="1099" t="s">
        <v>418</v>
      </c>
      <c r="G206" s="279">
        <v>3103</v>
      </c>
      <c r="H206" s="398"/>
      <c r="I206" s="389">
        <v>-48</v>
      </c>
      <c r="J206" s="771">
        <f t="shared" si="24"/>
        <v>3055</v>
      </c>
      <c r="K206" s="398"/>
      <c r="L206" s="398"/>
      <c r="M206" s="735"/>
      <c r="N206" s="771"/>
      <c r="O206" s="240">
        <f t="shared" si="30"/>
        <v>4268</v>
      </c>
      <c r="P206" s="265">
        <f t="shared" si="31"/>
        <v>0</v>
      </c>
      <c r="Q206" s="739">
        <f t="shared" si="31"/>
        <v>180</v>
      </c>
      <c r="R206" s="771">
        <f t="shared" si="31"/>
        <v>4448</v>
      </c>
    </row>
    <row r="207" spans="1:18" ht="13.5" thickBot="1">
      <c r="A207" s="385"/>
      <c r="B207" s="386" t="s">
        <v>174</v>
      </c>
      <c r="C207" s="384" t="s">
        <v>175</v>
      </c>
      <c r="D207" s="384"/>
      <c r="E207" s="384"/>
      <c r="F207" s="1114"/>
      <c r="G207" s="280">
        <v>26022</v>
      </c>
      <c r="H207" s="388">
        <f>SUM(H201:H206)</f>
        <v>-1688</v>
      </c>
      <c r="I207" s="716">
        <f>SUM(I201:I206)</f>
        <v>735</v>
      </c>
      <c r="J207" s="772">
        <f t="shared" si="24"/>
        <v>25069</v>
      </c>
      <c r="K207" s="388"/>
      <c r="L207" s="388"/>
      <c r="M207" s="716"/>
      <c r="N207" s="774"/>
      <c r="O207" s="857">
        <f>SUM(O201:O206)</f>
        <v>68384</v>
      </c>
      <c r="P207" s="265">
        <f>SUM(P201:P206)</f>
        <v>-2950</v>
      </c>
      <c r="Q207" s="958">
        <f>SUM(Q201:Q206)</f>
        <v>753</v>
      </c>
      <c r="R207" s="772">
        <f>SUM(R201:R206)</f>
        <v>66187</v>
      </c>
    </row>
    <row r="208" spans="1:18" ht="14.25" thickBot="1" thickTop="1">
      <c r="A208" s="1632" t="s">
        <v>160</v>
      </c>
      <c r="B208" s="1633"/>
      <c r="C208" s="1633"/>
      <c r="D208" s="1633"/>
      <c r="E208" s="1633"/>
      <c r="F208" s="1118"/>
      <c r="G208" s="271">
        <f>G121+G199</f>
        <v>74591</v>
      </c>
      <c r="H208" s="270">
        <f>H121+H199</f>
        <v>18524</v>
      </c>
      <c r="I208" s="725">
        <f>I121+I199</f>
        <v>-1550</v>
      </c>
      <c r="J208" s="854">
        <f>J121+J199</f>
        <v>91565</v>
      </c>
      <c r="K208" s="270">
        <v>0</v>
      </c>
      <c r="L208" s="270">
        <v>5206</v>
      </c>
      <c r="M208" s="270">
        <f>M121+M199</f>
        <v>437</v>
      </c>
      <c r="N208" s="854">
        <f>SUM(K208:M208)</f>
        <v>5643</v>
      </c>
      <c r="O208" s="959">
        <f>O121+O199</f>
        <v>184921</v>
      </c>
      <c r="P208" s="950">
        <f>P121+P199</f>
        <v>61140</v>
      </c>
      <c r="Q208" s="960">
        <f>Q121+Q199</f>
        <v>6092</v>
      </c>
      <c r="R208" s="869">
        <f>R121+R199</f>
        <v>252153</v>
      </c>
    </row>
    <row r="209" spans="1:22" ht="13.5" thickTop="1">
      <c r="A209" s="540"/>
      <c r="B209" s="540"/>
      <c r="C209" s="540"/>
      <c r="D209" s="540"/>
      <c r="E209" s="540"/>
      <c r="F209" s="540"/>
      <c r="G209" s="540"/>
      <c r="H209" s="540"/>
      <c r="I209" s="540"/>
      <c r="J209" s="540"/>
      <c r="K209" s="541"/>
      <c r="L209" s="541"/>
      <c r="M209" s="541"/>
      <c r="N209" s="773"/>
      <c r="O209" s="541"/>
      <c r="P209" s="541"/>
      <c r="Q209" s="541"/>
      <c r="R209" s="542"/>
      <c r="S209" s="541"/>
      <c r="T209" s="541"/>
      <c r="U209" s="541"/>
      <c r="V209" s="542"/>
    </row>
    <row r="210" spans="1:22" ht="12.75">
      <c r="A210" s="540"/>
      <c r="B210" s="540"/>
      <c r="C210" s="540"/>
      <c r="D210" s="540"/>
      <c r="E210" s="540"/>
      <c r="F210" s="540"/>
      <c r="G210" s="540"/>
      <c r="H210" s="540"/>
      <c r="I210" s="540"/>
      <c r="J210" s="540"/>
      <c r="K210" s="541"/>
      <c r="L210" s="541"/>
      <c r="M210" s="541" t="s">
        <v>91</v>
      </c>
      <c r="N210" s="542"/>
      <c r="O210" s="541"/>
      <c r="P210" s="541"/>
      <c r="Q210" s="541"/>
      <c r="R210" s="542"/>
      <c r="S210" s="541"/>
      <c r="T210" s="541"/>
      <c r="U210" s="541"/>
      <c r="V210" s="542"/>
    </row>
    <row r="211" spans="1:22" ht="12.75">
      <c r="A211" s="540"/>
      <c r="B211" s="540"/>
      <c r="C211" s="540"/>
      <c r="D211" s="540"/>
      <c r="E211" s="540"/>
      <c r="F211" s="540"/>
      <c r="G211" s="540"/>
      <c r="H211" s="540"/>
      <c r="I211" s="540"/>
      <c r="J211" s="540"/>
      <c r="K211" s="541"/>
      <c r="L211" s="541"/>
      <c r="M211" s="541"/>
      <c r="N211" s="542"/>
      <c r="O211" s="541"/>
      <c r="P211" s="541"/>
      <c r="Q211" s="541"/>
      <c r="R211" s="542"/>
      <c r="S211" s="541"/>
      <c r="T211" s="541"/>
      <c r="U211" s="541"/>
      <c r="V211" s="542"/>
    </row>
    <row r="212" spans="1:22" ht="12.75">
      <c r="A212" s="540"/>
      <c r="B212" s="540"/>
      <c r="C212" s="540"/>
      <c r="D212" s="540"/>
      <c r="E212" s="540"/>
      <c r="F212" s="540"/>
      <c r="G212" s="540"/>
      <c r="H212" s="540"/>
      <c r="I212" s="540"/>
      <c r="J212" s="540"/>
      <c r="K212" s="541"/>
      <c r="L212" s="541"/>
      <c r="M212" s="541"/>
      <c r="N212" s="542"/>
      <c r="O212" s="541"/>
      <c r="P212" s="541"/>
      <c r="Q212" s="541"/>
      <c r="R212" s="542"/>
      <c r="S212" s="541"/>
      <c r="T212" s="541"/>
      <c r="U212" s="541"/>
      <c r="V212" s="542"/>
    </row>
    <row r="213" spans="1:22" ht="12.75">
      <c r="A213" s="540"/>
      <c r="B213" s="540"/>
      <c r="C213" s="540"/>
      <c r="D213" s="540"/>
      <c r="E213" s="540"/>
      <c r="F213" s="540"/>
      <c r="G213" s="540"/>
      <c r="H213" s="540"/>
      <c r="I213" s="540"/>
      <c r="J213" s="540"/>
      <c r="K213" s="541"/>
      <c r="L213" s="541"/>
      <c r="M213" s="541"/>
      <c r="N213" s="542"/>
      <c r="O213" s="541"/>
      <c r="P213" s="541"/>
      <c r="Q213" s="541"/>
      <c r="R213" s="542"/>
      <c r="S213" s="541"/>
      <c r="T213" s="541"/>
      <c r="U213" s="541"/>
      <c r="V213" s="542"/>
    </row>
    <row r="214" spans="1:22" ht="12.75">
      <c r="A214" s="540"/>
      <c r="B214" s="540"/>
      <c r="C214" s="540"/>
      <c r="D214" s="540"/>
      <c r="E214" s="540"/>
      <c r="F214" s="540"/>
      <c r="G214" s="540"/>
      <c r="H214" s="540"/>
      <c r="I214" s="540"/>
      <c r="J214" s="540"/>
      <c r="K214" s="541"/>
      <c r="L214" s="541"/>
      <c r="M214" s="541"/>
      <c r="N214" s="542"/>
      <c r="O214" s="541"/>
      <c r="P214" s="541"/>
      <c r="Q214" s="541"/>
      <c r="R214" s="542"/>
      <c r="S214" s="541"/>
      <c r="T214" s="541"/>
      <c r="U214" s="541"/>
      <c r="V214" s="542"/>
    </row>
    <row r="215" spans="1:22" ht="12.75">
      <c r="A215" s="540"/>
      <c r="B215" s="540"/>
      <c r="C215" s="540"/>
      <c r="D215" s="540"/>
      <c r="E215" s="540"/>
      <c r="F215" s="540"/>
      <c r="G215" s="540"/>
      <c r="H215" s="540"/>
      <c r="I215" s="540"/>
      <c r="J215" s="540"/>
      <c r="K215" s="541"/>
      <c r="L215" s="541"/>
      <c r="M215" s="541"/>
      <c r="N215" s="542"/>
      <c r="O215" s="541"/>
      <c r="P215" s="541"/>
      <c r="Q215" s="541"/>
      <c r="R215" s="542"/>
      <c r="S215" s="541"/>
      <c r="T215" s="541"/>
      <c r="U215" s="541"/>
      <c r="V215" s="542"/>
    </row>
    <row r="216" spans="1:22" ht="12.75">
      <c r="A216" s="540"/>
      <c r="B216" s="540"/>
      <c r="C216" s="540"/>
      <c r="D216" s="540"/>
      <c r="E216" s="540"/>
      <c r="F216" s="540"/>
      <c r="G216" s="540"/>
      <c r="H216" s="540"/>
      <c r="I216" s="540"/>
      <c r="J216" s="540"/>
      <c r="K216" s="541"/>
      <c r="L216" s="541"/>
      <c r="M216" s="541"/>
      <c r="N216" s="542"/>
      <c r="O216" s="541"/>
      <c r="P216" s="541"/>
      <c r="Q216" s="541"/>
      <c r="R216" s="542"/>
      <c r="S216" s="541"/>
      <c r="T216" s="541"/>
      <c r="U216" s="541"/>
      <c r="V216" s="542"/>
    </row>
    <row r="217" spans="1:22" ht="12.75">
      <c r="A217" s="540"/>
      <c r="B217" s="540"/>
      <c r="C217" s="540"/>
      <c r="D217" s="540"/>
      <c r="E217" s="540"/>
      <c r="F217" s="540"/>
      <c r="G217" s="540"/>
      <c r="H217" s="540"/>
      <c r="I217" s="540"/>
      <c r="J217" s="540"/>
      <c r="K217" s="541"/>
      <c r="L217" s="541"/>
      <c r="M217" s="541"/>
      <c r="N217" s="542"/>
      <c r="O217" s="541"/>
      <c r="P217" s="541"/>
      <c r="Q217" s="541"/>
      <c r="R217" s="542"/>
      <c r="S217" s="541"/>
      <c r="T217" s="541"/>
      <c r="U217" s="541"/>
      <c r="V217" s="542"/>
    </row>
    <row r="218" spans="1:22" ht="12.75">
      <c r="A218" s="540"/>
      <c r="B218" s="540"/>
      <c r="C218" s="540"/>
      <c r="D218" s="540"/>
      <c r="E218" s="540"/>
      <c r="F218" s="540"/>
      <c r="G218" s="540"/>
      <c r="H218" s="540"/>
      <c r="I218" s="540"/>
      <c r="J218" s="540"/>
      <c r="K218" s="541"/>
      <c r="L218" s="541"/>
      <c r="M218" s="541"/>
      <c r="N218" s="542"/>
      <c r="O218" s="541"/>
      <c r="P218" s="541"/>
      <c r="Q218" s="541"/>
      <c r="R218" s="542"/>
      <c r="S218" s="541"/>
      <c r="T218" s="541"/>
      <c r="U218" s="541"/>
      <c r="V218" s="542"/>
    </row>
    <row r="219" spans="1:22" ht="12.75">
      <c r="A219" s="1620" t="s">
        <v>381</v>
      </c>
      <c r="B219" s="1356"/>
      <c r="C219" s="1356"/>
      <c r="D219" s="1356"/>
      <c r="E219" s="1356"/>
      <c r="F219" s="1356"/>
      <c r="G219" s="1356"/>
      <c r="H219" s="1356"/>
      <c r="I219" s="1356"/>
      <c r="J219" s="1356"/>
      <c r="K219" s="1356"/>
      <c r="L219" s="1356"/>
      <c r="M219" s="1356"/>
      <c r="N219" s="1356"/>
      <c r="O219" s="1356"/>
      <c r="P219" s="1356"/>
      <c r="Q219" s="1356"/>
      <c r="R219" s="1356"/>
      <c r="S219" s="1143"/>
      <c r="T219" s="1143"/>
      <c r="U219" s="1143"/>
      <c r="V219" s="1143"/>
    </row>
    <row r="220" spans="1:22" ht="12.75">
      <c r="A220" s="1616" t="s">
        <v>414</v>
      </c>
      <c r="B220" s="1349"/>
      <c r="C220" s="1349"/>
      <c r="D220" s="1349"/>
      <c r="E220" s="1349"/>
      <c r="F220" s="1349"/>
      <c r="G220" s="1349"/>
      <c r="H220" s="1349"/>
      <c r="I220" s="1349"/>
      <c r="J220" s="1349"/>
      <c r="K220" s="1349"/>
      <c r="L220" s="1349"/>
      <c r="M220" s="1349"/>
      <c r="N220" s="1349"/>
      <c r="O220" s="1349"/>
      <c r="P220" s="1349"/>
      <c r="Q220" s="1349"/>
      <c r="R220" s="1349"/>
      <c r="S220" s="1144"/>
      <c r="T220" s="1144"/>
      <c r="U220" s="1144"/>
      <c r="V220" s="1144"/>
    </row>
    <row r="221" spans="1:22" ht="12.75" customHeight="1">
      <c r="A221" s="1617" t="s">
        <v>215</v>
      </c>
      <c r="B221" s="1615"/>
      <c r="C221" s="1615"/>
      <c r="D221" s="1615"/>
      <c r="E221" s="1615"/>
      <c r="F221" s="1615"/>
      <c r="G221" s="1615"/>
      <c r="H221" s="1615"/>
      <c r="I221" s="1615"/>
      <c r="J221" s="1615"/>
      <c r="K221" s="1615"/>
      <c r="L221" s="1615"/>
      <c r="M221" s="1615"/>
      <c r="N221" s="1615"/>
      <c r="O221" s="1615"/>
      <c r="P221" s="1615"/>
      <c r="Q221" s="1615"/>
      <c r="R221" s="1615"/>
      <c r="S221" s="1142"/>
      <c r="T221" s="1142"/>
      <c r="U221" s="1142"/>
      <c r="V221" s="1142"/>
    </row>
    <row r="222" spans="1:22" ht="12.75">
      <c r="A222" s="1618" t="s">
        <v>93</v>
      </c>
      <c r="B222" s="1619"/>
      <c r="C222" s="1619"/>
      <c r="D222" s="1619"/>
      <c r="E222" s="1619"/>
      <c r="F222" s="1619"/>
      <c r="G222" s="1619"/>
      <c r="H222" s="1619"/>
      <c r="I222" s="1619"/>
      <c r="J222" s="1619"/>
      <c r="K222" s="1619"/>
      <c r="L222" s="1619"/>
      <c r="M222" s="1619"/>
      <c r="N222" s="1619"/>
      <c r="O222" s="1619"/>
      <c r="P222" s="1619"/>
      <c r="Q222" s="1619"/>
      <c r="R222" s="1619"/>
      <c r="S222" s="1139"/>
      <c r="T222" s="1139"/>
      <c r="U222" s="1139"/>
      <c r="V222" s="1139"/>
    </row>
    <row r="223" spans="1:22" ht="13.5" thickBot="1">
      <c r="A223" s="219"/>
      <c r="B223" s="219"/>
      <c r="C223" s="219"/>
      <c r="D223" s="219"/>
      <c r="E223" s="219"/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50"/>
      <c r="T223" s="250"/>
      <c r="U223" s="250"/>
      <c r="V223" s="251"/>
    </row>
    <row r="224" spans="1:22" ht="13.5" thickTop="1">
      <c r="A224" s="1728" t="s">
        <v>1</v>
      </c>
      <c r="B224" s="1693" t="s">
        <v>137</v>
      </c>
      <c r="C224" s="1694"/>
      <c r="D224" s="1694"/>
      <c r="E224" s="1695"/>
      <c r="F224" s="1714" t="s">
        <v>419</v>
      </c>
      <c r="G224" s="1650" t="s">
        <v>106</v>
      </c>
      <c r="H224" s="1651"/>
      <c r="I224" s="1651"/>
      <c r="J224" s="1651"/>
      <c r="K224" s="1651"/>
      <c r="L224" s="1651"/>
      <c r="M224" s="1651"/>
      <c r="N224" s="1651"/>
      <c r="O224" s="1651"/>
      <c r="P224" s="1651"/>
      <c r="Q224" s="1651"/>
      <c r="R224" s="1652"/>
      <c r="S224" s="1153"/>
      <c r="T224" s="1159"/>
      <c r="U224" s="1159"/>
      <c r="V224" s="1159"/>
    </row>
    <row r="225" spans="1:18" ht="12.75">
      <c r="A225" s="1729"/>
      <c r="B225" s="1696"/>
      <c r="C225" s="1697"/>
      <c r="D225" s="1697"/>
      <c r="E225" s="1698"/>
      <c r="F225" s="1715"/>
      <c r="G225" s="1719" t="s">
        <v>392</v>
      </c>
      <c r="H225" s="1719"/>
      <c r="I225" s="1719"/>
      <c r="J225" s="1719"/>
      <c r="K225" s="1722" t="s">
        <v>393</v>
      </c>
      <c r="L225" s="1723"/>
      <c r="M225" s="1723"/>
      <c r="N225" s="1724"/>
      <c r="O225" s="1723" t="s">
        <v>394</v>
      </c>
      <c r="P225" s="1723"/>
      <c r="Q225" s="1723"/>
      <c r="R225" s="1724"/>
    </row>
    <row r="226" spans="1:18" ht="12.75" customHeight="1">
      <c r="A226" s="1729"/>
      <c r="B226" s="1696"/>
      <c r="C226" s="1697"/>
      <c r="D226" s="1697"/>
      <c r="E226" s="1698"/>
      <c r="F226" s="1715"/>
      <c r="G226" s="1640" t="s">
        <v>349</v>
      </c>
      <c r="H226" s="1628" t="s">
        <v>347</v>
      </c>
      <c r="I226" s="1628" t="s">
        <v>346</v>
      </c>
      <c r="J226" s="1653" t="s">
        <v>348</v>
      </c>
      <c r="K226" s="1640" t="s">
        <v>349</v>
      </c>
      <c r="L226" s="1628" t="s">
        <v>347</v>
      </c>
      <c r="M226" s="1628" t="s">
        <v>346</v>
      </c>
      <c r="N226" s="1653" t="s">
        <v>348</v>
      </c>
      <c r="O226" s="1640" t="s">
        <v>349</v>
      </c>
      <c r="P226" s="1628" t="s">
        <v>347</v>
      </c>
      <c r="Q226" s="1628" t="s">
        <v>346</v>
      </c>
      <c r="R226" s="1653" t="s">
        <v>348</v>
      </c>
    </row>
    <row r="227" spans="1:18" ht="25.5" customHeight="1">
      <c r="A227" s="1729"/>
      <c r="B227" s="1696"/>
      <c r="C227" s="1697"/>
      <c r="D227" s="1697"/>
      <c r="E227" s="1698"/>
      <c r="F227" s="1715"/>
      <c r="G227" s="1641"/>
      <c r="H227" s="1629"/>
      <c r="I227" s="1629"/>
      <c r="J227" s="1663"/>
      <c r="K227" s="1641"/>
      <c r="L227" s="1629"/>
      <c r="M227" s="1629"/>
      <c r="N227" s="1663"/>
      <c r="O227" s="1641"/>
      <c r="P227" s="1629"/>
      <c r="Q227" s="1629"/>
      <c r="R227" s="1663"/>
    </row>
    <row r="228" spans="1:18" ht="12.75">
      <c r="A228" s="1710"/>
      <c r="B228" s="1687"/>
      <c r="C228" s="1688"/>
      <c r="D228" s="1688"/>
      <c r="E228" s="1689"/>
      <c r="F228" s="1716"/>
      <c r="G228" s="223" t="s">
        <v>449</v>
      </c>
      <c r="H228" s="221" t="s">
        <v>450</v>
      </c>
      <c r="I228" s="272" t="s">
        <v>451</v>
      </c>
      <c r="J228" s="272" t="s">
        <v>452</v>
      </c>
      <c r="K228" s="220" t="s">
        <v>453</v>
      </c>
      <c r="L228" s="221" t="s">
        <v>454</v>
      </c>
      <c r="M228" s="272" t="s">
        <v>455</v>
      </c>
      <c r="N228" s="222" t="s">
        <v>456</v>
      </c>
      <c r="O228" s="223" t="s">
        <v>457</v>
      </c>
      <c r="P228" s="221" t="s">
        <v>458</v>
      </c>
      <c r="Q228" s="272" t="s">
        <v>459</v>
      </c>
      <c r="R228" s="222" t="s">
        <v>460</v>
      </c>
    </row>
    <row r="229" spans="1:18" ht="12.75">
      <c r="A229" s="1700" t="s">
        <v>164</v>
      </c>
      <c r="B229" s="1701"/>
      <c r="C229" s="1701"/>
      <c r="D229" s="1701"/>
      <c r="E229" s="1702"/>
      <c r="F229" s="1096"/>
      <c r="G229" s="228">
        <v>10</v>
      </c>
      <c r="H229" s="228"/>
      <c r="I229" s="707">
        <v>9</v>
      </c>
      <c r="J229" s="746">
        <f>SUM(G229:I229)</f>
        <v>19</v>
      </c>
      <c r="K229" s="228">
        <v>6609</v>
      </c>
      <c r="L229" s="228">
        <f>L293+L306</f>
        <v>100</v>
      </c>
      <c r="M229" s="228">
        <f>M293+M306</f>
        <v>1041</v>
      </c>
      <c r="N229" s="746">
        <f>SUM(K229:M229)</f>
        <v>7750</v>
      </c>
      <c r="O229" s="228">
        <v>71704</v>
      </c>
      <c r="P229" s="228">
        <f>P293+P306</f>
        <v>2146</v>
      </c>
      <c r="Q229" s="707">
        <f>Q306</f>
        <v>-9317</v>
      </c>
      <c r="R229" s="746">
        <f>SUM(O229:Q229)</f>
        <v>64533</v>
      </c>
    </row>
    <row r="230" spans="1:18" ht="12.75">
      <c r="A230" s="230" t="s">
        <v>27</v>
      </c>
      <c r="B230" s="231" t="s">
        <v>168</v>
      </c>
      <c r="C230" s="232"/>
      <c r="D230" s="232"/>
      <c r="E230" s="233"/>
      <c r="F230" s="1097"/>
      <c r="G230" s="235"/>
      <c r="H230" s="235"/>
      <c r="I230" s="708"/>
      <c r="J230" s="747"/>
      <c r="K230" s="255"/>
      <c r="L230" s="255"/>
      <c r="M230" s="732"/>
      <c r="N230" s="747"/>
      <c r="O230" s="235"/>
      <c r="P230" s="235"/>
      <c r="Q230" s="708"/>
      <c r="R230" s="749">
        <f>SUM(O230:Q230)</f>
        <v>0</v>
      </c>
    </row>
    <row r="231" spans="1:18" ht="12.75">
      <c r="A231" s="230"/>
      <c r="B231" s="537">
        <v>1</v>
      </c>
      <c r="C231" s="1668" t="s">
        <v>250</v>
      </c>
      <c r="D231" s="1668"/>
      <c r="E231" s="1690"/>
      <c r="F231" s="1098" t="s">
        <v>417</v>
      </c>
      <c r="G231" s="241"/>
      <c r="H231" s="241"/>
      <c r="I231" s="713"/>
      <c r="J231" s="747"/>
      <c r="K231" s="241"/>
      <c r="L231" s="241"/>
      <c r="M231" s="713"/>
      <c r="N231" s="747"/>
      <c r="O231" s="241"/>
      <c r="P231" s="241"/>
      <c r="Q231" s="713"/>
      <c r="R231" s="749">
        <f aca="true" t="shared" si="32" ref="R231:R257">SUM(O231:Q231)</f>
        <v>0</v>
      </c>
    </row>
    <row r="232" spans="1:18" ht="12.75">
      <c r="A232" s="230"/>
      <c r="B232" s="237">
        <v>2</v>
      </c>
      <c r="C232" s="1664" t="s">
        <v>141</v>
      </c>
      <c r="D232" s="1664"/>
      <c r="E232" s="1665"/>
      <c r="F232" s="1099" t="s">
        <v>418</v>
      </c>
      <c r="G232" s="241"/>
      <c r="H232" s="241"/>
      <c r="I232" s="713"/>
      <c r="J232" s="747"/>
      <c r="K232" s="241"/>
      <c r="L232" s="241"/>
      <c r="M232" s="713"/>
      <c r="N232" s="747"/>
      <c r="O232" s="241"/>
      <c r="P232" s="241"/>
      <c r="Q232" s="713"/>
      <c r="R232" s="749">
        <f t="shared" si="32"/>
        <v>0</v>
      </c>
    </row>
    <row r="233" spans="1:18" ht="12.75">
      <c r="A233" s="230"/>
      <c r="B233" s="237">
        <v>3</v>
      </c>
      <c r="C233" s="1664" t="s">
        <v>251</v>
      </c>
      <c r="D233" s="1664"/>
      <c r="E233" s="1665"/>
      <c r="F233" s="1099" t="s">
        <v>418</v>
      </c>
      <c r="G233" s="241"/>
      <c r="H233" s="241"/>
      <c r="I233" s="713"/>
      <c r="J233" s="747"/>
      <c r="K233" s="241"/>
      <c r="L233" s="241"/>
      <c r="M233" s="713"/>
      <c r="N233" s="747"/>
      <c r="O233" s="241"/>
      <c r="P233" s="241"/>
      <c r="Q233" s="713"/>
      <c r="R233" s="749">
        <f t="shared" si="32"/>
        <v>0</v>
      </c>
    </row>
    <row r="234" spans="1:18" ht="12.75">
      <c r="A234" s="230"/>
      <c r="B234" s="237">
        <v>4</v>
      </c>
      <c r="C234" s="1664" t="s">
        <v>142</v>
      </c>
      <c r="D234" s="1664"/>
      <c r="E234" s="1665"/>
      <c r="F234" s="1099" t="s">
        <v>417</v>
      </c>
      <c r="G234" s="241"/>
      <c r="H234" s="241"/>
      <c r="I234" s="713"/>
      <c r="J234" s="747"/>
      <c r="K234" s="241"/>
      <c r="L234" s="241"/>
      <c r="M234" s="713"/>
      <c r="N234" s="747"/>
      <c r="O234" s="241"/>
      <c r="P234" s="241"/>
      <c r="Q234" s="713"/>
      <c r="R234" s="749">
        <f t="shared" si="32"/>
        <v>0</v>
      </c>
    </row>
    <row r="235" spans="1:18" ht="12.75">
      <c r="A235" s="230"/>
      <c r="B235" s="237">
        <v>5</v>
      </c>
      <c r="C235" s="1664" t="s">
        <v>252</v>
      </c>
      <c r="D235" s="1664"/>
      <c r="E235" s="1665"/>
      <c r="F235" s="1099" t="s">
        <v>418</v>
      </c>
      <c r="G235" s="241"/>
      <c r="H235" s="241"/>
      <c r="I235" s="713"/>
      <c r="J235" s="747"/>
      <c r="K235" s="241"/>
      <c r="L235" s="241"/>
      <c r="M235" s="713"/>
      <c r="N235" s="747"/>
      <c r="O235" s="241"/>
      <c r="P235" s="241"/>
      <c r="Q235" s="713"/>
      <c r="R235" s="749">
        <f t="shared" si="32"/>
        <v>0</v>
      </c>
    </row>
    <row r="236" spans="1:18" ht="12.75">
      <c r="A236" s="230"/>
      <c r="B236" s="237">
        <v>6</v>
      </c>
      <c r="C236" s="1664" t="s">
        <v>253</v>
      </c>
      <c r="D236" s="1664"/>
      <c r="E236" s="1665"/>
      <c r="F236" s="1099" t="s">
        <v>417</v>
      </c>
      <c r="G236" s="241"/>
      <c r="H236" s="241"/>
      <c r="I236" s="713"/>
      <c r="J236" s="747"/>
      <c r="K236" s="241"/>
      <c r="L236" s="241"/>
      <c r="M236" s="713"/>
      <c r="N236" s="747"/>
      <c r="O236" s="241"/>
      <c r="P236" s="241"/>
      <c r="Q236" s="713"/>
      <c r="R236" s="749">
        <f t="shared" si="32"/>
        <v>0</v>
      </c>
    </row>
    <row r="237" spans="1:18" ht="12.75">
      <c r="A237" s="230"/>
      <c r="B237" s="537">
        <v>7</v>
      </c>
      <c r="C237" s="1664" t="s">
        <v>254</v>
      </c>
      <c r="D237" s="1664"/>
      <c r="E237" s="1665"/>
      <c r="F237" s="1099" t="s">
        <v>417</v>
      </c>
      <c r="G237" s="241"/>
      <c r="H237" s="241"/>
      <c r="I237" s="713"/>
      <c r="J237" s="747"/>
      <c r="K237" s="241"/>
      <c r="L237" s="241"/>
      <c r="M237" s="713"/>
      <c r="N237" s="747"/>
      <c r="O237" s="241"/>
      <c r="P237" s="241"/>
      <c r="Q237" s="713"/>
      <c r="R237" s="749">
        <f t="shared" si="32"/>
        <v>0</v>
      </c>
    </row>
    <row r="238" spans="1:18" ht="12.75">
      <c r="A238" s="230"/>
      <c r="B238" s="237">
        <v>8</v>
      </c>
      <c r="C238" s="1664" t="s">
        <v>257</v>
      </c>
      <c r="D238" s="1664"/>
      <c r="E238" s="1665"/>
      <c r="F238" s="1099" t="s">
        <v>418</v>
      </c>
      <c r="G238" s="241"/>
      <c r="H238" s="241"/>
      <c r="I238" s="713">
        <v>9</v>
      </c>
      <c r="J238" s="747">
        <f>SUM(I238)</f>
        <v>9</v>
      </c>
      <c r="K238" s="241"/>
      <c r="L238" s="241"/>
      <c r="M238" s="713">
        <v>60</v>
      </c>
      <c r="N238" s="747">
        <f>SUM(M238)</f>
        <v>60</v>
      </c>
      <c r="O238" s="241"/>
      <c r="P238" s="241"/>
      <c r="Q238" s="713"/>
      <c r="R238" s="749">
        <f t="shared" si="32"/>
        <v>0</v>
      </c>
    </row>
    <row r="239" spans="1:18" ht="12.75">
      <c r="A239" s="230"/>
      <c r="B239" s="237">
        <v>9</v>
      </c>
      <c r="C239" s="1664" t="s">
        <v>255</v>
      </c>
      <c r="D239" s="1664"/>
      <c r="E239" s="1665"/>
      <c r="F239" s="1099" t="s">
        <v>418</v>
      </c>
      <c r="G239" s="241"/>
      <c r="H239" s="241"/>
      <c r="I239" s="713"/>
      <c r="J239" s="747"/>
      <c r="K239" s="241"/>
      <c r="L239" s="241"/>
      <c r="M239" s="713"/>
      <c r="N239" s="747"/>
      <c r="O239" s="241"/>
      <c r="P239" s="241"/>
      <c r="Q239" s="713"/>
      <c r="R239" s="749">
        <f t="shared" si="32"/>
        <v>0</v>
      </c>
    </row>
    <row r="240" spans="1:18" ht="12.75">
      <c r="A240" s="230"/>
      <c r="B240" s="237">
        <v>10</v>
      </c>
      <c r="C240" s="1664" t="s">
        <v>256</v>
      </c>
      <c r="D240" s="1664"/>
      <c r="E240" s="1665"/>
      <c r="F240" s="1099" t="s">
        <v>418</v>
      </c>
      <c r="G240" s="241"/>
      <c r="H240" s="241"/>
      <c r="I240" s="713"/>
      <c r="J240" s="747"/>
      <c r="K240" s="241"/>
      <c r="L240" s="241"/>
      <c r="M240" s="713"/>
      <c r="N240" s="747"/>
      <c r="O240" s="241"/>
      <c r="P240" s="241"/>
      <c r="Q240" s="713"/>
      <c r="R240" s="749">
        <f t="shared" si="32"/>
        <v>0</v>
      </c>
    </row>
    <row r="241" spans="1:18" ht="12.75">
      <c r="A241" s="230"/>
      <c r="B241" s="237">
        <v>11</v>
      </c>
      <c r="C241" s="1664" t="s">
        <v>166</v>
      </c>
      <c r="D241" s="1664"/>
      <c r="E241" s="1665"/>
      <c r="F241" s="1099" t="s">
        <v>418</v>
      </c>
      <c r="G241" s="241"/>
      <c r="H241" s="241"/>
      <c r="I241" s="713"/>
      <c r="J241" s="747"/>
      <c r="K241" s="241"/>
      <c r="L241" s="241"/>
      <c r="M241" s="713"/>
      <c r="N241" s="747"/>
      <c r="O241" s="241"/>
      <c r="P241" s="241"/>
      <c r="Q241" s="713"/>
      <c r="R241" s="749">
        <f t="shared" si="32"/>
        <v>0</v>
      </c>
    </row>
    <row r="242" spans="1:18" ht="12.75">
      <c r="A242" s="230"/>
      <c r="B242" s="237">
        <v>12</v>
      </c>
      <c r="C242" s="1664" t="s">
        <v>167</v>
      </c>
      <c r="D242" s="1664"/>
      <c r="E242" s="1665"/>
      <c r="F242" s="1099" t="s">
        <v>418</v>
      </c>
      <c r="G242" s="241"/>
      <c r="H242" s="241"/>
      <c r="I242" s="713"/>
      <c r="J242" s="747"/>
      <c r="K242" s="241"/>
      <c r="L242" s="241"/>
      <c r="M242" s="713"/>
      <c r="N242" s="747"/>
      <c r="O242" s="241"/>
      <c r="P242" s="241"/>
      <c r="Q242" s="713"/>
      <c r="R242" s="749">
        <f t="shared" si="32"/>
        <v>0</v>
      </c>
    </row>
    <row r="243" spans="1:18" ht="12.75">
      <c r="A243" s="230"/>
      <c r="B243" s="537">
        <v>13</v>
      </c>
      <c r="C243" s="1664" t="s">
        <v>258</v>
      </c>
      <c r="D243" s="1664"/>
      <c r="E243" s="1665"/>
      <c r="F243" s="1099" t="s">
        <v>417</v>
      </c>
      <c r="G243" s="241"/>
      <c r="H243" s="241"/>
      <c r="I243" s="713"/>
      <c r="J243" s="747"/>
      <c r="K243" s="241"/>
      <c r="L243" s="241"/>
      <c r="M243" s="713"/>
      <c r="N243" s="747"/>
      <c r="O243" s="241"/>
      <c r="P243" s="241"/>
      <c r="Q243" s="713"/>
      <c r="R243" s="749">
        <f t="shared" si="32"/>
        <v>0</v>
      </c>
    </row>
    <row r="244" spans="1:18" ht="12.75">
      <c r="A244" s="230"/>
      <c r="B244" s="237">
        <v>14</v>
      </c>
      <c r="C244" s="1664" t="s">
        <v>259</v>
      </c>
      <c r="D244" s="1664"/>
      <c r="E244" s="1665"/>
      <c r="F244" s="1099" t="s">
        <v>418</v>
      </c>
      <c r="G244" s="241"/>
      <c r="H244" s="241"/>
      <c r="I244" s="713"/>
      <c r="J244" s="747"/>
      <c r="K244" s="241">
        <v>391</v>
      </c>
      <c r="L244" s="241"/>
      <c r="M244" s="713"/>
      <c r="N244" s="747">
        <f>SUM(K244:M244)</f>
        <v>391</v>
      </c>
      <c r="O244" s="241"/>
      <c r="P244" s="241"/>
      <c r="Q244" s="713"/>
      <c r="R244" s="749">
        <f t="shared" si="32"/>
        <v>0</v>
      </c>
    </row>
    <row r="245" spans="1:18" ht="12.75">
      <c r="A245" s="230"/>
      <c r="B245" s="237">
        <v>15</v>
      </c>
      <c r="C245" s="1664" t="s">
        <v>260</v>
      </c>
      <c r="D245" s="1664"/>
      <c r="E245" s="1665"/>
      <c r="F245" s="1099" t="s">
        <v>418</v>
      </c>
      <c r="G245" s="241"/>
      <c r="H245" s="241"/>
      <c r="I245" s="713"/>
      <c r="J245" s="747"/>
      <c r="K245" s="241"/>
      <c r="L245" s="241"/>
      <c r="M245" s="713"/>
      <c r="N245" s="747"/>
      <c r="O245" s="241"/>
      <c r="P245" s="241"/>
      <c r="Q245" s="713"/>
      <c r="R245" s="749">
        <f t="shared" si="32"/>
        <v>0</v>
      </c>
    </row>
    <row r="246" spans="1:18" ht="12.75">
      <c r="A246" s="230"/>
      <c r="B246" s="237">
        <v>16</v>
      </c>
      <c r="C246" s="1664" t="s">
        <v>143</v>
      </c>
      <c r="D246" s="1664"/>
      <c r="E246" s="1665"/>
      <c r="F246" s="1099" t="s">
        <v>418</v>
      </c>
      <c r="G246" s="241"/>
      <c r="H246" s="241"/>
      <c r="I246" s="713"/>
      <c r="J246" s="747"/>
      <c r="K246" s="241">
        <v>3758</v>
      </c>
      <c r="L246" s="241"/>
      <c r="M246" s="713">
        <v>981</v>
      </c>
      <c r="N246" s="747">
        <f>SUM(K246:M246)</f>
        <v>4739</v>
      </c>
      <c r="O246" s="241"/>
      <c r="P246" s="241"/>
      <c r="Q246" s="713"/>
      <c r="R246" s="749">
        <f t="shared" si="32"/>
        <v>0</v>
      </c>
    </row>
    <row r="247" spans="1:18" ht="12.75">
      <c r="A247" s="230"/>
      <c r="B247" s="237">
        <v>17</v>
      </c>
      <c r="C247" s="1664" t="s">
        <v>261</v>
      </c>
      <c r="D247" s="1664"/>
      <c r="E247" s="1665"/>
      <c r="F247" s="1099" t="s">
        <v>418</v>
      </c>
      <c r="G247" s="241">
        <v>10</v>
      </c>
      <c r="H247" s="241"/>
      <c r="I247" s="713"/>
      <c r="J247" s="747">
        <f>SUM(G247:I247)</f>
        <v>10</v>
      </c>
      <c r="K247" s="241"/>
      <c r="L247" s="241"/>
      <c r="M247" s="713"/>
      <c r="N247" s="747"/>
      <c r="O247" s="241"/>
      <c r="P247" s="241"/>
      <c r="Q247" s="713"/>
      <c r="R247" s="749">
        <f t="shared" si="32"/>
        <v>0</v>
      </c>
    </row>
    <row r="248" spans="1:18" ht="12.75">
      <c r="A248" s="230"/>
      <c r="B248" s="237">
        <v>18</v>
      </c>
      <c r="C248" s="1664" t="s">
        <v>144</v>
      </c>
      <c r="D248" s="1664"/>
      <c r="E248" s="1665"/>
      <c r="F248" s="1099" t="s">
        <v>418</v>
      </c>
      <c r="G248" s="241"/>
      <c r="H248" s="241"/>
      <c r="I248" s="713"/>
      <c r="J248" s="747"/>
      <c r="K248" s="241"/>
      <c r="L248" s="241"/>
      <c r="M248" s="713"/>
      <c r="N248" s="747"/>
      <c r="O248" s="241"/>
      <c r="P248" s="241"/>
      <c r="Q248" s="713"/>
      <c r="R248" s="749">
        <f t="shared" si="32"/>
        <v>0</v>
      </c>
    </row>
    <row r="249" spans="1:18" ht="12.75">
      <c r="A249" s="230"/>
      <c r="B249" s="537">
        <v>19</v>
      </c>
      <c r="C249" s="1664" t="s">
        <v>146</v>
      </c>
      <c r="D249" s="1664"/>
      <c r="E249" s="1665"/>
      <c r="F249" s="1099"/>
      <c r="G249" s="241"/>
      <c r="H249" s="241"/>
      <c r="I249" s="713"/>
      <c r="J249" s="747"/>
      <c r="K249" s="241"/>
      <c r="L249" s="241"/>
      <c r="M249" s="713"/>
      <c r="N249" s="747"/>
      <c r="O249" s="241"/>
      <c r="P249" s="241"/>
      <c r="Q249" s="713"/>
      <c r="R249" s="749">
        <f t="shared" si="32"/>
        <v>0</v>
      </c>
    </row>
    <row r="250" spans="1:18" ht="12.75">
      <c r="A250" s="230"/>
      <c r="B250" s="237">
        <v>20</v>
      </c>
      <c r="C250" s="1664" t="s">
        <v>262</v>
      </c>
      <c r="D250" s="1664"/>
      <c r="E250" s="1665"/>
      <c r="F250" s="1099" t="s">
        <v>418</v>
      </c>
      <c r="G250" s="241"/>
      <c r="H250" s="241"/>
      <c r="I250" s="713"/>
      <c r="J250" s="747"/>
      <c r="K250" s="241"/>
      <c r="L250" s="241"/>
      <c r="M250" s="713"/>
      <c r="N250" s="747"/>
      <c r="O250" s="241">
        <v>10007</v>
      </c>
      <c r="P250" s="241"/>
      <c r="Q250" s="713"/>
      <c r="R250" s="749">
        <f t="shared" si="32"/>
        <v>10007</v>
      </c>
    </row>
    <row r="251" spans="1:18" ht="12.75">
      <c r="A251" s="230"/>
      <c r="B251" s="237">
        <v>21</v>
      </c>
      <c r="C251" s="1664" t="s">
        <v>263</v>
      </c>
      <c r="D251" s="1664"/>
      <c r="E251" s="1665"/>
      <c r="F251" s="1099" t="s">
        <v>417</v>
      </c>
      <c r="G251" s="241"/>
      <c r="H251" s="241"/>
      <c r="I251" s="713"/>
      <c r="J251" s="747"/>
      <c r="K251" s="241"/>
      <c r="L251" s="241"/>
      <c r="M251" s="713"/>
      <c r="N251" s="747"/>
      <c r="O251" s="241">
        <v>1400</v>
      </c>
      <c r="P251" s="241">
        <v>460</v>
      </c>
      <c r="Q251" s="713"/>
      <c r="R251" s="749">
        <f t="shared" si="32"/>
        <v>1860</v>
      </c>
    </row>
    <row r="252" spans="1:18" ht="12.75">
      <c r="A252" s="230"/>
      <c r="B252" s="237">
        <v>22</v>
      </c>
      <c r="C252" s="1664" t="s">
        <v>264</v>
      </c>
      <c r="D252" s="1664"/>
      <c r="E252" s="1665"/>
      <c r="F252" s="1099" t="s">
        <v>417</v>
      </c>
      <c r="G252" s="246"/>
      <c r="H252" s="246"/>
      <c r="I252" s="714"/>
      <c r="J252" s="747"/>
      <c r="K252" s="246"/>
      <c r="L252" s="246"/>
      <c r="M252" s="714"/>
      <c r="N252" s="747"/>
      <c r="O252" s="241">
        <v>220</v>
      </c>
      <c r="P252" s="241"/>
      <c r="Q252" s="713"/>
      <c r="R252" s="749">
        <f t="shared" si="32"/>
        <v>220</v>
      </c>
    </row>
    <row r="253" spans="1:18" ht="12.75">
      <c r="A253" s="244"/>
      <c r="B253" s="237">
        <v>23</v>
      </c>
      <c r="C253" s="1664" t="s">
        <v>265</v>
      </c>
      <c r="D253" s="1664"/>
      <c r="E253" s="1665"/>
      <c r="F253" s="1099" t="s">
        <v>417</v>
      </c>
      <c r="G253" s="246"/>
      <c r="H253" s="246"/>
      <c r="I253" s="714"/>
      <c r="J253" s="747"/>
      <c r="K253" s="246"/>
      <c r="L253" s="246"/>
      <c r="M253" s="714"/>
      <c r="N253" s="747"/>
      <c r="O253" s="241">
        <v>250</v>
      </c>
      <c r="P253" s="241"/>
      <c r="Q253" s="713"/>
      <c r="R253" s="749">
        <f t="shared" si="32"/>
        <v>250</v>
      </c>
    </row>
    <row r="254" spans="1:18" ht="12.75">
      <c r="A254" s="230"/>
      <c r="B254" s="237">
        <v>24</v>
      </c>
      <c r="C254" s="1664" t="s">
        <v>147</v>
      </c>
      <c r="D254" s="1664"/>
      <c r="E254" s="1665"/>
      <c r="F254" s="1099" t="s">
        <v>418</v>
      </c>
      <c r="G254" s="246"/>
      <c r="H254" s="246"/>
      <c r="I254" s="714"/>
      <c r="J254" s="747"/>
      <c r="K254" s="246"/>
      <c r="L254" s="246"/>
      <c r="M254" s="714"/>
      <c r="N254" s="747"/>
      <c r="O254" s="241"/>
      <c r="P254" s="241"/>
      <c r="Q254" s="713"/>
      <c r="R254" s="749">
        <f t="shared" si="32"/>
        <v>0</v>
      </c>
    </row>
    <row r="255" spans="1:18" ht="12.75">
      <c r="A255" s="230"/>
      <c r="B255" s="537">
        <v>25</v>
      </c>
      <c r="C255" s="238" t="s">
        <v>266</v>
      </c>
      <c r="D255" s="238"/>
      <c r="E255" s="239"/>
      <c r="F255" s="1099" t="s">
        <v>418</v>
      </c>
      <c r="G255" s="246"/>
      <c r="H255" s="246"/>
      <c r="I255" s="714"/>
      <c r="J255" s="747"/>
      <c r="K255" s="246"/>
      <c r="L255" s="246"/>
      <c r="M255" s="714"/>
      <c r="N255" s="747"/>
      <c r="O255" s="246"/>
      <c r="P255" s="246"/>
      <c r="Q255" s="714"/>
      <c r="R255" s="749">
        <f t="shared" si="32"/>
        <v>0</v>
      </c>
    </row>
    <row r="256" spans="1:18" ht="12.75">
      <c r="A256" s="230"/>
      <c r="B256" s="237">
        <v>26</v>
      </c>
      <c r="C256" s="1664" t="s">
        <v>267</v>
      </c>
      <c r="D256" s="1664"/>
      <c r="E256" s="1665"/>
      <c r="F256" s="1099" t="s">
        <v>418</v>
      </c>
      <c r="G256" s="267"/>
      <c r="H256" s="267"/>
      <c r="I256" s="720"/>
      <c r="J256" s="747"/>
      <c r="K256" s="267"/>
      <c r="L256" s="267"/>
      <c r="M256" s="720"/>
      <c r="N256" s="747"/>
      <c r="O256" s="267"/>
      <c r="P256" s="267"/>
      <c r="Q256" s="720"/>
      <c r="R256" s="749">
        <f t="shared" si="32"/>
        <v>0</v>
      </c>
    </row>
    <row r="257" spans="1:18" ht="13.5" thickBot="1">
      <c r="A257" s="248"/>
      <c r="B257" s="237">
        <v>27</v>
      </c>
      <c r="C257" s="1685" t="s">
        <v>268</v>
      </c>
      <c r="D257" s="1685"/>
      <c r="E257" s="1686"/>
      <c r="F257" s="1100" t="s">
        <v>418</v>
      </c>
      <c r="G257" s="780"/>
      <c r="H257" s="781"/>
      <c r="I257" s="402"/>
      <c r="J257" s="778"/>
      <c r="K257" s="296"/>
      <c r="L257" s="296"/>
      <c r="M257" s="294"/>
      <c r="N257" s="778"/>
      <c r="O257" s="1169"/>
      <c r="P257" s="1170"/>
      <c r="Q257" s="1171"/>
      <c r="R257" s="751">
        <f t="shared" si="32"/>
        <v>0</v>
      </c>
    </row>
    <row r="258" spans="1:22" ht="14.25" thickBot="1" thickTop="1">
      <c r="A258" s="1669" t="s">
        <v>148</v>
      </c>
      <c r="B258" s="1670"/>
      <c r="C258" s="1670"/>
      <c r="D258" s="1670"/>
      <c r="E258" s="1670"/>
      <c r="F258" s="1121"/>
      <c r="G258" s="1320">
        <v>10</v>
      </c>
      <c r="H258" s="1321"/>
      <c r="I258" s="1321">
        <v>9</v>
      </c>
      <c r="J258" s="1167">
        <v>19</v>
      </c>
      <c r="K258" s="777">
        <v>4149</v>
      </c>
      <c r="L258" s="1319">
        <f>SUM(L231:L257)</f>
        <v>0</v>
      </c>
      <c r="M258" s="853">
        <v>1041</v>
      </c>
      <c r="N258" s="779">
        <f>SUM(K258:M258)</f>
        <v>5190</v>
      </c>
      <c r="O258" s="777">
        <v>11877</v>
      </c>
      <c r="P258" s="852">
        <v>460</v>
      </c>
      <c r="Q258" s="853">
        <v>0</v>
      </c>
      <c r="R258" s="779">
        <v>12337</v>
      </c>
      <c r="S258" s="1172"/>
      <c r="T258" s="1168"/>
      <c r="U258" s="1168"/>
      <c r="V258" s="541"/>
    </row>
    <row r="259" spans="1:22" ht="13.5" thickTop="1">
      <c r="A259" s="219"/>
      <c r="B259" s="219"/>
      <c r="C259" s="219"/>
      <c r="D259" s="219"/>
      <c r="E259" s="219"/>
      <c r="F259" s="219"/>
      <c r="G259" s="219"/>
      <c r="H259" s="219"/>
      <c r="I259" s="219"/>
      <c r="J259" s="219"/>
      <c r="K259" s="219"/>
      <c r="L259" s="767"/>
      <c r="M259" s="750"/>
      <c r="N259" s="219"/>
      <c r="O259" s="219"/>
      <c r="P259" s="219"/>
      <c r="Q259" s="219"/>
      <c r="R259" s="750"/>
      <c r="S259" s="219"/>
      <c r="T259" s="219"/>
      <c r="U259" s="219"/>
      <c r="V259" s="219"/>
    </row>
    <row r="260" spans="1:22" ht="12.75">
      <c r="A260" s="219"/>
      <c r="B260" s="219"/>
      <c r="C260" s="219"/>
      <c r="D260" s="219"/>
      <c r="E260" s="219"/>
      <c r="F260" s="219"/>
      <c r="G260" s="219"/>
      <c r="H260" s="219"/>
      <c r="I260" s="219"/>
      <c r="J260" s="219"/>
      <c r="K260" s="219"/>
      <c r="L260" s="767"/>
      <c r="M260" s="767"/>
      <c r="N260" s="219"/>
      <c r="O260" s="219"/>
      <c r="P260" s="219"/>
      <c r="Q260" s="219"/>
      <c r="R260" s="767"/>
      <c r="S260" s="219"/>
      <c r="T260" s="219"/>
      <c r="U260" s="219"/>
      <c r="V260" s="219"/>
    </row>
    <row r="261" spans="1:22" ht="12.75">
      <c r="A261" s="219"/>
      <c r="B261" s="219"/>
      <c r="C261" s="219"/>
      <c r="D261" s="219"/>
      <c r="E261" s="219"/>
      <c r="F261" s="219"/>
      <c r="G261" s="219"/>
      <c r="H261" s="219"/>
      <c r="I261" s="219"/>
      <c r="J261" s="219"/>
      <c r="K261" s="219"/>
      <c r="L261" s="767"/>
      <c r="M261" s="767"/>
      <c r="N261" s="219"/>
      <c r="O261" s="219"/>
      <c r="P261" s="219"/>
      <c r="Q261" s="219"/>
      <c r="R261" s="767"/>
      <c r="S261" s="219"/>
      <c r="T261" s="219"/>
      <c r="U261" s="219"/>
      <c r="V261" s="219"/>
    </row>
    <row r="262" spans="1:22" ht="12.75">
      <c r="A262" s="219"/>
      <c r="B262" s="219"/>
      <c r="C262" s="219"/>
      <c r="D262" s="219"/>
      <c r="E262" s="219"/>
      <c r="F262" s="219"/>
      <c r="G262" s="219"/>
      <c r="H262" s="219"/>
      <c r="I262" s="219"/>
      <c r="J262" s="219"/>
      <c r="K262" s="219"/>
      <c r="L262" s="767"/>
      <c r="M262" s="767"/>
      <c r="N262" s="219"/>
      <c r="O262" s="219"/>
      <c r="P262" s="219"/>
      <c r="Q262" s="219"/>
      <c r="R262" s="767"/>
      <c r="S262" s="219"/>
      <c r="T262" s="219"/>
      <c r="U262" s="219"/>
      <c r="V262" s="219"/>
    </row>
    <row r="263" spans="1:22" ht="12.75">
      <c r="A263" s="219"/>
      <c r="B263" s="219"/>
      <c r="C263" s="219"/>
      <c r="D263" s="219"/>
      <c r="E263" s="219"/>
      <c r="F263" s="219"/>
      <c r="G263" s="219"/>
      <c r="H263" s="219"/>
      <c r="I263" s="219"/>
      <c r="J263" s="219"/>
      <c r="K263" s="219"/>
      <c r="L263" s="767"/>
      <c r="M263" s="767"/>
      <c r="N263" s="219"/>
      <c r="O263" s="219"/>
      <c r="P263" s="219"/>
      <c r="Q263" s="219"/>
      <c r="R263" s="767"/>
      <c r="S263" s="219"/>
      <c r="T263" s="219"/>
      <c r="U263" s="219"/>
      <c r="V263" s="219"/>
    </row>
    <row r="264" spans="1:22" ht="12.75">
      <c r="A264" s="219"/>
      <c r="B264" s="219"/>
      <c r="C264" s="219"/>
      <c r="D264" s="219"/>
      <c r="E264" s="219"/>
      <c r="F264" s="219"/>
      <c r="G264" s="219"/>
      <c r="H264" s="219"/>
      <c r="I264" s="219"/>
      <c r="J264" s="219"/>
      <c r="K264" s="219"/>
      <c r="L264" s="767"/>
      <c r="M264" s="767"/>
      <c r="N264" s="219"/>
      <c r="O264" s="219"/>
      <c r="P264" s="219"/>
      <c r="Q264" s="219"/>
      <c r="R264" s="767"/>
      <c r="S264" s="219"/>
      <c r="T264" s="219"/>
      <c r="U264" s="219"/>
      <c r="V264" s="219"/>
    </row>
    <row r="265" spans="1:22" ht="12.75">
      <c r="A265" s="219"/>
      <c r="B265" s="219"/>
      <c r="C265" s="219"/>
      <c r="D265" s="219"/>
      <c r="E265" s="219"/>
      <c r="F265" s="219"/>
      <c r="G265" s="219"/>
      <c r="H265" s="219"/>
      <c r="I265" s="219"/>
      <c r="J265" s="219"/>
      <c r="K265" s="219"/>
      <c r="L265" s="767"/>
      <c r="M265" s="767"/>
      <c r="N265" s="219"/>
      <c r="O265" s="219"/>
      <c r="P265" s="219"/>
      <c r="Q265" s="219"/>
      <c r="R265" s="767"/>
      <c r="S265" s="219"/>
      <c r="T265" s="219"/>
      <c r="U265" s="219"/>
      <c r="V265" s="219"/>
    </row>
    <row r="266" spans="1:22" ht="12.75">
      <c r="A266" s="219"/>
      <c r="B266" s="219"/>
      <c r="C266" s="219"/>
      <c r="D266" s="219"/>
      <c r="E266" s="219"/>
      <c r="F266" s="219"/>
      <c r="G266" s="219"/>
      <c r="H266" s="219"/>
      <c r="I266" s="219"/>
      <c r="J266" s="219"/>
      <c r="K266" s="219"/>
      <c r="L266" s="767"/>
      <c r="M266" s="767"/>
      <c r="N266" s="219"/>
      <c r="O266" s="219"/>
      <c r="P266" s="219"/>
      <c r="Q266" s="219"/>
      <c r="R266" s="767"/>
      <c r="S266" s="219"/>
      <c r="T266" s="219"/>
      <c r="U266" s="219"/>
      <c r="V266" s="219"/>
    </row>
    <row r="267" spans="1:22" ht="12.75">
      <c r="A267" s="219"/>
      <c r="B267" s="219"/>
      <c r="C267" s="219"/>
      <c r="D267" s="219"/>
      <c r="E267" s="219"/>
      <c r="F267" s="219"/>
      <c r="G267" s="219"/>
      <c r="H267" s="219"/>
      <c r="I267" s="219"/>
      <c r="J267" s="219"/>
      <c r="K267" s="219"/>
      <c r="L267" s="767"/>
      <c r="M267" s="767"/>
      <c r="N267" s="219"/>
      <c r="O267" s="219"/>
      <c r="P267" s="219"/>
      <c r="Q267" s="219"/>
      <c r="R267" s="767"/>
      <c r="S267" s="219"/>
      <c r="T267" s="219"/>
      <c r="U267" s="219"/>
      <c r="V267" s="219"/>
    </row>
    <row r="268" spans="1:22" ht="12.75">
      <c r="A268" s="219"/>
      <c r="B268" s="219"/>
      <c r="C268" s="219"/>
      <c r="D268" s="219"/>
      <c r="E268" s="219"/>
      <c r="F268" s="219"/>
      <c r="G268" s="219"/>
      <c r="H268" s="219"/>
      <c r="I268" s="219"/>
      <c r="J268" s="219"/>
      <c r="K268" s="219"/>
      <c r="L268" s="767"/>
      <c r="M268" s="767"/>
      <c r="N268" s="219"/>
      <c r="O268" s="219"/>
      <c r="P268" s="219"/>
      <c r="Q268" s="219"/>
      <c r="R268" s="767"/>
      <c r="S268" s="219"/>
      <c r="T268" s="219"/>
      <c r="U268" s="219"/>
      <c r="V268" s="219"/>
    </row>
    <row r="269" spans="1:22" ht="12.75">
      <c r="A269" s="219"/>
      <c r="B269" s="219"/>
      <c r="C269" s="219"/>
      <c r="D269" s="219"/>
      <c r="E269" s="219"/>
      <c r="F269" s="219"/>
      <c r="G269" s="219"/>
      <c r="H269" s="219"/>
      <c r="I269" s="219"/>
      <c r="J269" s="219"/>
      <c r="K269" s="219"/>
      <c r="L269" s="767"/>
      <c r="M269" s="767"/>
      <c r="N269" s="219"/>
      <c r="O269" s="219"/>
      <c r="P269" s="219"/>
      <c r="Q269" s="219"/>
      <c r="R269" s="767"/>
      <c r="S269" s="219"/>
      <c r="T269" s="219"/>
      <c r="U269" s="219"/>
      <c r="V269" s="219"/>
    </row>
    <row r="270" spans="1:22" ht="12.75">
      <c r="A270" s="219"/>
      <c r="B270" s="219"/>
      <c r="C270" s="219"/>
      <c r="D270" s="219"/>
      <c r="E270" s="219"/>
      <c r="F270" s="219"/>
      <c r="G270" s="219"/>
      <c r="H270" s="219"/>
      <c r="I270" s="219"/>
      <c r="J270" s="219"/>
      <c r="K270" s="219"/>
      <c r="L270" s="767"/>
      <c r="M270" s="767"/>
      <c r="N270" s="219"/>
      <c r="O270" s="219"/>
      <c r="P270" s="219"/>
      <c r="Q270" s="219"/>
      <c r="R270" s="767"/>
      <c r="S270" s="219"/>
      <c r="T270" s="219"/>
      <c r="U270" s="219"/>
      <c r="V270" s="219"/>
    </row>
    <row r="271" spans="1:22" ht="12.75">
      <c r="A271" s="219"/>
      <c r="B271" s="219"/>
      <c r="C271" s="219"/>
      <c r="D271" s="219"/>
      <c r="E271" s="219"/>
      <c r="F271" s="219"/>
      <c r="G271" s="219"/>
      <c r="H271" s="219"/>
      <c r="I271" s="219"/>
      <c r="J271" s="219"/>
      <c r="K271" s="219"/>
      <c r="L271" s="767"/>
      <c r="M271" s="767"/>
      <c r="N271" s="219"/>
      <c r="O271" s="219"/>
      <c r="P271" s="219"/>
      <c r="Q271" s="219"/>
      <c r="R271" s="767"/>
      <c r="S271" s="219"/>
      <c r="T271" s="219"/>
      <c r="U271" s="219"/>
      <c r="V271" s="219"/>
    </row>
    <row r="272" spans="1:22" ht="12.75">
      <c r="A272" s="219"/>
      <c r="B272" s="219"/>
      <c r="C272" s="219"/>
      <c r="D272" s="219"/>
      <c r="E272" s="219"/>
      <c r="F272" s="219"/>
      <c r="G272" s="219"/>
      <c r="H272" s="219"/>
      <c r="I272" s="219"/>
      <c r="J272" s="219"/>
      <c r="K272" s="219"/>
      <c r="L272" s="767"/>
      <c r="M272" s="767"/>
      <c r="N272" s="219"/>
      <c r="O272" s="219"/>
      <c r="P272" s="219"/>
      <c r="Q272" s="219"/>
      <c r="R272" s="767"/>
      <c r="S272" s="219"/>
      <c r="T272" s="219"/>
      <c r="U272" s="219"/>
      <c r="V272" s="219"/>
    </row>
    <row r="273" spans="1:22" ht="12.75">
      <c r="A273" s="219"/>
      <c r="B273" s="219"/>
      <c r="C273" s="219"/>
      <c r="D273" s="219"/>
      <c r="E273" s="219"/>
      <c r="F273" s="219"/>
      <c r="G273" s="219"/>
      <c r="H273" s="219"/>
      <c r="I273" s="219"/>
      <c r="J273" s="219"/>
      <c r="K273" s="219"/>
      <c r="L273" s="767"/>
      <c r="M273" s="767"/>
      <c r="N273" s="219"/>
      <c r="O273" s="219"/>
      <c r="P273" s="219"/>
      <c r="Q273" s="219"/>
      <c r="R273" s="767"/>
      <c r="S273" s="219"/>
      <c r="T273" s="219"/>
      <c r="U273" s="219"/>
      <c r="V273" s="219"/>
    </row>
    <row r="274" spans="1:22" ht="12.75">
      <c r="A274" s="219"/>
      <c r="B274" s="219"/>
      <c r="C274" s="219"/>
      <c r="D274" s="219"/>
      <c r="E274" s="219"/>
      <c r="F274" s="219"/>
      <c r="G274" s="219"/>
      <c r="H274" s="219"/>
      <c r="I274" s="219"/>
      <c r="J274" s="219"/>
      <c r="K274" s="219"/>
      <c r="L274" s="219"/>
      <c r="M274" s="219"/>
      <c r="N274" s="219"/>
      <c r="O274" s="219"/>
      <c r="P274" s="219"/>
      <c r="Q274" s="219"/>
      <c r="R274" s="219"/>
      <c r="S274" s="219"/>
      <c r="T274" s="219"/>
      <c r="U274" s="219"/>
      <c r="V274" s="219"/>
    </row>
    <row r="275" spans="1:22" ht="12.75">
      <c r="A275" s="1620" t="s">
        <v>382</v>
      </c>
      <c r="B275" s="1356"/>
      <c r="C275" s="1356"/>
      <c r="D275" s="1356"/>
      <c r="E275" s="1356"/>
      <c r="F275" s="1356"/>
      <c r="G275" s="1356"/>
      <c r="H275" s="1356"/>
      <c r="I275" s="1356"/>
      <c r="J275" s="1356"/>
      <c r="K275" s="1356"/>
      <c r="L275" s="1356"/>
      <c r="M275" s="1356"/>
      <c r="N275" s="1356"/>
      <c r="O275" s="1356"/>
      <c r="P275" s="1356"/>
      <c r="Q275" s="1356"/>
      <c r="R275" s="1356"/>
      <c r="S275" s="1143"/>
      <c r="T275" s="1143"/>
      <c r="U275" s="1143"/>
      <c r="V275" s="1143"/>
    </row>
    <row r="276" spans="1:22" ht="12.75">
      <c r="A276" s="1616" t="s">
        <v>414</v>
      </c>
      <c r="B276" s="1349"/>
      <c r="C276" s="1349"/>
      <c r="D276" s="1349"/>
      <c r="E276" s="1349"/>
      <c r="F276" s="1349"/>
      <c r="G276" s="1349"/>
      <c r="H276" s="1349"/>
      <c r="I276" s="1349"/>
      <c r="J276" s="1349"/>
      <c r="K276" s="1349"/>
      <c r="L276" s="1349"/>
      <c r="M276" s="1349"/>
      <c r="N276" s="1349"/>
      <c r="O276" s="1349"/>
      <c r="P276" s="1349"/>
      <c r="Q276" s="1349"/>
      <c r="R276" s="1349"/>
      <c r="S276" s="1144"/>
      <c r="T276" s="1144"/>
      <c r="U276" s="1144"/>
      <c r="V276" s="1144"/>
    </row>
    <row r="277" spans="1:22" ht="12.75" customHeight="1">
      <c r="A277" s="1617" t="s">
        <v>215</v>
      </c>
      <c r="B277" s="1615"/>
      <c r="C277" s="1615"/>
      <c r="D277" s="1615"/>
      <c r="E277" s="1615"/>
      <c r="F277" s="1615"/>
      <c r="G277" s="1615"/>
      <c r="H277" s="1615"/>
      <c r="I277" s="1615"/>
      <c r="J277" s="1615"/>
      <c r="K277" s="1615"/>
      <c r="L277" s="1615"/>
      <c r="M277" s="1615"/>
      <c r="N277" s="1615"/>
      <c r="O277" s="1615"/>
      <c r="P277" s="1615"/>
      <c r="Q277" s="1615"/>
      <c r="R277" s="1615"/>
      <c r="S277" s="1142"/>
      <c r="T277" s="1142"/>
      <c r="U277" s="1142"/>
      <c r="V277" s="1142"/>
    </row>
    <row r="278" spans="1:22" ht="12.75">
      <c r="A278" s="1618" t="s">
        <v>93</v>
      </c>
      <c r="B278" s="1619"/>
      <c r="C278" s="1619"/>
      <c r="D278" s="1619"/>
      <c r="E278" s="1619"/>
      <c r="F278" s="1619"/>
      <c r="G278" s="1619"/>
      <c r="H278" s="1619"/>
      <c r="I278" s="1619"/>
      <c r="J278" s="1619"/>
      <c r="K278" s="1619"/>
      <c r="L278" s="1619"/>
      <c r="M278" s="1619"/>
      <c r="N278" s="1619"/>
      <c r="O278" s="1619"/>
      <c r="P278" s="1619"/>
      <c r="Q278" s="1619"/>
      <c r="R278" s="1619"/>
      <c r="S278" s="1139"/>
      <c r="T278" s="1139"/>
      <c r="U278" s="1139"/>
      <c r="V278" s="1139"/>
    </row>
    <row r="279" spans="1:22" ht="13.5" thickBot="1">
      <c r="A279" s="219"/>
      <c r="B279" s="219"/>
      <c r="C279" s="219"/>
      <c r="D279" s="219"/>
      <c r="E279" s="219"/>
      <c r="F279" s="219"/>
      <c r="G279" s="219"/>
      <c r="H279" s="219"/>
      <c r="I279" s="219"/>
      <c r="J279" s="219"/>
      <c r="K279" s="219"/>
      <c r="L279" s="219"/>
      <c r="M279" s="219"/>
      <c r="N279" s="219"/>
      <c r="O279" s="219"/>
      <c r="P279" s="219"/>
      <c r="Q279" s="219"/>
      <c r="R279" s="219"/>
      <c r="S279" s="250"/>
      <c r="T279" s="250"/>
      <c r="U279" s="250"/>
      <c r="V279" s="251"/>
    </row>
    <row r="280" spans="1:18" ht="13.5" thickTop="1">
      <c r="A280" s="1728" t="s">
        <v>1</v>
      </c>
      <c r="B280" s="1693" t="s">
        <v>137</v>
      </c>
      <c r="C280" s="1694"/>
      <c r="D280" s="1694"/>
      <c r="E280" s="1695"/>
      <c r="F280" s="1714" t="s">
        <v>419</v>
      </c>
      <c r="G280" s="1635" t="s">
        <v>106</v>
      </c>
      <c r="H280" s="1635"/>
      <c r="I280" s="1635"/>
      <c r="J280" s="1635"/>
      <c r="K280" s="1635"/>
      <c r="L280" s="1635"/>
      <c r="M280" s="1635"/>
      <c r="N280" s="1635"/>
      <c r="O280" s="1635"/>
      <c r="P280" s="1635"/>
      <c r="Q280" s="1635"/>
      <c r="R280" s="1713"/>
    </row>
    <row r="281" spans="1:18" ht="12.75">
      <c r="A281" s="1729"/>
      <c r="B281" s="1696"/>
      <c r="C281" s="1697"/>
      <c r="D281" s="1697"/>
      <c r="E281" s="1698"/>
      <c r="F281" s="1715"/>
      <c r="G281" s="1719" t="s">
        <v>392</v>
      </c>
      <c r="H281" s="1719"/>
      <c r="I281" s="1719"/>
      <c r="J281" s="1719"/>
      <c r="K281" s="1720" t="s">
        <v>393</v>
      </c>
      <c r="L281" s="1719"/>
      <c r="M281" s="1719"/>
      <c r="N281" s="1721"/>
      <c r="O281" s="1720" t="s">
        <v>394</v>
      </c>
      <c r="P281" s="1719"/>
      <c r="Q281" s="1719"/>
      <c r="R281" s="1721"/>
    </row>
    <row r="282" spans="1:18" ht="12.75" customHeight="1">
      <c r="A282" s="1729"/>
      <c r="B282" s="1696"/>
      <c r="C282" s="1697"/>
      <c r="D282" s="1697"/>
      <c r="E282" s="1698"/>
      <c r="F282" s="1715"/>
      <c r="G282" s="1648" t="s">
        <v>349</v>
      </c>
      <c r="H282" s="1628" t="s">
        <v>347</v>
      </c>
      <c r="I282" s="1628" t="s">
        <v>346</v>
      </c>
      <c r="J282" s="1653" t="s">
        <v>348</v>
      </c>
      <c r="K282" s="1640" t="s">
        <v>349</v>
      </c>
      <c r="L282" s="1628" t="s">
        <v>347</v>
      </c>
      <c r="M282" s="1628" t="s">
        <v>346</v>
      </c>
      <c r="N282" s="1717" t="s">
        <v>348</v>
      </c>
      <c r="O282" s="1640" t="s">
        <v>349</v>
      </c>
      <c r="P282" s="1628" t="s">
        <v>347</v>
      </c>
      <c r="Q282" s="1628" t="s">
        <v>346</v>
      </c>
      <c r="R282" s="1717" t="s">
        <v>348</v>
      </c>
    </row>
    <row r="283" spans="1:18" ht="12.75">
      <c r="A283" s="1729"/>
      <c r="B283" s="1696"/>
      <c r="C283" s="1697"/>
      <c r="D283" s="1697"/>
      <c r="E283" s="1698"/>
      <c r="F283" s="1715"/>
      <c r="G283" s="1649"/>
      <c r="H283" s="1629"/>
      <c r="I283" s="1629"/>
      <c r="J283" s="1663"/>
      <c r="K283" s="1641"/>
      <c r="L283" s="1629"/>
      <c r="M283" s="1629"/>
      <c r="N283" s="1718"/>
      <c r="O283" s="1641"/>
      <c r="P283" s="1629"/>
      <c r="Q283" s="1629"/>
      <c r="R283" s="1718"/>
    </row>
    <row r="284" spans="1:18" ht="12.75">
      <c r="A284" s="1710"/>
      <c r="B284" s="1687"/>
      <c r="C284" s="1688"/>
      <c r="D284" s="1688"/>
      <c r="E284" s="1689"/>
      <c r="F284" s="1716"/>
      <c r="G284" s="223" t="s">
        <v>449</v>
      </c>
      <c r="H284" s="221" t="s">
        <v>450</v>
      </c>
      <c r="I284" s="272" t="s">
        <v>451</v>
      </c>
      <c r="J284" s="272" t="s">
        <v>452</v>
      </c>
      <c r="K284" s="220" t="s">
        <v>453</v>
      </c>
      <c r="L284" s="221" t="s">
        <v>454</v>
      </c>
      <c r="M284" s="272" t="s">
        <v>455</v>
      </c>
      <c r="N284" s="222" t="s">
        <v>456</v>
      </c>
      <c r="O284" s="223" t="s">
        <v>457</v>
      </c>
      <c r="P284" s="221" t="s">
        <v>458</v>
      </c>
      <c r="Q284" s="272" t="s">
        <v>459</v>
      </c>
      <c r="R284" s="222" t="s">
        <v>460</v>
      </c>
    </row>
    <row r="285" spans="1:18" ht="12.75">
      <c r="A285" s="382"/>
      <c r="B285" s="359" t="s">
        <v>149</v>
      </c>
      <c r="C285" s="282"/>
      <c r="D285" s="282"/>
      <c r="E285" s="282"/>
      <c r="F285" s="1109"/>
      <c r="G285" s="280">
        <v>10</v>
      </c>
      <c r="H285" s="388"/>
      <c r="I285" s="716">
        <v>9</v>
      </c>
      <c r="J285" s="770">
        <v>19</v>
      </c>
      <c r="K285" s="390">
        <v>4149</v>
      </c>
      <c r="L285" s="388">
        <v>0</v>
      </c>
      <c r="M285" s="716">
        <v>1041</v>
      </c>
      <c r="N285" s="771">
        <v>5190</v>
      </c>
      <c r="O285" s="390">
        <v>11877</v>
      </c>
      <c r="P285" s="388">
        <v>460</v>
      </c>
      <c r="Q285" s="716">
        <v>0</v>
      </c>
      <c r="R285" s="771">
        <f>SUM(O285:Q285)</f>
        <v>12337</v>
      </c>
    </row>
    <row r="286" spans="1:18" ht="12.75">
      <c r="A286" s="224"/>
      <c r="B286" s="283">
        <v>28</v>
      </c>
      <c r="C286" s="1664" t="s">
        <v>269</v>
      </c>
      <c r="D286" s="1664"/>
      <c r="E286" s="1665"/>
      <c r="F286" s="1099"/>
      <c r="G286" s="240"/>
      <c r="H286" s="389"/>
      <c r="I286" s="715"/>
      <c r="J286" s="770"/>
      <c r="K286" s="254"/>
      <c r="L286" s="253"/>
      <c r="M286" s="731"/>
      <c r="N286" s="771"/>
      <c r="O286" s="229"/>
      <c r="P286" s="228"/>
      <c r="Q286" s="707"/>
      <c r="R286" s="771">
        <f aca="true" t="shared" si="33" ref="R286:R316">SUM(O286:Q286)</f>
        <v>0</v>
      </c>
    </row>
    <row r="287" spans="1:18" ht="12.75">
      <c r="A287" s="224"/>
      <c r="B287" s="283">
        <v>29</v>
      </c>
      <c r="C287" s="1666" t="s">
        <v>165</v>
      </c>
      <c r="D287" s="1666"/>
      <c r="E287" s="1667"/>
      <c r="F287" s="1098" t="s">
        <v>418</v>
      </c>
      <c r="G287" s="240"/>
      <c r="H287" s="389"/>
      <c r="I287" s="715"/>
      <c r="J287" s="770"/>
      <c r="K287" s="236"/>
      <c r="L287" s="235"/>
      <c r="M287" s="708"/>
      <c r="N287" s="771"/>
      <c r="O287" s="236"/>
      <c r="P287" s="235"/>
      <c r="Q287" s="708"/>
      <c r="R287" s="771">
        <f t="shared" si="33"/>
        <v>0</v>
      </c>
    </row>
    <row r="288" spans="1:18" ht="12.75">
      <c r="A288" s="284"/>
      <c r="B288" s="283">
        <v>30</v>
      </c>
      <c r="C288" s="1668" t="s">
        <v>270</v>
      </c>
      <c r="D288" s="1666"/>
      <c r="E288" s="1667"/>
      <c r="F288" s="1098" t="s">
        <v>417</v>
      </c>
      <c r="G288" s="240"/>
      <c r="H288" s="389"/>
      <c r="I288" s="715"/>
      <c r="J288" s="770"/>
      <c r="K288" s="265">
        <v>2460</v>
      </c>
      <c r="L288" s="389">
        <v>100</v>
      </c>
      <c r="M288" s="715"/>
      <c r="N288" s="771">
        <f>SUM(K288:M288)</f>
        <v>2560</v>
      </c>
      <c r="O288" s="236"/>
      <c r="P288" s="235"/>
      <c r="Q288" s="708"/>
      <c r="R288" s="771">
        <f t="shared" si="33"/>
        <v>0</v>
      </c>
    </row>
    <row r="289" spans="1:18" ht="12.75">
      <c r="A289" s="284"/>
      <c r="B289" s="283">
        <v>31</v>
      </c>
      <c r="C289" s="1668" t="s">
        <v>271</v>
      </c>
      <c r="D289" s="1666"/>
      <c r="E289" s="1667"/>
      <c r="F289" s="1098" t="s">
        <v>417</v>
      </c>
      <c r="G289" s="242"/>
      <c r="H289" s="241"/>
      <c r="I289" s="713"/>
      <c r="J289" s="770"/>
      <c r="K289" s="243"/>
      <c r="L289" s="241"/>
      <c r="M289" s="713"/>
      <c r="N289" s="771"/>
      <c r="O289" s="243"/>
      <c r="P289" s="241"/>
      <c r="Q289" s="713"/>
      <c r="R289" s="771">
        <f t="shared" si="33"/>
        <v>0</v>
      </c>
    </row>
    <row r="290" spans="1:18" ht="12.75">
      <c r="A290" s="284"/>
      <c r="B290" s="283">
        <v>32</v>
      </c>
      <c r="C290" s="1668" t="s">
        <v>272</v>
      </c>
      <c r="D290" s="1666"/>
      <c r="E290" s="1667"/>
      <c r="F290" s="1098" t="s">
        <v>417</v>
      </c>
      <c r="G290" s="242"/>
      <c r="H290" s="241"/>
      <c r="I290" s="713"/>
      <c r="J290" s="770"/>
      <c r="K290" s="243"/>
      <c r="L290" s="241"/>
      <c r="M290" s="713"/>
      <c r="N290" s="771"/>
      <c r="O290" s="243"/>
      <c r="P290" s="241"/>
      <c r="Q290" s="713"/>
      <c r="R290" s="771">
        <f t="shared" si="33"/>
        <v>0</v>
      </c>
    </row>
    <row r="291" spans="1:18" ht="12.75">
      <c r="A291" s="284"/>
      <c r="B291" s="283">
        <v>33</v>
      </c>
      <c r="C291" s="1664" t="s">
        <v>248</v>
      </c>
      <c r="D291" s="1664"/>
      <c r="E291" s="1665"/>
      <c r="F291" s="1099" t="s">
        <v>418</v>
      </c>
      <c r="G291" s="245"/>
      <c r="H291" s="246"/>
      <c r="I291" s="714"/>
      <c r="J291" s="770"/>
      <c r="K291" s="247"/>
      <c r="L291" s="246"/>
      <c r="M291" s="714"/>
      <c r="N291" s="771"/>
      <c r="O291" s="247"/>
      <c r="P291" s="246"/>
      <c r="Q291" s="714"/>
      <c r="R291" s="771">
        <f t="shared" si="33"/>
        <v>0</v>
      </c>
    </row>
    <row r="292" spans="1:18" ht="12.75">
      <c r="A292" s="284"/>
      <c r="B292" s="283">
        <v>34</v>
      </c>
      <c r="C292" s="1664" t="s">
        <v>273</v>
      </c>
      <c r="D292" s="1664"/>
      <c r="E292" s="1665"/>
      <c r="F292" s="1099" t="s">
        <v>417</v>
      </c>
      <c r="G292" s="245"/>
      <c r="H292" s="246"/>
      <c r="I292" s="714"/>
      <c r="J292" s="770"/>
      <c r="K292" s="247"/>
      <c r="L292" s="246"/>
      <c r="M292" s="714"/>
      <c r="N292" s="771"/>
      <c r="O292" s="247"/>
      <c r="P292" s="246"/>
      <c r="Q292" s="714"/>
      <c r="R292" s="771">
        <f t="shared" si="33"/>
        <v>0</v>
      </c>
    </row>
    <row r="293" spans="1:18" ht="12.75">
      <c r="A293" s="382">
        <v>1</v>
      </c>
      <c r="B293" s="359" t="s">
        <v>169</v>
      </c>
      <c r="C293" s="282"/>
      <c r="D293" s="282"/>
      <c r="E293" s="282"/>
      <c r="F293" s="1109"/>
      <c r="G293" s="280">
        <v>10</v>
      </c>
      <c r="H293" s="388"/>
      <c r="I293" s="716">
        <v>9</v>
      </c>
      <c r="J293" s="770">
        <v>19</v>
      </c>
      <c r="K293" s="390">
        <f>SUM(K285:K292)</f>
        <v>6609</v>
      </c>
      <c r="L293" s="388">
        <v>100</v>
      </c>
      <c r="M293" s="716">
        <f>SUM(M285:M292)</f>
        <v>1041</v>
      </c>
      <c r="N293" s="771">
        <f>SUM(N285:N292)</f>
        <v>7750</v>
      </c>
      <c r="O293" s="390">
        <f>SUM(O285:O292)</f>
        <v>11877</v>
      </c>
      <c r="P293" s="388">
        <v>460</v>
      </c>
      <c r="Q293" s="716">
        <v>0</v>
      </c>
      <c r="R293" s="771">
        <f t="shared" si="33"/>
        <v>12337</v>
      </c>
    </row>
    <row r="294" spans="1:18" ht="12.75">
      <c r="A294" s="287"/>
      <c r="B294" s="288"/>
      <c r="C294" s="289"/>
      <c r="D294" s="289"/>
      <c r="E294" s="289"/>
      <c r="F294" s="1110"/>
      <c r="G294" s="297"/>
      <c r="H294" s="298"/>
      <c r="I294" s="726"/>
      <c r="J294" s="770"/>
      <c r="K294" s="467"/>
      <c r="L294" s="298"/>
      <c r="M294" s="726"/>
      <c r="N294" s="771"/>
      <c r="O294" s="299"/>
      <c r="P294" s="300"/>
      <c r="Q294" s="740"/>
      <c r="R294" s="771">
        <f t="shared" si="33"/>
        <v>0</v>
      </c>
    </row>
    <row r="295" spans="1:18" ht="12.75">
      <c r="A295" s="291" t="s">
        <v>27</v>
      </c>
      <c r="B295" s="1705" t="s">
        <v>170</v>
      </c>
      <c r="C295" s="1706"/>
      <c r="D295" s="1706"/>
      <c r="E295" s="1707"/>
      <c r="F295" s="1111"/>
      <c r="G295" s="242"/>
      <c r="H295" s="241"/>
      <c r="I295" s="713"/>
      <c r="J295" s="770"/>
      <c r="K295" s="243"/>
      <c r="L295" s="241"/>
      <c r="M295" s="713"/>
      <c r="N295" s="771"/>
      <c r="O295" s="243"/>
      <c r="P295" s="241"/>
      <c r="Q295" s="713"/>
      <c r="R295" s="771">
        <f t="shared" si="33"/>
        <v>0</v>
      </c>
    </row>
    <row r="296" spans="1:18" ht="12.75">
      <c r="A296" s="470"/>
      <c r="B296" s="285">
        <v>1</v>
      </c>
      <c r="C296" s="1664" t="s">
        <v>275</v>
      </c>
      <c r="D296" s="1664"/>
      <c r="E296" s="1665"/>
      <c r="F296" s="1112" t="s">
        <v>418</v>
      </c>
      <c r="G296" s="245"/>
      <c r="H296" s="246"/>
      <c r="I296" s="714"/>
      <c r="J296" s="770"/>
      <c r="K296" s="247"/>
      <c r="L296" s="246"/>
      <c r="M296" s="714"/>
      <c r="N296" s="771"/>
      <c r="O296" s="247"/>
      <c r="P296" s="246"/>
      <c r="Q296" s="714"/>
      <c r="R296" s="771">
        <f t="shared" si="33"/>
        <v>0</v>
      </c>
    </row>
    <row r="297" spans="1:18" ht="12.75">
      <c r="A297" s="385"/>
      <c r="B297" s="283">
        <v>2</v>
      </c>
      <c r="C297" s="1664" t="s">
        <v>274</v>
      </c>
      <c r="D297" s="1664"/>
      <c r="E297" s="1665"/>
      <c r="F297" s="1099" t="s">
        <v>418</v>
      </c>
      <c r="G297" s="245"/>
      <c r="H297" s="246"/>
      <c r="I297" s="714"/>
      <c r="J297" s="770"/>
      <c r="K297" s="247"/>
      <c r="L297" s="246"/>
      <c r="M297" s="714"/>
      <c r="N297" s="771"/>
      <c r="O297" s="247"/>
      <c r="P297" s="246"/>
      <c r="Q297" s="714"/>
      <c r="R297" s="771">
        <f t="shared" si="33"/>
        <v>0</v>
      </c>
    </row>
    <row r="298" spans="1:18" ht="12.75">
      <c r="A298" s="284"/>
      <c r="B298" s="285">
        <v>3</v>
      </c>
      <c r="C298" s="1664" t="s">
        <v>133</v>
      </c>
      <c r="D298" s="1664"/>
      <c r="E298" s="1665"/>
      <c r="F298" s="1099" t="s">
        <v>418</v>
      </c>
      <c r="G298" s="245"/>
      <c r="H298" s="246"/>
      <c r="I298" s="714"/>
      <c r="J298" s="770"/>
      <c r="K298" s="247"/>
      <c r="L298" s="246"/>
      <c r="M298" s="714"/>
      <c r="N298" s="771"/>
      <c r="O298" s="247"/>
      <c r="P298" s="246"/>
      <c r="Q298" s="714"/>
      <c r="R298" s="771">
        <f t="shared" si="33"/>
        <v>0</v>
      </c>
    </row>
    <row r="299" spans="1:18" ht="12.75">
      <c r="A299" s="284"/>
      <c r="B299" s="285">
        <v>4</v>
      </c>
      <c r="C299" s="941" t="s">
        <v>360</v>
      </c>
      <c r="D299" s="942"/>
      <c r="E299" s="943"/>
      <c r="F299" s="1148" t="s">
        <v>418</v>
      </c>
      <c r="G299" s="245"/>
      <c r="H299" s="246"/>
      <c r="I299" s="714"/>
      <c r="J299" s="770"/>
      <c r="K299" s="247"/>
      <c r="L299" s="246"/>
      <c r="M299" s="714"/>
      <c r="N299" s="771"/>
      <c r="O299" s="247"/>
      <c r="P299" s="246"/>
      <c r="Q299" s="714"/>
      <c r="R299" s="771"/>
    </row>
    <row r="300" spans="1:18" ht="12.75">
      <c r="A300" s="284"/>
      <c r="B300" s="285">
        <v>5</v>
      </c>
      <c r="C300" s="1664" t="s">
        <v>276</v>
      </c>
      <c r="D300" s="1664"/>
      <c r="E300" s="1665"/>
      <c r="F300" s="1099" t="s">
        <v>418</v>
      </c>
      <c r="G300" s="245"/>
      <c r="H300" s="246"/>
      <c r="I300" s="714"/>
      <c r="J300" s="770"/>
      <c r="K300" s="247"/>
      <c r="L300" s="246"/>
      <c r="M300" s="714"/>
      <c r="N300" s="771"/>
      <c r="O300" s="247">
        <v>50562</v>
      </c>
      <c r="P300" s="246"/>
      <c r="Q300" s="714">
        <v>-10733</v>
      </c>
      <c r="R300" s="771">
        <f t="shared" si="33"/>
        <v>39829</v>
      </c>
    </row>
    <row r="301" spans="1:18" ht="12.75">
      <c r="A301" s="284"/>
      <c r="B301" s="285">
        <v>6</v>
      </c>
      <c r="C301" s="1664" t="s">
        <v>279</v>
      </c>
      <c r="D301" s="1664"/>
      <c r="E301" s="1665"/>
      <c r="F301" s="1099" t="s">
        <v>418</v>
      </c>
      <c r="G301" s="245"/>
      <c r="H301" s="246"/>
      <c r="I301" s="714"/>
      <c r="J301" s="770"/>
      <c r="K301" s="247"/>
      <c r="L301" s="246"/>
      <c r="M301" s="714"/>
      <c r="N301" s="771"/>
      <c r="O301" s="247">
        <v>0</v>
      </c>
      <c r="P301" s="246"/>
      <c r="Q301" s="714"/>
      <c r="R301" s="771">
        <f t="shared" si="33"/>
        <v>0</v>
      </c>
    </row>
    <row r="302" spans="1:18" ht="12.75">
      <c r="A302" s="284"/>
      <c r="B302" s="285">
        <v>7</v>
      </c>
      <c r="C302" s="1682" t="s">
        <v>277</v>
      </c>
      <c r="D302" s="1682"/>
      <c r="E302" s="1683"/>
      <c r="F302" s="1112" t="s">
        <v>418</v>
      </c>
      <c r="G302" s="245"/>
      <c r="H302" s="246"/>
      <c r="I302" s="714"/>
      <c r="J302" s="770"/>
      <c r="K302" s="247"/>
      <c r="L302" s="246"/>
      <c r="M302" s="714"/>
      <c r="N302" s="771"/>
      <c r="O302" s="247">
        <v>9190</v>
      </c>
      <c r="P302" s="246"/>
      <c r="Q302" s="714">
        <v>-357</v>
      </c>
      <c r="R302" s="771">
        <f t="shared" si="33"/>
        <v>8833</v>
      </c>
    </row>
    <row r="303" spans="1:18" ht="12.75">
      <c r="A303" s="284"/>
      <c r="B303" s="283">
        <v>8</v>
      </c>
      <c r="C303" s="1682" t="s">
        <v>145</v>
      </c>
      <c r="D303" s="1682"/>
      <c r="E303" s="1682"/>
      <c r="F303" s="1112"/>
      <c r="G303" s="245"/>
      <c r="H303" s="246"/>
      <c r="I303" s="714"/>
      <c r="J303" s="770"/>
      <c r="K303" s="247"/>
      <c r="L303" s="246"/>
      <c r="M303" s="714"/>
      <c r="N303" s="771"/>
      <c r="O303" s="247">
        <v>0</v>
      </c>
      <c r="P303" s="246"/>
      <c r="Q303" s="714"/>
      <c r="R303" s="771">
        <f t="shared" si="33"/>
        <v>0</v>
      </c>
    </row>
    <row r="304" spans="1:18" ht="12.75">
      <c r="A304" s="284"/>
      <c r="B304" s="538">
        <v>9</v>
      </c>
      <c r="C304" s="1674" t="s">
        <v>303</v>
      </c>
      <c r="D304" s="1674"/>
      <c r="E304" s="1675"/>
      <c r="F304" s="1113" t="s">
        <v>417</v>
      </c>
      <c r="G304" s="245"/>
      <c r="H304" s="246"/>
      <c r="I304" s="714"/>
      <c r="J304" s="770"/>
      <c r="K304" s="247"/>
      <c r="L304" s="246"/>
      <c r="M304" s="714"/>
      <c r="N304" s="771"/>
      <c r="O304" s="247">
        <v>75</v>
      </c>
      <c r="P304" s="246"/>
      <c r="Q304" s="714"/>
      <c r="R304" s="771">
        <f t="shared" si="33"/>
        <v>75</v>
      </c>
    </row>
    <row r="305" spans="1:18" ht="12.75">
      <c r="A305" s="284"/>
      <c r="B305" s="538">
        <v>10</v>
      </c>
      <c r="C305" s="877" t="s">
        <v>361</v>
      </c>
      <c r="D305" s="877"/>
      <c r="E305" s="878"/>
      <c r="F305" s="1113" t="s">
        <v>418</v>
      </c>
      <c r="G305" s="245"/>
      <c r="H305" s="246"/>
      <c r="I305" s="714"/>
      <c r="J305" s="770"/>
      <c r="K305" s="247"/>
      <c r="L305" s="246"/>
      <c r="M305" s="714"/>
      <c r="N305" s="771"/>
      <c r="O305" s="247"/>
      <c r="P305" s="246">
        <v>1686</v>
      </c>
      <c r="Q305" s="714">
        <v>1773</v>
      </c>
      <c r="R305" s="771">
        <f>SUM(O305:Q305)</f>
        <v>3459</v>
      </c>
    </row>
    <row r="306" spans="1:18" ht="12.75">
      <c r="A306" s="385"/>
      <c r="B306" s="383" t="s">
        <v>172</v>
      </c>
      <c r="C306" s="384" t="s">
        <v>171</v>
      </c>
      <c r="D306" s="384"/>
      <c r="E306" s="539"/>
      <c r="F306" s="1114"/>
      <c r="G306" s="280"/>
      <c r="H306" s="388"/>
      <c r="I306" s="716"/>
      <c r="J306" s="770"/>
      <c r="K306" s="390"/>
      <c r="L306" s="388"/>
      <c r="M306" s="716"/>
      <c r="N306" s="771"/>
      <c r="O306" s="390">
        <v>59827</v>
      </c>
      <c r="P306" s="388">
        <v>1686</v>
      </c>
      <c r="Q306" s="716">
        <f>SUM(Q296:Q305)</f>
        <v>-9317</v>
      </c>
      <c r="R306" s="771">
        <f>SUM(R300:R305)</f>
        <v>52196</v>
      </c>
    </row>
    <row r="307" spans="1:18" ht="12.75">
      <c r="A307" s="287"/>
      <c r="B307" s="292"/>
      <c r="C307" s="293"/>
      <c r="D307" s="293"/>
      <c r="E307" s="293"/>
      <c r="F307" s="1115"/>
      <c r="G307" s="391"/>
      <c r="H307" s="392"/>
      <c r="I307" s="718"/>
      <c r="J307" s="770"/>
      <c r="K307" s="468"/>
      <c r="L307" s="392"/>
      <c r="M307" s="718"/>
      <c r="N307" s="771"/>
      <c r="O307" s="393"/>
      <c r="P307" s="394"/>
      <c r="Q307" s="741"/>
      <c r="R307" s="771">
        <f t="shared" si="33"/>
        <v>0</v>
      </c>
    </row>
    <row r="308" spans="1:18" ht="12.75">
      <c r="A308" s="224">
        <v>2</v>
      </c>
      <c r="B308" s="225" t="s">
        <v>173</v>
      </c>
      <c r="C308" s="226"/>
      <c r="D308" s="226"/>
      <c r="E308" s="226"/>
      <c r="F308" s="1116"/>
      <c r="G308" s="857"/>
      <c r="H308" s="303"/>
      <c r="I308" s="719"/>
      <c r="J308" s="770"/>
      <c r="K308" s="469"/>
      <c r="L308" s="303"/>
      <c r="M308" s="719"/>
      <c r="N308" s="771"/>
      <c r="O308" s="304"/>
      <c r="P308" s="305"/>
      <c r="Q308" s="742"/>
      <c r="R308" s="771">
        <f t="shared" si="33"/>
        <v>0</v>
      </c>
    </row>
    <row r="309" spans="1:18" ht="12.75">
      <c r="A309" s="230"/>
      <c r="B309" s="1671" t="s">
        <v>150</v>
      </c>
      <c r="C309" s="1672"/>
      <c r="D309" s="1672"/>
      <c r="E309" s="1673"/>
      <c r="F309" s="1117"/>
      <c r="G309" s="268"/>
      <c r="H309" s="267"/>
      <c r="I309" s="720"/>
      <c r="J309" s="770"/>
      <c r="K309" s="266"/>
      <c r="L309" s="267"/>
      <c r="M309" s="720"/>
      <c r="N309" s="771"/>
      <c r="O309" s="243"/>
      <c r="P309" s="241"/>
      <c r="Q309" s="713"/>
      <c r="R309" s="771">
        <f t="shared" si="33"/>
        <v>0</v>
      </c>
    </row>
    <row r="310" spans="1:18" ht="12.75">
      <c r="A310" s="230"/>
      <c r="B310" s="237">
        <v>1</v>
      </c>
      <c r="C310" s="1664" t="s">
        <v>282</v>
      </c>
      <c r="D310" s="1664"/>
      <c r="E310" s="1665"/>
      <c r="F310" s="1099" t="s">
        <v>418</v>
      </c>
      <c r="G310" s="262"/>
      <c r="H310" s="261"/>
      <c r="I310" s="721"/>
      <c r="J310" s="770"/>
      <c r="K310" s="263"/>
      <c r="L310" s="261"/>
      <c r="M310" s="721"/>
      <c r="N310" s="771"/>
      <c r="O310" s="301"/>
      <c r="P310" s="281"/>
      <c r="Q310" s="743"/>
      <c r="R310" s="771">
        <f t="shared" si="33"/>
        <v>0</v>
      </c>
    </row>
    <row r="311" spans="1:18" ht="12.75">
      <c r="A311" s="230"/>
      <c r="B311" s="237">
        <v>2</v>
      </c>
      <c r="C311" s="1664" t="s">
        <v>283</v>
      </c>
      <c r="D311" s="1664"/>
      <c r="E311" s="1665"/>
      <c r="F311" s="1099" t="s">
        <v>418</v>
      </c>
      <c r="G311" s="471"/>
      <c r="H311" s="472"/>
      <c r="I311" s="722"/>
      <c r="J311" s="770"/>
      <c r="K311" s="473"/>
      <c r="L311" s="472"/>
      <c r="M311" s="722"/>
      <c r="N311" s="771"/>
      <c r="O311" s="474"/>
      <c r="P311" s="475"/>
      <c r="Q311" s="744"/>
      <c r="R311" s="771">
        <f t="shared" si="33"/>
        <v>0</v>
      </c>
    </row>
    <row r="312" spans="1:18" ht="12.75">
      <c r="A312" s="230"/>
      <c r="B312" s="237">
        <v>3</v>
      </c>
      <c r="C312" s="1664" t="s">
        <v>204</v>
      </c>
      <c r="D312" s="1664"/>
      <c r="E312" s="1665"/>
      <c r="F312" s="1099" t="s">
        <v>417</v>
      </c>
      <c r="G312" s="278"/>
      <c r="H312" s="277"/>
      <c r="I312" s="727"/>
      <c r="J312" s="770"/>
      <c r="K312" s="286"/>
      <c r="L312" s="277"/>
      <c r="M312" s="727"/>
      <c r="N312" s="771"/>
      <c r="O312" s="245"/>
      <c r="P312" s="246"/>
      <c r="Q312" s="714"/>
      <c r="R312" s="771">
        <f t="shared" si="33"/>
        <v>0</v>
      </c>
    </row>
    <row r="313" spans="1:18" ht="12.75">
      <c r="A313" s="244"/>
      <c r="B313" s="237">
        <v>4</v>
      </c>
      <c r="C313" s="1664" t="s">
        <v>281</v>
      </c>
      <c r="D313" s="1664"/>
      <c r="E313" s="1665"/>
      <c r="F313" s="1099" t="s">
        <v>418</v>
      </c>
      <c r="G313" s="395"/>
      <c r="H313" s="396"/>
      <c r="I313" s="728"/>
      <c r="J313" s="770"/>
      <c r="K313" s="397"/>
      <c r="L313" s="396"/>
      <c r="M313" s="728"/>
      <c r="N313" s="771"/>
      <c r="O313" s="397"/>
      <c r="P313" s="396"/>
      <c r="Q313" s="728"/>
      <c r="R313" s="771">
        <f t="shared" si="33"/>
        <v>0</v>
      </c>
    </row>
    <row r="314" spans="1:18" ht="12.75">
      <c r="A314" s="244"/>
      <c r="B314" s="237">
        <v>5</v>
      </c>
      <c r="C314" s="1664" t="s">
        <v>280</v>
      </c>
      <c r="D314" s="1664"/>
      <c r="E314" s="1665"/>
      <c r="F314" s="1099" t="s">
        <v>418</v>
      </c>
      <c r="G314" s="395"/>
      <c r="H314" s="396"/>
      <c r="I314" s="728"/>
      <c r="J314" s="770"/>
      <c r="K314" s="397"/>
      <c r="L314" s="396"/>
      <c r="M314" s="728"/>
      <c r="N314" s="771"/>
      <c r="O314" s="397"/>
      <c r="P314" s="396"/>
      <c r="Q314" s="728"/>
      <c r="R314" s="771">
        <f t="shared" si="33"/>
        <v>0</v>
      </c>
    </row>
    <row r="315" spans="1:18" ht="12.75">
      <c r="A315" s="244"/>
      <c r="B315" s="237">
        <v>6</v>
      </c>
      <c r="C315" s="1664" t="s">
        <v>126</v>
      </c>
      <c r="D315" s="1664"/>
      <c r="E315" s="1665"/>
      <c r="F315" s="1099" t="s">
        <v>418</v>
      </c>
      <c r="G315" s="395"/>
      <c r="H315" s="396"/>
      <c r="I315" s="728"/>
      <c r="J315" s="770"/>
      <c r="K315" s="397"/>
      <c r="L315" s="396"/>
      <c r="M315" s="728"/>
      <c r="N315" s="771"/>
      <c r="O315" s="397"/>
      <c r="P315" s="396"/>
      <c r="Q315" s="728"/>
      <c r="R315" s="771">
        <f t="shared" si="33"/>
        <v>0</v>
      </c>
    </row>
    <row r="316" spans="1:18" ht="13.5" thickBot="1">
      <c r="A316" s="385"/>
      <c r="B316" s="386" t="s">
        <v>174</v>
      </c>
      <c r="C316" s="384" t="s">
        <v>175</v>
      </c>
      <c r="D316" s="384"/>
      <c r="E316" s="384"/>
      <c r="F316" s="1114"/>
      <c r="G316" s="240"/>
      <c r="H316" s="389"/>
      <c r="I316" s="715"/>
      <c r="J316" s="775"/>
      <c r="K316" s="265"/>
      <c r="L316" s="389"/>
      <c r="M316" s="715"/>
      <c r="N316" s="774"/>
      <c r="O316" s="265"/>
      <c r="P316" s="389"/>
      <c r="Q316" s="715"/>
      <c r="R316" s="772">
        <f t="shared" si="33"/>
        <v>0</v>
      </c>
    </row>
    <row r="317" spans="1:22" ht="14.25" thickBot="1" thickTop="1">
      <c r="A317" s="1632" t="s">
        <v>160</v>
      </c>
      <c r="B317" s="1633"/>
      <c r="C317" s="1633"/>
      <c r="D317" s="1633"/>
      <c r="E317" s="1633"/>
      <c r="F317" s="1118"/>
      <c r="G317" s="271">
        <v>10</v>
      </c>
      <c r="H317" s="270"/>
      <c r="I317" s="725">
        <v>9</v>
      </c>
      <c r="J317" s="991">
        <f>SUM(G317:I317)</f>
        <v>19</v>
      </c>
      <c r="K317" s="269">
        <f>K229</f>
        <v>6609</v>
      </c>
      <c r="L317" s="270">
        <f>L229+L308</f>
        <v>100</v>
      </c>
      <c r="M317" s="270">
        <f>M229+M308</f>
        <v>1041</v>
      </c>
      <c r="N317" s="854">
        <f>SUM(K317:M317)</f>
        <v>7750</v>
      </c>
      <c r="O317" s="269">
        <f>O229</f>
        <v>71704</v>
      </c>
      <c r="P317" s="270">
        <f>P229</f>
        <v>2146</v>
      </c>
      <c r="Q317" s="270">
        <f>Q229</f>
        <v>-9317</v>
      </c>
      <c r="R317" s="854">
        <f>SUM(O317:Q317)</f>
        <v>64533</v>
      </c>
      <c r="V317" s="695"/>
    </row>
    <row r="318" spans="1:22" ht="13.5" thickTop="1">
      <c r="A318" s="540"/>
      <c r="B318" s="540"/>
      <c r="C318" s="540"/>
      <c r="D318" s="540"/>
      <c r="E318" s="540"/>
      <c r="F318" s="540"/>
      <c r="G318" s="541"/>
      <c r="H318" s="541"/>
      <c r="I318" s="541"/>
      <c r="J318" s="1278"/>
      <c r="K318" s="541"/>
      <c r="L318" s="541"/>
      <c r="M318" s="541"/>
      <c r="N318" s="1279"/>
      <c r="O318" s="541"/>
      <c r="P318" s="541"/>
      <c r="Q318" s="541"/>
      <c r="R318" s="1176"/>
      <c r="V318" s="695"/>
    </row>
    <row r="319" spans="1:22" ht="12.75">
      <c r="A319" s="540"/>
      <c r="B319" s="540"/>
      <c r="C319" s="540"/>
      <c r="D319" s="540"/>
      <c r="E319" s="540"/>
      <c r="F319" s="540"/>
      <c r="G319" s="541"/>
      <c r="H319" s="541"/>
      <c r="I319" s="541"/>
      <c r="J319" s="1278"/>
      <c r="K319" s="541"/>
      <c r="L319" s="541"/>
      <c r="M319" s="541"/>
      <c r="N319" s="1176"/>
      <c r="O319" s="541"/>
      <c r="P319" s="541"/>
      <c r="Q319" s="541"/>
      <c r="R319" s="1176"/>
      <c r="V319" s="695"/>
    </row>
    <row r="320" spans="1:22" ht="12.75">
      <c r="A320" s="540"/>
      <c r="B320" s="540"/>
      <c r="C320" s="540"/>
      <c r="D320" s="540"/>
      <c r="E320" s="540"/>
      <c r="F320" s="540"/>
      <c r="G320" s="540"/>
      <c r="H320" s="540"/>
      <c r="I320" s="540"/>
      <c r="J320" s="540"/>
      <c r="K320" s="541"/>
      <c r="L320" s="541"/>
      <c r="M320" s="541"/>
      <c r="N320" s="542"/>
      <c r="O320" s="541"/>
      <c r="P320" s="541"/>
      <c r="Q320" s="541"/>
      <c r="R320" s="542"/>
      <c r="S320" s="541"/>
      <c r="T320" s="541"/>
      <c r="U320" s="541"/>
      <c r="V320" s="542"/>
    </row>
    <row r="321" spans="1:22" ht="12.75">
      <c r="A321" s="540"/>
      <c r="B321" s="540"/>
      <c r="C321" s="540"/>
      <c r="D321" s="540"/>
      <c r="E321" s="540"/>
      <c r="F321" s="540"/>
      <c r="G321" s="540"/>
      <c r="H321" s="540"/>
      <c r="I321" s="540"/>
      <c r="J321" s="540"/>
      <c r="K321" s="541"/>
      <c r="L321" s="541"/>
      <c r="M321" s="541"/>
      <c r="N321" s="542"/>
      <c r="O321" s="541"/>
      <c r="P321" s="541"/>
      <c r="Q321" s="541"/>
      <c r="R321" s="542"/>
      <c r="S321" s="541"/>
      <c r="T321" s="541"/>
      <c r="U321" s="541"/>
      <c r="V321" s="542"/>
    </row>
    <row r="322" spans="1:22" ht="12.75">
      <c r="A322" s="540"/>
      <c r="B322" s="540"/>
      <c r="C322" s="540"/>
      <c r="D322" s="540"/>
      <c r="E322" s="540"/>
      <c r="F322" s="540"/>
      <c r="G322" s="540"/>
      <c r="H322" s="540"/>
      <c r="I322" s="540"/>
      <c r="J322" s="540"/>
      <c r="K322" s="541"/>
      <c r="L322" s="541"/>
      <c r="M322" s="541"/>
      <c r="N322" s="542"/>
      <c r="O322" s="541"/>
      <c r="P322" s="541"/>
      <c r="Q322" s="541"/>
      <c r="R322" s="542"/>
      <c r="S322" s="541"/>
      <c r="T322" s="541"/>
      <c r="U322" s="541"/>
      <c r="V322" s="542"/>
    </row>
    <row r="323" spans="1:22" ht="12.75">
      <c r="A323" s="219"/>
      <c r="B323" s="219"/>
      <c r="C323" s="219"/>
      <c r="D323" s="219"/>
      <c r="E323" s="219"/>
      <c r="F323" s="219"/>
      <c r="G323" s="219"/>
      <c r="H323" s="219"/>
      <c r="I323" s="219"/>
      <c r="J323" s="219"/>
      <c r="K323" s="219"/>
      <c r="L323" s="219"/>
      <c r="M323" s="219"/>
      <c r="N323" s="219"/>
      <c r="O323" s="219"/>
      <c r="P323" s="219"/>
      <c r="Q323" s="219"/>
      <c r="R323" s="219"/>
      <c r="S323" s="219"/>
      <c r="T323" s="219"/>
      <c r="U323" s="219"/>
      <c r="V323" s="219"/>
    </row>
    <row r="324" spans="1:22" ht="12.75">
      <c r="A324" s="1620" t="s">
        <v>383</v>
      </c>
      <c r="B324" s="1356"/>
      <c r="C324" s="1356"/>
      <c r="D324" s="1356"/>
      <c r="E324" s="1356"/>
      <c r="F324" s="1356"/>
      <c r="G324" s="1356"/>
      <c r="H324" s="1356"/>
      <c r="I324" s="1356"/>
      <c r="J324" s="1356"/>
      <c r="K324" s="1356"/>
      <c r="L324" s="1356"/>
      <c r="M324" s="1356"/>
      <c r="N324" s="1356"/>
      <c r="O324" s="1356"/>
      <c r="P324" s="1356"/>
      <c r="Q324" s="1356"/>
      <c r="R324" s="1356"/>
      <c r="S324" s="1138"/>
      <c r="T324" s="1138"/>
      <c r="U324" s="1138"/>
      <c r="V324" s="1138"/>
    </row>
    <row r="325" spans="1:22" ht="12.75">
      <c r="A325" s="1616" t="s">
        <v>414</v>
      </c>
      <c r="B325" s="1349"/>
      <c r="C325" s="1349"/>
      <c r="D325" s="1349"/>
      <c r="E325" s="1349"/>
      <c r="F325" s="1349"/>
      <c r="G325" s="1349"/>
      <c r="H325" s="1349"/>
      <c r="I325" s="1349"/>
      <c r="J325" s="1349"/>
      <c r="K325" s="1349"/>
      <c r="L325" s="1349"/>
      <c r="M325" s="1349"/>
      <c r="N325" s="1349"/>
      <c r="O325" s="1349"/>
      <c r="P325" s="1349"/>
      <c r="Q325" s="1349"/>
      <c r="R325" s="1349"/>
      <c r="S325" s="1144"/>
      <c r="T325" s="1144"/>
      <c r="U325" s="1144"/>
      <c r="V325" s="1144"/>
    </row>
    <row r="326" spans="1:22" ht="12.75" customHeight="1">
      <c r="A326" s="1617" t="s">
        <v>215</v>
      </c>
      <c r="B326" s="1615"/>
      <c r="C326" s="1615"/>
      <c r="D326" s="1615"/>
      <c r="E326" s="1615"/>
      <c r="F326" s="1615"/>
      <c r="G326" s="1615"/>
      <c r="H326" s="1615"/>
      <c r="I326" s="1615"/>
      <c r="J326" s="1615"/>
      <c r="K326" s="1615"/>
      <c r="L326" s="1615"/>
      <c r="M326" s="1615"/>
      <c r="N326" s="1615"/>
      <c r="O326" s="1615"/>
      <c r="P326" s="1615"/>
      <c r="Q326" s="1615"/>
      <c r="R326" s="1615"/>
      <c r="S326" s="1142"/>
      <c r="T326" s="1142"/>
      <c r="U326" s="1142"/>
      <c r="V326" s="1142"/>
    </row>
    <row r="327" spans="1:22" ht="12.75">
      <c r="A327" s="1618" t="s">
        <v>93</v>
      </c>
      <c r="B327" s="1619"/>
      <c r="C327" s="1619"/>
      <c r="D327" s="1619"/>
      <c r="E327" s="1619"/>
      <c r="F327" s="1619"/>
      <c r="G327" s="1619"/>
      <c r="H327" s="1619"/>
      <c r="I327" s="1619"/>
      <c r="J327" s="1619"/>
      <c r="K327" s="1619"/>
      <c r="L327" s="1619"/>
      <c r="M327" s="1619"/>
      <c r="N327" s="1619"/>
      <c r="O327" s="1619"/>
      <c r="P327" s="1619"/>
      <c r="Q327" s="1619"/>
      <c r="R327" s="1619"/>
      <c r="S327" s="1140"/>
      <c r="T327" s="1140"/>
      <c r="U327" s="1140"/>
      <c r="V327" s="1140"/>
    </row>
    <row r="328" spans="1:22" ht="13.5" thickBot="1">
      <c r="A328" s="219"/>
      <c r="B328" s="219"/>
      <c r="C328" s="219"/>
      <c r="D328" s="219"/>
      <c r="E328" s="219"/>
      <c r="F328" s="219"/>
      <c r="G328" s="219"/>
      <c r="H328" s="219"/>
      <c r="I328" s="219"/>
      <c r="J328" s="219"/>
      <c r="K328" s="219"/>
      <c r="L328" s="219"/>
      <c r="M328" s="219"/>
      <c r="N328" s="219"/>
      <c r="O328" s="219"/>
      <c r="P328" s="219"/>
      <c r="Q328" s="219"/>
      <c r="R328" s="219"/>
      <c r="S328" s="250"/>
      <c r="T328" s="250"/>
      <c r="U328" s="250"/>
      <c r="V328" s="251"/>
    </row>
    <row r="329" spans="1:18" ht="13.5" thickTop="1">
      <c r="A329" s="1679" t="s">
        <v>1</v>
      </c>
      <c r="B329" s="1693" t="s">
        <v>137</v>
      </c>
      <c r="C329" s="1694"/>
      <c r="D329" s="1694"/>
      <c r="E329" s="1695"/>
      <c r="F329" s="1714" t="s">
        <v>419</v>
      </c>
      <c r="G329" s="1635" t="s">
        <v>106</v>
      </c>
      <c r="H329" s="1636"/>
      <c r="I329" s="1636"/>
      <c r="J329" s="1636"/>
      <c r="K329" s="1636"/>
      <c r="L329" s="1636"/>
      <c r="M329" s="1636"/>
      <c r="N329" s="1636"/>
      <c r="O329" s="1636"/>
      <c r="P329" s="1636"/>
      <c r="Q329" s="1636"/>
      <c r="R329" s="1637"/>
    </row>
    <row r="330" spans="1:18" ht="12.75">
      <c r="A330" s="1638"/>
      <c r="B330" s="1696"/>
      <c r="C330" s="1697"/>
      <c r="D330" s="1697"/>
      <c r="E330" s="1698"/>
      <c r="F330" s="1715"/>
      <c r="G330" s="1626" t="s">
        <v>154</v>
      </c>
      <c r="H330" s="1626"/>
      <c r="I330" s="1626"/>
      <c r="J330" s="1626"/>
      <c r="K330" s="1727" t="s">
        <v>155</v>
      </c>
      <c r="L330" s="1658"/>
      <c r="M330" s="1659"/>
      <c r="N330" s="1660"/>
      <c r="O330" s="1657" t="s">
        <v>156</v>
      </c>
      <c r="P330" s="1658"/>
      <c r="Q330" s="1659"/>
      <c r="R330" s="1660"/>
    </row>
    <row r="331" spans="1:19" ht="12.75" customHeight="1">
      <c r="A331" s="1638"/>
      <c r="B331" s="1696"/>
      <c r="C331" s="1697"/>
      <c r="D331" s="1697"/>
      <c r="E331" s="1698"/>
      <c r="F331" s="1750"/>
      <c r="G331" s="1638" t="s">
        <v>349</v>
      </c>
      <c r="H331" s="1655" t="s">
        <v>347</v>
      </c>
      <c r="I331" s="1628" t="s">
        <v>346</v>
      </c>
      <c r="J331" s="1711" t="s">
        <v>348</v>
      </c>
      <c r="K331" s="1640" t="s">
        <v>349</v>
      </c>
      <c r="L331" s="1647" t="s">
        <v>347</v>
      </c>
      <c r="M331" s="1628" t="s">
        <v>346</v>
      </c>
      <c r="N331" s="1711" t="s">
        <v>348</v>
      </c>
      <c r="O331" s="1640" t="s">
        <v>349</v>
      </c>
      <c r="P331" s="1647" t="s">
        <v>347</v>
      </c>
      <c r="Q331" s="1628" t="s">
        <v>346</v>
      </c>
      <c r="R331" s="1653" t="s">
        <v>348</v>
      </c>
      <c r="S331" s="546"/>
    </row>
    <row r="332" spans="1:19" ht="21" customHeight="1">
      <c r="A332" s="1638"/>
      <c r="B332" s="1696"/>
      <c r="C332" s="1697"/>
      <c r="D332" s="1697"/>
      <c r="E332" s="1698"/>
      <c r="F332" s="1750"/>
      <c r="G332" s="1638"/>
      <c r="H332" s="1656"/>
      <c r="I332" s="1629"/>
      <c r="J332" s="1712"/>
      <c r="K332" s="1641"/>
      <c r="L332" s="1647"/>
      <c r="M332" s="1517"/>
      <c r="N332" s="1712"/>
      <c r="O332" s="1758"/>
      <c r="P332" s="1759"/>
      <c r="Q332" s="1629"/>
      <c r="R332" s="1654"/>
      <c r="S332" s="546"/>
    </row>
    <row r="333" spans="1:18" ht="18" customHeight="1">
      <c r="A333" s="1638"/>
      <c r="B333" s="1687"/>
      <c r="C333" s="1688"/>
      <c r="D333" s="1688"/>
      <c r="E333" s="1689"/>
      <c r="F333" s="1716"/>
      <c r="G333" s="223" t="s">
        <v>461</v>
      </c>
      <c r="H333" s="221" t="s">
        <v>462</v>
      </c>
      <c r="I333" s="272" t="s">
        <v>463</v>
      </c>
      <c r="J333" s="272" t="s">
        <v>464</v>
      </c>
      <c r="K333" s="220" t="s">
        <v>465</v>
      </c>
      <c r="L333" s="221" t="s">
        <v>466</v>
      </c>
      <c r="M333" s="272" t="s">
        <v>467</v>
      </c>
      <c r="N333" s="222" t="s">
        <v>468</v>
      </c>
      <c r="O333" s="223" t="s">
        <v>469</v>
      </c>
      <c r="P333" s="221" t="s">
        <v>470</v>
      </c>
      <c r="Q333" s="272" t="s">
        <v>471</v>
      </c>
      <c r="R333" s="222" t="s">
        <v>472</v>
      </c>
    </row>
    <row r="334" spans="1:18" ht="12.75">
      <c r="A334" s="1700" t="s">
        <v>164</v>
      </c>
      <c r="B334" s="1701"/>
      <c r="C334" s="1701"/>
      <c r="D334" s="1701"/>
      <c r="E334" s="1702"/>
      <c r="F334" s="1096"/>
      <c r="G334" s="228"/>
      <c r="H334" s="228">
        <f>H398+H411</f>
        <v>19051</v>
      </c>
      <c r="I334" s="707">
        <f>I398</f>
        <v>702</v>
      </c>
      <c r="J334" s="747">
        <f>J398</f>
        <v>19753</v>
      </c>
      <c r="K334" s="228">
        <v>20747</v>
      </c>
      <c r="L334" s="228">
        <v>13119</v>
      </c>
      <c r="M334" s="707">
        <f>M398</f>
        <v>6280</v>
      </c>
      <c r="N334" s="856">
        <f>SUM(K334:M334)</f>
        <v>40146</v>
      </c>
      <c r="O334" s="228">
        <v>2356</v>
      </c>
      <c r="P334" s="228"/>
      <c r="Q334" s="707"/>
      <c r="R334" s="746">
        <f>SUM(O334:Q334)</f>
        <v>2356</v>
      </c>
    </row>
    <row r="335" spans="1:18" ht="12.75">
      <c r="A335" s="230" t="s">
        <v>27</v>
      </c>
      <c r="B335" s="231" t="s">
        <v>168</v>
      </c>
      <c r="C335" s="232"/>
      <c r="D335" s="232"/>
      <c r="E335" s="233"/>
      <c r="F335" s="1097"/>
      <c r="G335" s="235"/>
      <c r="H335" s="235"/>
      <c r="I335" s="708"/>
      <c r="J335" s="747"/>
      <c r="K335" s="255"/>
      <c r="M335" s="514"/>
      <c r="N335" s="747">
        <f>SUM(K335:M335)</f>
        <v>0</v>
      </c>
      <c r="O335" s="235"/>
      <c r="P335" s="235"/>
      <c r="Q335" s="708"/>
      <c r="R335" s="747"/>
    </row>
    <row r="336" spans="1:18" ht="12.75">
      <c r="A336" s="230"/>
      <c r="B336" s="537">
        <v>1</v>
      </c>
      <c r="C336" s="1668" t="s">
        <v>250</v>
      </c>
      <c r="D336" s="1668"/>
      <c r="E336" s="1690"/>
      <c r="F336" s="1098" t="s">
        <v>417</v>
      </c>
      <c r="G336" s="241"/>
      <c r="H336" s="241"/>
      <c r="I336" s="713"/>
      <c r="J336" s="747"/>
      <c r="K336" s="241">
        <v>281</v>
      </c>
      <c r="L336" s="255"/>
      <c r="M336" s="732"/>
      <c r="N336" s="747">
        <f>SUM(K336:M336)</f>
        <v>281</v>
      </c>
      <c r="O336" s="241"/>
      <c r="P336" s="241"/>
      <c r="Q336" s="713"/>
      <c r="R336" s="747"/>
    </row>
    <row r="337" spans="1:18" ht="12.75">
      <c r="A337" s="230"/>
      <c r="B337" s="237">
        <v>2</v>
      </c>
      <c r="C337" s="1664" t="s">
        <v>141</v>
      </c>
      <c r="D337" s="1664"/>
      <c r="E337" s="1665"/>
      <c r="F337" s="1099" t="s">
        <v>418</v>
      </c>
      <c r="G337" s="241"/>
      <c r="H337" s="241"/>
      <c r="I337" s="713"/>
      <c r="J337" s="747"/>
      <c r="K337" s="241"/>
      <c r="L337" s="241"/>
      <c r="M337" s="713"/>
      <c r="N337" s="747">
        <f aca="true" t="shared" si="34" ref="N337:N362">SUM(K337:M337)</f>
        <v>0</v>
      </c>
      <c r="O337" s="241"/>
      <c r="P337" s="241"/>
      <c r="Q337" s="713"/>
      <c r="R337" s="747"/>
    </row>
    <row r="338" spans="1:18" ht="12.75">
      <c r="A338" s="230"/>
      <c r="B338" s="237">
        <v>3</v>
      </c>
      <c r="C338" s="1664" t="s">
        <v>251</v>
      </c>
      <c r="D338" s="1664"/>
      <c r="E338" s="1665"/>
      <c r="F338" s="1099" t="s">
        <v>418</v>
      </c>
      <c r="G338" s="241"/>
      <c r="H338" s="241"/>
      <c r="I338" s="713"/>
      <c r="J338" s="747"/>
      <c r="K338" s="241"/>
      <c r="L338" s="241"/>
      <c r="M338" s="713"/>
      <c r="N338" s="747">
        <f t="shared" si="34"/>
        <v>0</v>
      </c>
      <c r="O338" s="241"/>
      <c r="P338" s="241"/>
      <c r="Q338" s="713"/>
      <c r="R338" s="747"/>
    </row>
    <row r="339" spans="1:18" ht="12.75">
      <c r="A339" s="230"/>
      <c r="B339" s="237">
        <v>4</v>
      </c>
      <c r="C339" s="1664" t="s">
        <v>142</v>
      </c>
      <c r="D339" s="1664"/>
      <c r="E339" s="1665"/>
      <c r="F339" s="1099" t="s">
        <v>417</v>
      </c>
      <c r="G339" s="241"/>
      <c r="H339" s="241">
        <v>14052</v>
      </c>
      <c r="I339" s="713"/>
      <c r="J339" s="747">
        <v>14052</v>
      </c>
      <c r="K339" s="241"/>
      <c r="L339" s="241"/>
      <c r="M339" s="713"/>
      <c r="N339" s="747">
        <f t="shared" si="34"/>
        <v>0</v>
      </c>
      <c r="O339" s="241"/>
      <c r="P339" s="241"/>
      <c r="Q339" s="713"/>
      <c r="R339" s="747"/>
    </row>
    <row r="340" spans="1:18" ht="12.75">
      <c r="A340" s="230"/>
      <c r="B340" s="237">
        <v>5</v>
      </c>
      <c r="C340" s="1664" t="s">
        <v>252</v>
      </c>
      <c r="D340" s="1664"/>
      <c r="E340" s="1665"/>
      <c r="F340" s="1099" t="s">
        <v>418</v>
      </c>
      <c r="G340" s="241"/>
      <c r="H340" s="241"/>
      <c r="I340" s="713"/>
      <c r="J340" s="747"/>
      <c r="K340" s="241"/>
      <c r="L340" s="241"/>
      <c r="M340" s="713"/>
      <c r="N340" s="747">
        <f t="shared" si="34"/>
        <v>0</v>
      </c>
      <c r="O340" s="241"/>
      <c r="P340" s="241"/>
      <c r="Q340" s="713"/>
      <c r="R340" s="747"/>
    </row>
    <row r="341" spans="1:18" ht="12.75">
      <c r="A341" s="230"/>
      <c r="B341" s="237">
        <v>6</v>
      </c>
      <c r="C341" s="1664" t="s">
        <v>253</v>
      </c>
      <c r="D341" s="1664"/>
      <c r="E341" s="1665"/>
      <c r="F341" s="1099" t="s">
        <v>417</v>
      </c>
      <c r="G341" s="241"/>
      <c r="H341" s="241">
        <v>4999</v>
      </c>
      <c r="I341" s="713">
        <v>-949</v>
      </c>
      <c r="J341" s="747">
        <f>SUM(H341:I341)</f>
        <v>4050</v>
      </c>
      <c r="K341" s="241">
        <v>18999</v>
      </c>
      <c r="L341" s="241"/>
      <c r="M341" s="713">
        <v>-65</v>
      </c>
      <c r="N341" s="747">
        <f t="shared" si="34"/>
        <v>18934</v>
      </c>
      <c r="O341" s="241"/>
      <c r="P341" s="241"/>
      <c r="Q341" s="713"/>
      <c r="R341" s="747"/>
    </row>
    <row r="342" spans="1:18" ht="12.75">
      <c r="A342" s="230"/>
      <c r="B342" s="537">
        <v>7</v>
      </c>
      <c r="C342" s="1664" t="s">
        <v>254</v>
      </c>
      <c r="D342" s="1664"/>
      <c r="E342" s="1665"/>
      <c r="F342" s="1099" t="s">
        <v>417</v>
      </c>
      <c r="G342" s="241"/>
      <c r="H342" s="241"/>
      <c r="I342" s="713"/>
      <c r="J342" s="747"/>
      <c r="K342" s="241"/>
      <c r="L342" s="241"/>
      <c r="M342" s="713"/>
      <c r="N342" s="747">
        <f t="shared" si="34"/>
        <v>0</v>
      </c>
      <c r="O342" s="241"/>
      <c r="P342" s="241"/>
      <c r="Q342" s="713"/>
      <c r="R342" s="747"/>
    </row>
    <row r="343" spans="1:18" ht="12.75">
      <c r="A343" s="230"/>
      <c r="B343" s="237">
        <v>8</v>
      </c>
      <c r="C343" s="1664" t="s">
        <v>257</v>
      </c>
      <c r="D343" s="1664"/>
      <c r="E343" s="1665"/>
      <c r="F343" s="1099" t="s">
        <v>418</v>
      </c>
      <c r="G343" s="241"/>
      <c r="H343" s="241"/>
      <c r="I343" s="713"/>
      <c r="J343" s="747"/>
      <c r="K343" s="241"/>
      <c r="L343" s="241">
        <v>1098</v>
      </c>
      <c r="M343" s="713">
        <v>7020</v>
      </c>
      <c r="N343" s="747">
        <f t="shared" si="34"/>
        <v>8118</v>
      </c>
      <c r="O343" s="241"/>
      <c r="P343" s="241"/>
      <c r="Q343" s="713"/>
      <c r="R343" s="747"/>
    </row>
    <row r="344" spans="1:18" ht="12.75">
      <c r="A344" s="230"/>
      <c r="B344" s="237">
        <v>9</v>
      </c>
      <c r="C344" s="1664" t="s">
        <v>255</v>
      </c>
      <c r="D344" s="1664"/>
      <c r="E344" s="1665"/>
      <c r="F344" s="1099" t="s">
        <v>418</v>
      </c>
      <c r="G344" s="241"/>
      <c r="H344" s="241"/>
      <c r="I344" s="713"/>
      <c r="J344" s="747"/>
      <c r="K344" s="241"/>
      <c r="L344" s="241"/>
      <c r="M344" s="713"/>
      <c r="N344" s="747">
        <f t="shared" si="34"/>
        <v>0</v>
      </c>
      <c r="O344" s="241">
        <v>2356</v>
      </c>
      <c r="P344" s="241"/>
      <c r="Q344" s="713"/>
      <c r="R344" s="747">
        <f>SUM(O344:Q344)</f>
        <v>2356</v>
      </c>
    </row>
    <row r="345" spans="1:18" ht="12.75">
      <c r="A345" s="230"/>
      <c r="B345" s="237">
        <v>10</v>
      </c>
      <c r="C345" s="1664" t="s">
        <v>256</v>
      </c>
      <c r="D345" s="1664"/>
      <c r="E345" s="1665"/>
      <c r="F345" s="1099" t="s">
        <v>418</v>
      </c>
      <c r="G345" s="241"/>
      <c r="H345" s="241"/>
      <c r="I345" s="713"/>
      <c r="J345" s="747"/>
      <c r="K345" s="241">
        <v>150</v>
      </c>
      <c r="L345" s="241">
        <v>6832</v>
      </c>
      <c r="M345" s="713">
        <v>-4883</v>
      </c>
      <c r="N345" s="747">
        <f t="shared" si="34"/>
        <v>2099</v>
      </c>
      <c r="O345" s="241"/>
      <c r="P345" s="241"/>
      <c r="Q345" s="713"/>
      <c r="R345" s="747"/>
    </row>
    <row r="346" spans="1:18" ht="12.75">
      <c r="A346" s="230"/>
      <c r="B346" s="237">
        <v>11</v>
      </c>
      <c r="C346" s="1664" t="s">
        <v>166</v>
      </c>
      <c r="D346" s="1664"/>
      <c r="E346" s="1665"/>
      <c r="F346" s="1099" t="s">
        <v>418</v>
      </c>
      <c r="G346" s="241"/>
      <c r="H346" s="241"/>
      <c r="I346" s="713"/>
      <c r="J346" s="747"/>
      <c r="K346" s="241"/>
      <c r="L346" s="241"/>
      <c r="M346" s="713"/>
      <c r="N346" s="747">
        <f t="shared" si="34"/>
        <v>0</v>
      </c>
      <c r="O346" s="241"/>
      <c r="P346" s="241"/>
      <c r="Q346" s="713"/>
      <c r="R346" s="747"/>
    </row>
    <row r="347" spans="1:18" ht="12.75">
      <c r="A347" s="230"/>
      <c r="B347" s="237">
        <v>12</v>
      </c>
      <c r="C347" s="1664" t="s">
        <v>167</v>
      </c>
      <c r="D347" s="1664"/>
      <c r="E347" s="1665"/>
      <c r="F347" s="1099" t="s">
        <v>418</v>
      </c>
      <c r="G347" s="241"/>
      <c r="H347" s="241"/>
      <c r="I347" s="713"/>
      <c r="J347" s="747"/>
      <c r="K347" s="241"/>
      <c r="L347" s="241"/>
      <c r="M347" s="713"/>
      <c r="N347" s="747">
        <f t="shared" si="34"/>
        <v>0</v>
      </c>
      <c r="O347" s="241"/>
      <c r="P347" s="241"/>
      <c r="Q347" s="713"/>
      <c r="R347" s="747"/>
    </row>
    <row r="348" spans="1:18" ht="12.75">
      <c r="A348" s="230"/>
      <c r="B348" s="537">
        <v>13</v>
      </c>
      <c r="C348" s="1664" t="s">
        <v>258</v>
      </c>
      <c r="D348" s="1664"/>
      <c r="E348" s="1665"/>
      <c r="F348" s="1099" t="s">
        <v>417</v>
      </c>
      <c r="G348" s="241"/>
      <c r="H348" s="241"/>
      <c r="I348" s="713"/>
      <c r="J348" s="747"/>
      <c r="K348" s="241"/>
      <c r="L348" s="241"/>
      <c r="M348" s="713"/>
      <c r="N348" s="747">
        <f t="shared" si="34"/>
        <v>0</v>
      </c>
      <c r="O348" s="241"/>
      <c r="P348" s="241"/>
      <c r="Q348" s="713"/>
      <c r="R348" s="747"/>
    </row>
    <row r="349" spans="1:18" ht="12.75">
      <c r="A349" s="230"/>
      <c r="B349" s="237">
        <v>14</v>
      </c>
      <c r="C349" s="1664" t="s">
        <v>259</v>
      </c>
      <c r="D349" s="1664"/>
      <c r="E349" s="1665"/>
      <c r="F349" s="1099" t="s">
        <v>418</v>
      </c>
      <c r="G349" s="241"/>
      <c r="H349" s="241"/>
      <c r="I349" s="713"/>
      <c r="J349" s="747"/>
      <c r="K349" s="241"/>
      <c r="L349" s="241"/>
      <c r="M349" s="713"/>
      <c r="N349" s="747">
        <f t="shared" si="34"/>
        <v>0</v>
      </c>
      <c r="O349" s="241"/>
      <c r="P349" s="241"/>
      <c r="Q349" s="713"/>
      <c r="R349" s="747"/>
    </row>
    <row r="350" spans="1:18" ht="12.75">
      <c r="A350" s="230"/>
      <c r="B350" s="237">
        <v>15</v>
      </c>
      <c r="C350" s="1664" t="s">
        <v>260</v>
      </c>
      <c r="D350" s="1664"/>
      <c r="E350" s="1665"/>
      <c r="F350" s="1099" t="s">
        <v>418</v>
      </c>
      <c r="G350" s="241"/>
      <c r="H350" s="241"/>
      <c r="I350" s="713"/>
      <c r="J350" s="747"/>
      <c r="K350" s="241"/>
      <c r="L350" s="241"/>
      <c r="M350" s="713"/>
      <c r="N350" s="747">
        <f t="shared" si="34"/>
        <v>0</v>
      </c>
      <c r="O350" s="241"/>
      <c r="P350" s="241"/>
      <c r="Q350" s="713"/>
      <c r="R350" s="747"/>
    </row>
    <row r="351" spans="1:18" ht="12.75">
      <c r="A351" s="230"/>
      <c r="B351" s="237">
        <v>16</v>
      </c>
      <c r="C351" s="1664" t="s">
        <v>143</v>
      </c>
      <c r="D351" s="1664"/>
      <c r="E351" s="1665"/>
      <c r="F351" s="1099" t="s">
        <v>418</v>
      </c>
      <c r="G351" s="241"/>
      <c r="H351" s="241"/>
      <c r="I351" s="713"/>
      <c r="J351" s="747"/>
      <c r="K351" s="241"/>
      <c r="L351" s="241"/>
      <c r="M351" s="713"/>
      <c r="N351" s="747">
        <f t="shared" si="34"/>
        <v>0</v>
      </c>
      <c r="O351" s="241"/>
      <c r="P351" s="241"/>
      <c r="Q351" s="713"/>
      <c r="R351" s="747"/>
    </row>
    <row r="352" spans="1:18" ht="12.75">
      <c r="A352" s="230"/>
      <c r="B352" s="237">
        <v>17</v>
      </c>
      <c r="C352" s="1664" t="s">
        <v>261</v>
      </c>
      <c r="D352" s="1664"/>
      <c r="E352" s="1665"/>
      <c r="F352" s="1099" t="s">
        <v>418</v>
      </c>
      <c r="G352" s="241"/>
      <c r="H352" s="241"/>
      <c r="I352" s="713"/>
      <c r="J352" s="747"/>
      <c r="K352" s="241"/>
      <c r="L352" s="241"/>
      <c r="M352" s="713"/>
      <c r="N352" s="747">
        <f t="shared" si="34"/>
        <v>0</v>
      </c>
      <c r="O352" s="241"/>
      <c r="P352" s="241"/>
      <c r="Q352" s="713"/>
      <c r="R352" s="747"/>
    </row>
    <row r="353" spans="1:18" ht="12.75">
      <c r="A353" s="230"/>
      <c r="B353" s="237">
        <v>18</v>
      </c>
      <c r="C353" s="1664" t="s">
        <v>144</v>
      </c>
      <c r="D353" s="1664"/>
      <c r="E353" s="1665"/>
      <c r="F353" s="1099" t="s">
        <v>418</v>
      </c>
      <c r="G353" s="241"/>
      <c r="H353" s="241"/>
      <c r="I353" s="713"/>
      <c r="J353" s="747"/>
      <c r="K353" s="241"/>
      <c r="L353" s="241"/>
      <c r="M353" s="713"/>
      <c r="N353" s="747">
        <f t="shared" si="34"/>
        <v>0</v>
      </c>
      <c r="O353" s="241"/>
      <c r="P353" s="241"/>
      <c r="Q353" s="713"/>
      <c r="R353" s="747"/>
    </row>
    <row r="354" spans="1:18" ht="12.75">
      <c r="A354" s="230"/>
      <c r="B354" s="537">
        <v>19</v>
      </c>
      <c r="C354" s="1664" t="s">
        <v>146</v>
      </c>
      <c r="D354" s="1664"/>
      <c r="E354" s="1665"/>
      <c r="F354" s="1099"/>
      <c r="G354" s="241"/>
      <c r="H354" s="241"/>
      <c r="I354" s="713"/>
      <c r="J354" s="747"/>
      <c r="K354" s="241"/>
      <c r="L354" s="241"/>
      <c r="M354" s="713"/>
      <c r="N354" s="747">
        <f t="shared" si="34"/>
        <v>0</v>
      </c>
      <c r="O354" s="241"/>
      <c r="P354" s="241"/>
      <c r="Q354" s="713"/>
      <c r="R354" s="747"/>
    </row>
    <row r="355" spans="1:18" ht="12.75">
      <c r="A355" s="230"/>
      <c r="B355" s="237">
        <v>20</v>
      </c>
      <c r="C355" s="1664" t="s">
        <v>262</v>
      </c>
      <c r="D355" s="1664"/>
      <c r="E355" s="1665"/>
      <c r="F355" s="1099" t="s">
        <v>418</v>
      </c>
      <c r="G355" s="241"/>
      <c r="H355" s="241"/>
      <c r="I355" s="713"/>
      <c r="J355" s="747"/>
      <c r="K355" s="241"/>
      <c r="L355" s="241"/>
      <c r="M355" s="713"/>
      <c r="N355" s="747">
        <f t="shared" si="34"/>
        <v>0</v>
      </c>
      <c r="O355" s="241"/>
      <c r="P355" s="241"/>
      <c r="Q355" s="713"/>
      <c r="R355" s="747"/>
    </row>
    <row r="356" spans="1:18" ht="12.75">
      <c r="A356" s="230"/>
      <c r="B356" s="237">
        <v>21</v>
      </c>
      <c r="C356" s="1664" t="s">
        <v>263</v>
      </c>
      <c r="D356" s="1664"/>
      <c r="E356" s="1665"/>
      <c r="F356" s="1099" t="s">
        <v>417</v>
      </c>
      <c r="G356" s="241"/>
      <c r="H356" s="241"/>
      <c r="I356" s="713"/>
      <c r="J356" s="747"/>
      <c r="K356" s="241"/>
      <c r="L356" s="241"/>
      <c r="M356" s="713"/>
      <c r="N356" s="747">
        <f t="shared" si="34"/>
        <v>0</v>
      </c>
      <c r="O356" s="241"/>
      <c r="P356" s="241"/>
      <c r="Q356" s="713"/>
      <c r="R356" s="747"/>
    </row>
    <row r="357" spans="1:18" ht="12.75">
      <c r="A357" s="230"/>
      <c r="B357" s="237">
        <v>22</v>
      </c>
      <c r="C357" s="1664" t="s">
        <v>264</v>
      </c>
      <c r="D357" s="1664"/>
      <c r="E357" s="1665"/>
      <c r="F357" s="1099" t="s">
        <v>417</v>
      </c>
      <c r="G357" s="246"/>
      <c r="H357" s="246"/>
      <c r="I357" s="714"/>
      <c r="J357" s="747"/>
      <c r="K357" s="246"/>
      <c r="L357" s="246"/>
      <c r="M357" s="714"/>
      <c r="N357" s="747">
        <f t="shared" si="34"/>
        <v>0</v>
      </c>
      <c r="O357" s="241"/>
      <c r="P357" s="241"/>
      <c r="Q357" s="713"/>
      <c r="R357" s="747"/>
    </row>
    <row r="358" spans="1:18" ht="12.75">
      <c r="A358" s="244"/>
      <c r="B358" s="237">
        <v>23</v>
      </c>
      <c r="C358" s="1664" t="s">
        <v>265</v>
      </c>
      <c r="D358" s="1664"/>
      <c r="E358" s="1665"/>
      <c r="F358" s="1099" t="s">
        <v>417</v>
      </c>
      <c r="G358" s="246"/>
      <c r="H358" s="246"/>
      <c r="I358" s="714"/>
      <c r="J358" s="747"/>
      <c r="K358" s="246"/>
      <c r="L358" s="246"/>
      <c r="M358" s="714"/>
      <c r="N358" s="747">
        <f t="shared" si="34"/>
        <v>0</v>
      </c>
      <c r="O358" s="241"/>
      <c r="P358" s="241"/>
      <c r="Q358" s="713"/>
      <c r="R358" s="747"/>
    </row>
    <row r="359" spans="1:18" ht="12.75">
      <c r="A359" s="230"/>
      <c r="B359" s="237">
        <v>24</v>
      </c>
      <c r="C359" s="1664" t="s">
        <v>147</v>
      </c>
      <c r="D359" s="1664"/>
      <c r="E359" s="1665"/>
      <c r="F359" s="1099" t="s">
        <v>418</v>
      </c>
      <c r="G359" s="246"/>
      <c r="H359" s="246"/>
      <c r="I359" s="714"/>
      <c r="J359" s="747"/>
      <c r="K359" s="246"/>
      <c r="L359" s="246"/>
      <c r="M359" s="714"/>
      <c r="N359" s="747">
        <f t="shared" si="34"/>
        <v>0</v>
      </c>
      <c r="O359" s="241"/>
      <c r="P359" s="241"/>
      <c r="Q359" s="713"/>
      <c r="R359" s="747"/>
    </row>
    <row r="360" spans="1:18" ht="12.75">
      <c r="A360" s="230"/>
      <c r="B360" s="537">
        <v>25</v>
      </c>
      <c r="C360" s="238" t="s">
        <v>266</v>
      </c>
      <c r="D360" s="238"/>
      <c r="E360" s="239"/>
      <c r="F360" s="1099" t="s">
        <v>418</v>
      </c>
      <c r="G360" s="246"/>
      <c r="H360" s="246"/>
      <c r="I360" s="714"/>
      <c r="J360" s="747"/>
      <c r="K360" s="246">
        <v>20</v>
      </c>
      <c r="L360" s="246"/>
      <c r="M360" s="714">
        <v>-20</v>
      </c>
      <c r="N360" s="747">
        <f t="shared" si="34"/>
        <v>0</v>
      </c>
      <c r="O360" s="246"/>
      <c r="P360" s="246"/>
      <c r="Q360" s="714"/>
      <c r="R360" s="747"/>
    </row>
    <row r="361" spans="1:18" ht="12.75">
      <c r="A361" s="230"/>
      <c r="B361" s="237">
        <v>26</v>
      </c>
      <c r="C361" s="1664" t="s">
        <v>267</v>
      </c>
      <c r="D361" s="1664"/>
      <c r="E361" s="1665"/>
      <c r="F361" s="1099" t="s">
        <v>418</v>
      </c>
      <c r="G361" s="267"/>
      <c r="H361" s="267"/>
      <c r="I361" s="720"/>
      <c r="J361" s="747"/>
      <c r="K361" s="267"/>
      <c r="L361" s="267"/>
      <c r="M361" s="720"/>
      <c r="N361" s="747">
        <f t="shared" si="34"/>
        <v>0</v>
      </c>
      <c r="O361" s="267"/>
      <c r="P361" s="267"/>
      <c r="Q361" s="720"/>
      <c r="R361" s="747"/>
    </row>
    <row r="362" spans="1:18" ht="13.5" thickBot="1">
      <c r="A362" s="248"/>
      <c r="B362" s="237">
        <v>27</v>
      </c>
      <c r="C362" s="1685" t="s">
        <v>268</v>
      </c>
      <c r="D362" s="1685"/>
      <c r="E362" s="1686"/>
      <c r="F362" s="1100" t="s">
        <v>418</v>
      </c>
      <c r="G362" s="295"/>
      <c r="H362" s="296"/>
      <c r="I362" s="294"/>
      <c r="J362" s="778"/>
      <c r="K362" s="295"/>
      <c r="L362" s="296"/>
      <c r="M362" s="294">
        <v>37</v>
      </c>
      <c r="N362" s="747">
        <f t="shared" si="34"/>
        <v>37</v>
      </c>
      <c r="O362" s="294"/>
      <c r="P362" s="296"/>
      <c r="Q362" s="745"/>
      <c r="R362" s="748"/>
    </row>
    <row r="363" spans="1:18" ht="14.25" thickBot="1" thickTop="1">
      <c r="A363" s="1669" t="s">
        <v>148</v>
      </c>
      <c r="B363" s="1670"/>
      <c r="C363" s="1670"/>
      <c r="D363" s="1670"/>
      <c r="E363" s="1670"/>
      <c r="F363" s="1121"/>
      <c r="G363" s="851"/>
      <c r="H363" s="852">
        <v>19051</v>
      </c>
      <c r="I363" s="852">
        <f>SUM(I335:I362)</f>
        <v>-949</v>
      </c>
      <c r="J363" s="854">
        <f>SUM(J336:J362)</f>
        <v>18102</v>
      </c>
      <c r="K363" s="851">
        <v>19450</v>
      </c>
      <c r="L363" s="852">
        <v>7930</v>
      </c>
      <c r="M363" s="853">
        <f>SUM(M336:M362)</f>
        <v>2089</v>
      </c>
      <c r="N363" s="869">
        <f>SUM(K363:M363)</f>
        <v>29469</v>
      </c>
      <c r="O363" s="853">
        <v>2356</v>
      </c>
      <c r="P363" s="852"/>
      <c r="Q363" s="855"/>
      <c r="R363" s="869">
        <f>SUM(O363:Q363)</f>
        <v>2356</v>
      </c>
    </row>
    <row r="364" spans="1:22" ht="13.5" thickTop="1">
      <c r="A364" s="219"/>
      <c r="B364" s="219"/>
      <c r="C364" s="219"/>
      <c r="D364" s="219"/>
      <c r="E364" s="219"/>
      <c r="F364" s="219"/>
      <c r="G364" s="219"/>
      <c r="H364" s="219"/>
      <c r="I364" s="219"/>
      <c r="J364" s="219"/>
      <c r="K364" s="219"/>
      <c r="L364" s="219"/>
      <c r="M364" s="219"/>
      <c r="N364" s="750"/>
      <c r="O364" s="219"/>
      <c r="P364" s="219"/>
      <c r="Q364" s="219"/>
      <c r="R364" s="219"/>
      <c r="S364" s="219"/>
      <c r="T364" s="219"/>
      <c r="U364" s="219"/>
      <c r="V364" s="219"/>
    </row>
    <row r="365" spans="1:22" ht="12.75">
      <c r="A365" s="219"/>
      <c r="B365" s="219"/>
      <c r="C365" s="219"/>
      <c r="D365" s="219"/>
      <c r="E365" s="219"/>
      <c r="F365" s="219"/>
      <c r="G365" s="219"/>
      <c r="H365" s="219"/>
      <c r="I365" s="219"/>
      <c r="J365" s="219"/>
      <c r="K365" s="219"/>
      <c r="L365" s="219"/>
      <c r="M365" s="219"/>
      <c r="N365" s="767"/>
      <c r="O365" s="219"/>
      <c r="P365" s="219"/>
      <c r="Q365" s="219"/>
      <c r="R365" s="219"/>
      <c r="S365" s="219"/>
      <c r="T365" s="219"/>
      <c r="U365" s="219"/>
      <c r="V365" s="219"/>
    </row>
    <row r="366" spans="1:22" ht="12.75">
      <c r="A366" s="219"/>
      <c r="B366" s="219"/>
      <c r="C366" s="219"/>
      <c r="D366" s="219"/>
      <c r="E366" s="219"/>
      <c r="F366" s="219"/>
      <c r="G366" s="219"/>
      <c r="H366" s="219"/>
      <c r="I366" s="219"/>
      <c r="J366" s="219"/>
      <c r="K366" s="219"/>
      <c r="L366" s="219"/>
      <c r="M366" s="219"/>
      <c r="N366" s="767"/>
      <c r="O366" s="219"/>
      <c r="P366" s="219"/>
      <c r="Q366" s="219"/>
      <c r="R366" s="219"/>
      <c r="S366" s="219"/>
      <c r="T366" s="219"/>
      <c r="U366" s="219"/>
      <c r="V366" s="219"/>
    </row>
    <row r="367" spans="1:22" ht="12.75">
      <c r="A367" s="219"/>
      <c r="B367" s="219"/>
      <c r="C367" s="219"/>
      <c r="D367" s="219"/>
      <c r="E367" s="219"/>
      <c r="F367" s="219"/>
      <c r="G367" s="219"/>
      <c r="H367" s="219"/>
      <c r="I367" s="219"/>
      <c r="J367" s="219"/>
      <c r="K367" s="219"/>
      <c r="L367" s="219"/>
      <c r="M367" s="219"/>
      <c r="N367" s="767"/>
      <c r="O367" s="219"/>
      <c r="P367" s="219"/>
      <c r="Q367" s="219"/>
      <c r="R367" s="219"/>
      <c r="S367" s="219"/>
      <c r="T367" s="219"/>
      <c r="U367" s="219"/>
      <c r="V367" s="219"/>
    </row>
    <row r="368" spans="1:22" ht="12.75">
      <c r="A368" s="219"/>
      <c r="B368" s="219"/>
      <c r="C368" s="219"/>
      <c r="D368" s="219"/>
      <c r="E368" s="219"/>
      <c r="F368" s="219"/>
      <c r="G368" s="219"/>
      <c r="H368" s="219"/>
      <c r="I368" s="219"/>
      <c r="J368" s="219"/>
      <c r="K368" s="219"/>
      <c r="L368" s="219"/>
      <c r="M368" s="219"/>
      <c r="N368" s="767"/>
      <c r="O368" s="219"/>
      <c r="P368" s="219"/>
      <c r="Q368" s="219"/>
      <c r="R368" s="219"/>
      <c r="S368" s="219"/>
      <c r="T368" s="219"/>
      <c r="U368" s="219"/>
      <c r="V368" s="219"/>
    </row>
    <row r="369" spans="1:22" ht="12.75">
      <c r="A369" s="219"/>
      <c r="B369" s="219"/>
      <c r="C369" s="219"/>
      <c r="D369" s="219"/>
      <c r="E369" s="219"/>
      <c r="F369" s="219"/>
      <c r="G369" s="219"/>
      <c r="H369" s="219"/>
      <c r="I369" s="219"/>
      <c r="J369" s="219"/>
      <c r="K369" s="219"/>
      <c r="L369" s="219"/>
      <c r="M369" s="219"/>
      <c r="N369" s="767"/>
      <c r="O369" s="219"/>
      <c r="P369" s="219"/>
      <c r="Q369" s="219"/>
      <c r="R369" s="219"/>
      <c r="S369" s="219"/>
      <c r="T369" s="219"/>
      <c r="U369" s="219"/>
      <c r="V369" s="219"/>
    </row>
    <row r="370" spans="1:22" ht="12.75">
      <c r="A370" s="219"/>
      <c r="B370" s="219"/>
      <c r="C370" s="219"/>
      <c r="D370" s="219"/>
      <c r="E370" s="219"/>
      <c r="F370" s="219"/>
      <c r="G370" s="219"/>
      <c r="H370" s="219"/>
      <c r="I370" s="219"/>
      <c r="J370" s="219"/>
      <c r="K370" s="219"/>
      <c r="L370" s="219"/>
      <c r="M370" s="219"/>
      <c r="N370" s="767"/>
      <c r="O370" s="219"/>
      <c r="P370" s="219"/>
      <c r="Q370" s="219"/>
      <c r="R370" s="219"/>
      <c r="S370" s="219"/>
      <c r="T370" s="219"/>
      <c r="U370" s="219"/>
      <c r="V370" s="219"/>
    </row>
    <row r="371" spans="1:22" ht="12.75">
      <c r="A371" s="219"/>
      <c r="B371" s="219"/>
      <c r="C371" s="219"/>
      <c r="D371" s="219"/>
      <c r="E371" s="219"/>
      <c r="F371" s="219"/>
      <c r="G371" s="219"/>
      <c r="H371" s="219"/>
      <c r="I371" s="219"/>
      <c r="J371" s="219"/>
      <c r="K371" s="219"/>
      <c r="L371" s="219"/>
      <c r="M371" s="219"/>
      <c r="N371" s="767"/>
      <c r="O371" s="219"/>
      <c r="P371" s="219"/>
      <c r="Q371" s="219"/>
      <c r="R371" s="219"/>
      <c r="S371" s="219"/>
      <c r="T371" s="219"/>
      <c r="U371" s="219"/>
      <c r="V371" s="219"/>
    </row>
    <row r="372" spans="1:22" ht="12.75">
      <c r="A372" s="219"/>
      <c r="B372" s="219"/>
      <c r="C372" s="219"/>
      <c r="D372" s="219"/>
      <c r="E372" s="219"/>
      <c r="F372" s="219"/>
      <c r="G372" s="219"/>
      <c r="H372" s="219"/>
      <c r="I372" s="219"/>
      <c r="J372" s="219"/>
      <c r="K372" s="219"/>
      <c r="L372" s="219"/>
      <c r="M372" s="219"/>
      <c r="N372" s="767"/>
      <c r="O372" s="219"/>
      <c r="P372" s="219"/>
      <c r="Q372" s="219"/>
      <c r="R372" s="219"/>
      <c r="S372" s="219"/>
      <c r="T372" s="219"/>
      <c r="U372" s="219"/>
      <c r="V372" s="219"/>
    </row>
    <row r="373" spans="1:22" ht="12.75">
      <c r="A373" s="219"/>
      <c r="B373" s="219"/>
      <c r="C373" s="219"/>
      <c r="D373" s="219"/>
      <c r="E373" s="219"/>
      <c r="F373" s="219"/>
      <c r="G373" s="219"/>
      <c r="H373" s="219"/>
      <c r="I373" s="219"/>
      <c r="J373" s="219"/>
      <c r="K373" s="219"/>
      <c r="L373" s="219"/>
      <c r="M373" s="219"/>
      <c r="N373" s="767"/>
      <c r="O373" s="219"/>
      <c r="P373" s="219"/>
      <c r="Q373" s="219"/>
      <c r="R373" s="219"/>
      <c r="S373" s="219"/>
      <c r="T373" s="219"/>
      <c r="U373" s="219"/>
      <c r="V373" s="219"/>
    </row>
    <row r="374" spans="1:22" ht="12.75">
      <c r="A374" s="219"/>
      <c r="B374" s="219"/>
      <c r="C374" s="219"/>
      <c r="D374" s="219"/>
      <c r="E374" s="219"/>
      <c r="F374" s="219"/>
      <c r="G374" s="219"/>
      <c r="H374" s="219"/>
      <c r="I374" s="219"/>
      <c r="J374" s="219"/>
      <c r="K374" s="219"/>
      <c r="L374" s="219"/>
      <c r="M374" s="219"/>
      <c r="N374" s="767"/>
      <c r="O374" s="219"/>
      <c r="P374" s="219"/>
      <c r="Q374" s="219"/>
      <c r="R374" s="219"/>
      <c r="S374" s="219"/>
      <c r="T374" s="219"/>
      <c r="U374" s="219"/>
      <c r="V374" s="219"/>
    </row>
    <row r="375" spans="1:22" ht="12.75">
      <c r="A375" s="219"/>
      <c r="B375" s="219"/>
      <c r="C375" s="219"/>
      <c r="D375" s="219"/>
      <c r="E375" s="219"/>
      <c r="F375" s="219"/>
      <c r="G375" s="219"/>
      <c r="H375" s="219"/>
      <c r="I375" s="219"/>
      <c r="J375" s="219"/>
      <c r="K375" s="219"/>
      <c r="L375" s="219"/>
      <c r="M375" s="219"/>
      <c r="N375" s="767"/>
      <c r="O375" s="219"/>
      <c r="P375" s="219"/>
      <c r="Q375" s="219"/>
      <c r="R375" s="219"/>
      <c r="S375" s="219"/>
      <c r="T375" s="219"/>
      <c r="U375" s="219"/>
      <c r="V375" s="219"/>
    </row>
    <row r="376" spans="1:22" ht="12.75">
      <c r="A376" s="219"/>
      <c r="B376" s="219"/>
      <c r="C376" s="219"/>
      <c r="D376" s="219"/>
      <c r="E376" s="219"/>
      <c r="F376" s="219"/>
      <c r="G376" s="219"/>
      <c r="H376" s="219"/>
      <c r="I376" s="219"/>
      <c r="J376" s="219"/>
      <c r="K376" s="219"/>
      <c r="L376" s="219"/>
      <c r="M376" s="219"/>
      <c r="N376" s="767"/>
      <c r="O376" s="219"/>
      <c r="P376" s="219"/>
      <c r="Q376" s="219"/>
      <c r="R376" s="219"/>
      <c r="S376" s="219"/>
      <c r="T376" s="219"/>
      <c r="U376" s="219"/>
      <c r="V376" s="219"/>
    </row>
    <row r="377" spans="1:22" ht="12.75">
      <c r="A377" s="219"/>
      <c r="B377" s="219"/>
      <c r="C377" s="219"/>
      <c r="D377" s="219"/>
      <c r="E377" s="219"/>
      <c r="F377" s="219"/>
      <c r="G377" s="219"/>
      <c r="H377" s="219"/>
      <c r="I377" s="219"/>
      <c r="J377" s="219"/>
      <c r="K377" s="219"/>
      <c r="L377" s="219"/>
      <c r="M377" s="219"/>
      <c r="N377" s="767"/>
      <c r="O377" s="219"/>
      <c r="P377" s="219"/>
      <c r="Q377" s="219"/>
      <c r="R377" s="219"/>
      <c r="S377" s="219"/>
      <c r="T377" s="219"/>
      <c r="U377" s="219"/>
      <c r="V377" s="219"/>
    </row>
    <row r="378" spans="1:22" ht="12.75">
      <c r="A378" s="219"/>
      <c r="B378" s="219"/>
      <c r="C378" s="219"/>
      <c r="D378" s="219"/>
      <c r="E378" s="219"/>
      <c r="F378" s="219"/>
      <c r="G378" s="219"/>
      <c r="H378" s="219"/>
      <c r="I378" s="219"/>
      <c r="J378" s="219"/>
      <c r="K378" s="219"/>
      <c r="L378" s="219"/>
      <c r="M378" s="219"/>
      <c r="N378" s="219"/>
      <c r="O378" s="219"/>
      <c r="P378" s="219"/>
      <c r="Q378" s="219"/>
      <c r="R378" s="219"/>
      <c r="S378" s="219"/>
      <c r="T378" s="219"/>
      <c r="U378" s="219"/>
      <c r="V378" s="219"/>
    </row>
    <row r="379" spans="1:22" ht="12.75">
      <c r="A379" s="219"/>
      <c r="B379" s="219"/>
      <c r="C379" s="219"/>
      <c r="D379" s="219"/>
      <c r="E379" s="219"/>
      <c r="F379" s="219"/>
      <c r="G379" s="219"/>
      <c r="H379" s="219"/>
      <c r="I379" s="219"/>
      <c r="J379" s="219"/>
      <c r="K379" s="219"/>
      <c r="L379" s="219"/>
      <c r="M379" s="219"/>
      <c r="N379" s="219"/>
      <c r="O379" s="219"/>
      <c r="P379" s="219"/>
      <c r="Q379" s="219"/>
      <c r="R379" s="219"/>
      <c r="S379" s="219"/>
      <c r="T379" s="219"/>
      <c r="U379" s="219"/>
      <c r="V379" s="219"/>
    </row>
    <row r="380" spans="1:22" ht="12.75">
      <c r="A380" s="1620" t="s">
        <v>384</v>
      </c>
      <c r="B380" s="1356"/>
      <c r="C380" s="1356"/>
      <c r="D380" s="1356"/>
      <c r="E380" s="1356"/>
      <c r="F380" s="1356"/>
      <c r="G380" s="1356"/>
      <c r="H380" s="1356"/>
      <c r="I380" s="1356"/>
      <c r="J380" s="1356"/>
      <c r="K380" s="1356"/>
      <c r="L380" s="1356"/>
      <c r="M380" s="1356"/>
      <c r="N380" s="1356"/>
      <c r="O380" s="1356"/>
      <c r="P380" s="1356"/>
      <c r="Q380" s="1356"/>
      <c r="R380" s="1356"/>
      <c r="S380" s="1143"/>
      <c r="T380" s="1143"/>
      <c r="U380" s="1143"/>
      <c r="V380" s="1143"/>
    </row>
    <row r="381" spans="1:22" ht="12.75">
      <c r="A381" s="1616" t="s">
        <v>414</v>
      </c>
      <c r="B381" s="1349"/>
      <c r="C381" s="1349"/>
      <c r="D381" s="1349"/>
      <c r="E381" s="1349"/>
      <c r="F381" s="1349"/>
      <c r="G381" s="1349"/>
      <c r="H381" s="1349"/>
      <c r="I381" s="1349"/>
      <c r="J381" s="1349"/>
      <c r="K381" s="1349"/>
      <c r="L381" s="1349"/>
      <c r="M381" s="1349"/>
      <c r="N381" s="1349"/>
      <c r="O381" s="1349"/>
      <c r="P381" s="1349"/>
      <c r="Q381" s="1349"/>
      <c r="R381" s="1349"/>
      <c r="S381" s="1144"/>
      <c r="T381" s="1144"/>
      <c r="U381" s="1144"/>
      <c r="V381" s="1144"/>
    </row>
    <row r="382" spans="1:22" ht="12.75" customHeight="1">
      <c r="A382" s="1614" t="s">
        <v>215</v>
      </c>
      <c r="B382" s="1615"/>
      <c r="C382" s="1615"/>
      <c r="D382" s="1615"/>
      <c r="E382" s="1615"/>
      <c r="F382" s="1615"/>
      <c r="G382" s="1615"/>
      <c r="H382" s="1615"/>
      <c r="I382" s="1615"/>
      <c r="J382" s="1615"/>
      <c r="K382" s="1615"/>
      <c r="L382" s="1615"/>
      <c r="M382" s="1615"/>
      <c r="N382" s="1615"/>
      <c r="O382" s="1615"/>
      <c r="P382" s="1615"/>
      <c r="Q382" s="1615"/>
      <c r="R382" s="1615"/>
      <c r="S382" s="1145"/>
      <c r="T382" s="1145"/>
      <c r="U382" s="1145"/>
      <c r="V382" s="1145"/>
    </row>
    <row r="383" spans="1:22" ht="12.75">
      <c r="A383" s="1684" t="s">
        <v>93</v>
      </c>
      <c r="B383" s="1619"/>
      <c r="C383" s="1619"/>
      <c r="D383" s="1619"/>
      <c r="E383" s="1619"/>
      <c r="F383" s="1619"/>
      <c r="G383" s="1619"/>
      <c r="H383" s="1619"/>
      <c r="I383" s="1619"/>
      <c r="J383" s="1619"/>
      <c r="K383" s="1619"/>
      <c r="L383" s="1619"/>
      <c r="M383" s="1619"/>
      <c r="N383" s="1619"/>
      <c r="O383" s="1619"/>
      <c r="P383" s="1619"/>
      <c r="Q383" s="1619"/>
      <c r="R383" s="1619"/>
      <c r="S383" s="1141"/>
      <c r="T383" s="1141"/>
      <c r="U383" s="1141"/>
      <c r="V383" s="1141"/>
    </row>
    <row r="384" spans="1:22" ht="13.5" thickBot="1">
      <c r="A384" s="980"/>
      <c r="B384" s="980"/>
      <c r="C384" s="980"/>
      <c r="D384" s="980"/>
      <c r="E384" s="980"/>
      <c r="F384" s="980"/>
      <c r="G384" s="980"/>
      <c r="H384" s="980"/>
      <c r="I384" s="980"/>
      <c r="J384" s="980"/>
      <c r="K384" s="980"/>
      <c r="L384" s="980"/>
      <c r="M384" s="980"/>
      <c r="N384" s="980"/>
      <c r="O384" s="980"/>
      <c r="P384" s="980"/>
      <c r="Q384" s="980"/>
      <c r="R384" s="980"/>
      <c r="S384" s="250"/>
      <c r="T384" s="250"/>
      <c r="U384" s="250"/>
      <c r="V384" s="251"/>
    </row>
    <row r="385" spans="1:22" ht="13.5" thickTop="1">
      <c r="A385" s="1679" t="s">
        <v>1</v>
      </c>
      <c r="B385" s="1693" t="s">
        <v>137</v>
      </c>
      <c r="C385" s="1694"/>
      <c r="D385" s="1694"/>
      <c r="E385" s="1695"/>
      <c r="F385" s="1714" t="s">
        <v>419</v>
      </c>
      <c r="G385" s="1650" t="s">
        <v>106</v>
      </c>
      <c r="H385" s="1651"/>
      <c r="I385" s="1651"/>
      <c r="J385" s="1651"/>
      <c r="K385" s="1651"/>
      <c r="L385" s="1651"/>
      <c r="M385" s="1651"/>
      <c r="N385" s="1651"/>
      <c r="O385" s="1651"/>
      <c r="P385" s="1651"/>
      <c r="Q385" s="1651"/>
      <c r="R385" s="1652"/>
      <c r="S385" s="1159"/>
      <c r="T385" s="1159"/>
      <c r="U385" s="1159"/>
      <c r="V385" s="1159"/>
    </row>
    <row r="386" spans="1:18" ht="12.75">
      <c r="A386" s="1638"/>
      <c r="B386" s="1696"/>
      <c r="C386" s="1697"/>
      <c r="D386" s="1697"/>
      <c r="E386" s="1698"/>
      <c r="F386" s="1715"/>
      <c r="G386" s="1626" t="s">
        <v>154</v>
      </c>
      <c r="H386" s="1626"/>
      <c r="I386" s="1626"/>
      <c r="J386" s="1626"/>
      <c r="K386" s="1727" t="s">
        <v>155</v>
      </c>
      <c r="L386" s="1658"/>
      <c r="M386" s="1659"/>
      <c r="N386" s="1660"/>
      <c r="O386" s="1657" t="s">
        <v>156</v>
      </c>
      <c r="P386" s="1658"/>
      <c r="Q386" s="1659"/>
      <c r="R386" s="1660"/>
    </row>
    <row r="387" spans="1:18" ht="12.75" customHeight="1">
      <c r="A387" s="1638"/>
      <c r="B387" s="1696"/>
      <c r="C387" s="1697"/>
      <c r="D387" s="1697"/>
      <c r="E387" s="1698"/>
      <c r="F387" s="1715"/>
      <c r="G387" s="1661" t="s">
        <v>349</v>
      </c>
      <c r="H387" s="1655" t="s">
        <v>347</v>
      </c>
      <c r="I387" s="1628" t="s">
        <v>346</v>
      </c>
      <c r="J387" s="1653" t="s">
        <v>348</v>
      </c>
      <c r="K387" s="1661" t="s">
        <v>349</v>
      </c>
      <c r="L387" s="1655" t="s">
        <v>347</v>
      </c>
      <c r="M387" s="1628" t="s">
        <v>346</v>
      </c>
      <c r="N387" s="1653" t="s">
        <v>348</v>
      </c>
      <c r="O387" s="1661" t="s">
        <v>349</v>
      </c>
      <c r="P387" s="1628" t="s">
        <v>347</v>
      </c>
      <c r="Q387" s="1628" t="s">
        <v>346</v>
      </c>
      <c r="R387" s="1653" t="s">
        <v>348</v>
      </c>
    </row>
    <row r="388" spans="1:18" ht="12.75">
      <c r="A388" s="1638"/>
      <c r="B388" s="1696"/>
      <c r="C388" s="1697"/>
      <c r="D388" s="1697"/>
      <c r="E388" s="1698"/>
      <c r="F388" s="1715"/>
      <c r="G388" s="1710"/>
      <c r="H388" s="1656"/>
      <c r="I388" s="1629"/>
      <c r="J388" s="1654"/>
      <c r="K388" s="1710"/>
      <c r="L388" s="1656"/>
      <c r="M388" s="1629"/>
      <c r="N388" s="1654"/>
      <c r="O388" s="1662"/>
      <c r="P388" s="1629"/>
      <c r="Q388" s="1629"/>
      <c r="R388" s="1654"/>
    </row>
    <row r="389" spans="1:18" ht="12.75">
      <c r="A389" s="1638"/>
      <c r="B389" s="1687"/>
      <c r="C389" s="1688"/>
      <c r="D389" s="1688"/>
      <c r="E389" s="1689"/>
      <c r="F389" s="1716"/>
      <c r="G389" s="223" t="s">
        <v>461</v>
      </c>
      <c r="H389" s="221" t="s">
        <v>462</v>
      </c>
      <c r="I389" s="272" t="s">
        <v>463</v>
      </c>
      <c r="J389" s="272" t="s">
        <v>464</v>
      </c>
      <c r="K389" s="220" t="s">
        <v>465</v>
      </c>
      <c r="L389" s="221" t="s">
        <v>466</v>
      </c>
      <c r="M389" s="272" t="s">
        <v>467</v>
      </c>
      <c r="N389" s="222" t="s">
        <v>468</v>
      </c>
      <c r="O389" s="223" t="s">
        <v>469</v>
      </c>
      <c r="P389" s="221" t="s">
        <v>470</v>
      </c>
      <c r="Q389" s="272" t="s">
        <v>471</v>
      </c>
      <c r="R389" s="222" t="s">
        <v>472</v>
      </c>
    </row>
    <row r="390" spans="1:18" ht="12.75">
      <c r="A390" s="382"/>
      <c r="B390" s="359" t="s">
        <v>149</v>
      </c>
      <c r="C390" s="282"/>
      <c r="D390" s="282"/>
      <c r="E390" s="1150"/>
      <c r="F390" s="1109"/>
      <c r="G390" s="280"/>
      <c r="H390" s="388">
        <v>19051</v>
      </c>
      <c r="I390" s="716">
        <v>-949</v>
      </c>
      <c r="J390" s="771">
        <v>18102</v>
      </c>
      <c r="K390" s="388">
        <v>19450</v>
      </c>
      <c r="L390" s="388">
        <v>7930</v>
      </c>
      <c r="M390" s="716">
        <v>2089</v>
      </c>
      <c r="N390" s="771">
        <f aca="true" t="shared" si="35" ref="N390:N395">SUM(K390:M390)</f>
        <v>29469</v>
      </c>
      <c r="O390" s="390">
        <v>2356</v>
      </c>
      <c r="P390" s="388"/>
      <c r="Q390" s="388"/>
      <c r="R390" s="771">
        <f>SUM(O390:Q390)</f>
        <v>2356</v>
      </c>
    </row>
    <row r="391" spans="1:18" ht="12.75">
      <c r="A391" s="224"/>
      <c r="B391" s="283">
        <v>28</v>
      </c>
      <c r="C391" s="1664" t="s">
        <v>269</v>
      </c>
      <c r="D391" s="1664"/>
      <c r="E391" s="1665"/>
      <c r="F391" s="1099"/>
      <c r="G391" s="227"/>
      <c r="H391" s="228"/>
      <c r="I391" s="707"/>
      <c r="J391" s="771"/>
      <c r="K391" s="253"/>
      <c r="L391" s="253"/>
      <c r="M391" s="731"/>
      <c r="N391" s="771">
        <f t="shared" si="35"/>
        <v>0</v>
      </c>
      <c r="O391" s="229"/>
      <c r="P391" s="228"/>
      <c r="Q391" s="228"/>
      <c r="R391" s="747"/>
    </row>
    <row r="392" spans="1:18" ht="12.75">
      <c r="A392" s="224"/>
      <c r="B392" s="283">
        <v>29</v>
      </c>
      <c r="C392" s="1666" t="s">
        <v>165</v>
      </c>
      <c r="D392" s="1666"/>
      <c r="E392" s="1667"/>
      <c r="F392" s="1098" t="s">
        <v>418</v>
      </c>
      <c r="G392" s="234"/>
      <c r="H392" s="235"/>
      <c r="I392" s="708"/>
      <c r="J392" s="771"/>
      <c r="K392" s="235"/>
      <c r="L392" s="235"/>
      <c r="M392" s="708"/>
      <c r="N392" s="771">
        <f t="shared" si="35"/>
        <v>0</v>
      </c>
      <c r="O392" s="236"/>
      <c r="P392" s="235"/>
      <c r="Q392" s="235"/>
      <c r="R392" s="747"/>
    </row>
    <row r="393" spans="1:18" ht="12.75">
      <c r="A393" s="284"/>
      <c r="B393" s="283">
        <v>30</v>
      </c>
      <c r="C393" s="1668" t="s">
        <v>270</v>
      </c>
      <c r="D393" s="1666"/>
      <c r="E393" s="1667"/>
      <c r="F393" s="1098" t="s">
        <v>417</v>
      </c>
      <c r="G393" s="234"/>
      <c r="H393" s="235"/>
      <c r="I393" s="708"/>
      <c r="J393" s="771"/>
      <c r="K393" s="235"/>
      <c r="L393" s="235"/>
      <c r="M393" s="708"/>
      <c r="N393" s="771">
        <f t="shared" si="35"/>
        <v>0</v>
      </c>
      <c r="O393" s="236"/>
      <c r="P393" s="235"/>
      <c r="Q393" s="235"/>
      <c r="R393" s="747"/>
    </row>
    <row r="394" spans="1:18" ht="12.75">
      <c r="A394" s="284"/>
      <c r="B394" s="283">
        <v>31</v>
      </c>
      <c r="C394" s="1668" t="s">
        <v>271</v>
      </c>
      <c r="D394" s="1666"/>
      <c r="E394" s="1667"/>
      <c r="F394" s="1098" t="s">
        <v>417</v>
      </c>
      <c r="G394" s="242"/>
      <c r="H394" s="241"/>
      <c r="I394" s="713"/>
      <c r="J394" s="771"/>
      <c r="K394" s="241">
        <v>296</v>
      </c>
      <c r="L394" s="241">
        <v>-41</v>
      </c>
      <c r="M394" s="713">
        <v>1</v>
      </c>
      <c r="N394" s="771">
        <f t="shared" si="35"/>
        <v>256</v>
      </c>
      <c r="O394" s="243"/>
      <c r="P394" s="241"/>
      <c r="Q394" s="241"/>
      <c r="R394" s="747"/>
    </row>
    <row r="395" spans="1:18" ht="12.75">
      <c r="A395" s="284"/>
      <c r="B395" s="283">
        <v>32</v>
      </c>
      <c r="C395" s="1668" t="s">
        <v>272</v>
      </c>
      <c r="D395" s="1666"/>
      <c r="E395" s="1667"/>
      <c r="F395" s="1098" t="s">
        <v>417</v>
      </c>
      <c r="G395" s="242"/>
      <c r="H395" s="241"/>
      <c r="I395" s="713">
        <v>1651</v>
      </c>
      <c r="J395" s="771">
        <f>SUM(I395)</f>
        <v>1651</v>
      </c>
      <c r="K395" s="241">
        <v>851</v>
      </c>
      <c r="L395" s="241">
        <v>2064</v>
      </c>
      <c r="M395" s="713">
        <v>4190</v>
      </c>
      <c r="N395" s="747">
        <f t="shared" si="35"/>
        <v>7105</v>
      </c>
      <c r="O395" s="243"/>
      <c r="P395" s="241"/>
      <c r="Q395" s="241"/>
      <c r="R395" s="747"/>
    </row>
    <row r="396" spans="1:18" ht="12.75">
      <c r="A396" s="284"/>
      <c r="B396" s="283">
        <v>33</v>
      </c>
      <c r="C396" s="1664" t="s">
        <v>248</v>
      </c>
      <c r="D396" s="1664"/>
      <c r="E396" s="1665"/>
      <c r="F396" s="1099" t="s">
        <v>418</v>
      </c>
      <c r="G396" s="245"/>
      <c r="H396" s="246"/>
      <c r="I396" s="714"/>
      <c r="J396" s="771"/>
      <c r="K396" s="246"/>
      <c r="L396" s="246"/>
      <c r="M396" s="714"/>
      <c r="N396" s="747"/>
      <c r="O396" s="247"/>
      <c r="P396" s="246"/>
      <c r="Q396" s="246"/>
      <c r="R396" s="747"/>
    </row>
    <row r="397" spans="1:18" ht="12.75">
      <c r="A397" s="284"/>
      <c r="B397" s="283">
        <v>34</v>
      </c>
      <c r="C397" s="1664" t="s">
        <v>273</v>
      </c>
      <c r="D397" s="1664"/>
      <c r="E397" s="1665"/>
      <c r="F397" s="1099" t="s">
        <v>417</v>
      </c>
      <c r="G397" s="245"/>
      <c r="H397" s="246"/>
      <c r="I397" s="714"/>
      <c r="J397" s="771"/>
      <c r="K397" s="246"/>
      <c r="L397" s="246">
        <v>3166</v>
      </c>
      <c r="M397" s="714"/>
      <c r="N397" s="747">
        <f>SUM(K397:M397)</f>
        <v>3166</v>
      </c>
      <c r="O397" s="247"/>
      <c r="P397" s="246"/>
      <c r="Q397" s="246"/>
      <c r="R397" s="747"/>
    </row>
    <row r="398" spans="1:18" ht="12.75">
      <c r="A398" s="382">
        <v>1</v>
      </c>
      <c r="B398" s="359" t="s">
        <v>169</v>
      </c>
      <c r="C398" s="282"/>
      <c r="D398" s="282"/>
      <c r="E398" s="1150"/>
      <c r="F398" s="1109"/>
      <c r="G398" s="280"/>
      <c r="H398" s="388">
        <f>SUM(H390:H397)</f>
        <v>19051</v>
      </c>
      <c r="I398" s="716">
        <f>SUM(I390:I397)</f>
        <v>702</v>
      </c>
      <c r="J398" s="771">
        <f>SUM(J390:J397)</f>
        <v>19753</v>
      </c>
      <c r="K398" s="388">
        <f>SUM(K390:K397)</f>
        <v>20597</v>
      </c>
      <c r="L398" s="388">
        <v>13119</v>
      </c>
      <c r="M398" s="716">
        <f>SUM(M390:M397)</f>
        <v>6280</v>
      </c>
      <c r="N398" s="747">
        <f>SUM(K398:M398)</f>
        <v>39996</v>
      </c>
      <c r="O398" s="390">
        <f>SUM(O390:O395)</f>
        <v>2356</v>
      </c>
      <c r="P398" s="388"/>
      <c r="Q398" s="388"/>
      <c r="R398" s="771">
        <f>SUM(O398:Q398)</f>
        <v>2356</v>
      </c>
    </row>
    <row r="399" spans="1:18" ht="12.75">
      <c r="A399" s="287"/>
      <c r="B399" s="288"/>
      <c r="C399" s="289"/>
      <c r="D399" s="289"/>
      <c r="E399" s="1288"/>
      <c r="F399" s="1110"/>
      <c r="G399" s="297"/>
      <c r="H399" s="298"/>
      <c r="I399" s="726"/>
      <c r="J399" s="771"/>
      <c r="K399" s="298"/>
      <c r="L399" s="298"/>
      <c r="M399" s="726"/>
      <c r="N399" s="771"/>
      <c r="O399" s="299"/>
      <c r="P399" s="300"/>
      <c r="Q399" s="300"/>
      <c r="R399" s="747"/>
    </row>
    <row r="400" spans="1:18" ht="12.75">
      <c r="A400" s="291" t="s">
        <v>27</v>
      </c>
      <c r="B400" s="1705" t="s">
        <v>170</v>
      </c>
      <c r="C400" s="1706"/>
      <c r="D400" s="1706"/>
      <c r="E400" s="1707"/>
      <c r="F400" s="1111"/>
      <c r="G400" s="242"/>
      <c r="H400" s="241"/>
      <c r="I400" s="713"/>
      <c r="J400" s="771"/>
      <c r="K400" s="241"/>
      <c r="L400" s="241"/>
      <c r="M400" s="713"/>
      <c r="N400" s="771"/>
      <c r="O400" s="243"/>
      <c r="P400" s="241"/>
      <c r="Q400" s="241"/>
      <c r="R400" s="747"/>
    </row>
    <row r="401" spans="1:18" ht="12.75">
      <c r="A401" s="470"/>
      <c r="B401" s="285">
        <v>1</v>
      </c>
      <c r="C401" s="1664" t="s">
        <v>275</v>
      </c>
      <c r="D401" s="1664"/>
      <c r="E401" s="1665"/>
      <c r="F401" s="1112" t="s">
        <v>418</v>
      </c>
      <c r="G401" s="245"/>
      <c r="H401" s="246"/>
      <c r="I401" s="714"/>
      <c r="J401" s="771"/>
      <c r="K401" s="246"/>
      <c r="L401" s="246"/>
      <c r="M401" s="714"/>
      <c r="N401" s="771"/>
      <c r="O401" s="247"/>
      <c r="P401" s="246"/>
      <c r="Q401" s="246"/>
      <c r="R401" s="747"/>
    </row>
    <row r="402" spans="1:18" ht="12.75">
      <c r="A402" s="385"/>
      <c r="B402" s="283">
        <v>2</v>
      </c>
      <c r="C402" s="1664" t="s">
        <v>274</v>
      </c>
      <c r="D402" s="1664"/>
      <c r="E402" s="1665"/>
      <c r="F402" s="1099" t="s">
        <v>418</v>
      </c>
      <c r="G402" s="245"/>
      <c r="H402" s="246"/>
      <c r="I402" s="714"/>
      <c r="J402" s="771"/>
      <c r="K402" s="246"/>
      <c r="L402" s="246"/>
      <c r="M402" s="714"/>
      <c r="N402" s="771"/>
      <c r="O402" s="247"/>
      <c r="P402" s="246"/>
      <c r="Q402" s="246"/>
      <c r="R402" s="748"/>
    </row>
    <row r="403" spans="1:18" ht="12.75">
      <c r="A403" s="284"/>
      <c r="B403" s="285">
        <v>3</v>
      </c>
      <c r="C403" s="1664" t="s">
        <v>133</v>
      </c>
      <c r="D403" s="1664"/>
      <c r="E403" s="1665"/>
      <c r="F403" s="1099" t="s">
        <v>418</v>
      </c>
      <c r="G403" s="245"/>
      <c r="H403" s="246"/>
      <c r="I403" s="714"/>
      <c r="J403" s="771"/>
      <c r="K403" s="246">
        <v>150</v>
      </c>
      <c r="L403" s="246"/>
      <c r="M403" s="714"/>
      <c r="N403" s="747">
        <f>SUM(K403:M403)</f>
        <v>150</v>
      </c>
      <c r="O403" s="247"/>
      <c r="P403" s="246"/>
      <c r="Q403" s="246"/>
      <c r="R403" s="747"/>
    </row>
    <row r="404" spans="1:18" ht="12.75">
      <c r="A404" s="284"/>
      <c r="B404" s="285">
        <v>4</v>
      </c>
      <c r="C404" s="941" t="s">
        <v>360</v>
      </c>
      <c r="D404" s="942"/>
      <c r="E404" s="943"/>
      <c r="F404" s="1148" t="s">
        <v>418</v>
      </c>
      <c r="G404" s="245"/>
      <c r="H404" s="246"/>
      <c r="I404" s="714"/>
      <c r="J404" s="771"/>
      <c r="K404" s="246"/>
      <c r="L404" s="246"/>
      <c r="M404" s="714"/>
      <c r="N404" s="747"/>
      <c r="O404" s="247"/>
      <c r="P404" s="246"/>
      <c r="Q404" s="246"/>
      <c r="R404" s="748"/>
    </row>
    <row r="405" spans="1:18" ht="12.75">
      <c r="A405" s="284"/>
      <c r="B405" s="285">
        <v>5</v>
      </c>
      <c r="C405" s="1664" t="s">
        <v>276</v>
      </c>
      <c r="D405" s="1664"/>
      <c r="E405" s="1665"/>
      <c r="F405" s="1099" t="s">
        <v>418</v>
      </c>
      <c r="G405" s="245"/>
      <c r="H405" s="246"/>
      <c r="I405" s="714"/>
      <c r="J405" s="771"/>
      <c r="K405" s="246"/>
      <c r="L405" s="246"/>
      <c r="M405" s="714"/>
      <c r="N405" s="747"/>
      <c r="O405" s="247"/>
      <c r="P405" s="246"/>
      <c r="Q405" s="246"/>
      <c r="R405" s="748"/>
    </row>
    <row r="406" spans="1:18" ht="12.75">
      <c r="A406" s="284"/>
      <c r="B406" s="285">
        <v>6</v>
      </c>
      <c r="C406" s="1664" t="s">
        <v>279</v>
      </c>
      <c r="D406" s="1664"/>
      <c r="E406" s="1665"/>
      <c r="F406" s="1099" t="s">
        <v>418</v>
      </c>
      <c r="G406" s="245"/>
      <c r="H406" s="246"/>
      <c r="I406" s="714"/>
      <c r="J406" s="771"/>
      <c r="K406" s="246"/>
      <c r="L406" s="246"/>
      <c r="M406" s="714"/>
      <c r="N406" s="747"/>
      <c r="O406" s="247"/>
      <c r="P406" s="246"/>
      <c r="Q406" s="246"/>
      <c r="R406" s="747"/>
    </row>
    <row r="407" spans="1:18" ht="12.75">
      <c r="A407" s="284"/>
      <c r="B407" s="285">
        <v>7</v>
      </c>
      <c r="C407" s="1682" t="s">
        <v>277</v>
      </c>
      <c r="D407" s="1682"/>
      <c r="E407" s="1683"/>
      <c r="F407" s="1112" t="s">
        <v>418</v>
      </c>
      <c r="G407" s="245"/>
      <c r="H407" s="246"/>
      <c r="I407" s="714"/>
      <c r="J407" s="771"/>
      <c r="K407" s="246"/>
      <c r="L407" s="246"/>
      <c r="M407" s="714"/>
      <c r="N407" s="747"/>
      <c r="O407" s="247"/>
      <c r="P407" s="246"/>
      <c r="Q407" s="246"/>
      <c r="R407" s="747"/>
    </row>
    <row r="408" spans="1:18" ht="12.75">
      <c r="A408" s="284"/>
      <c r="B408" s="283">
        <v>8</v>
      </c>
      <c r="C408" s="1682" t="s">
        <v>145</v>
      </c>
      <c r="D408" s="1682"/>
      <c r="E408" s="1683"/>
      <c r="F408" s="1112"/>
      <c r="G408" s="245"/>
      <c r="H408" s="246"/>
      <c r="I408" s="714"/>
      <c r="J408" s="771"/>
      <c r="K408" s="246"/>
      <c r="L408" s="246"/>
      <c r="M408" s="714"/>
      <c r="N408" s="747"/>
      <c r="O408" s="247"/>
      <c r="P408" s="246"/>
      <c r="Q408" s="246"/>
      <c r="R408" s="849"/>
    </row>
    <row r="409" spans="1:18" ht="12.75">
      <c r="A409" s="284"/>
      <c r="B409" s="538">
        <v>9</v>
      </c>
      <c r="C409" s="1674" t="s">
        <v>278</v>
      </c>
      <c r="D409" s="1674"/>
      <c r="E409" s="1675"/>
      <c r="F409" s="1113" t="s">
        <v>417</v>
      </c>
      <c r="G409" s="245"/>
      <c r="H409" s="246"/>
      <c r="I409" s="714"/>
      <c r="J409" s="771"/>
      <c r="K409" s="246"/>
      <c r="L409" s="246"/>
      <c r="M409" s="714"/>
      <c r="N409" s="747"/>
      <c r="O409" s="247"/>
      <c r="P409" s="246"/>
      <c r="Q409" s="246"/>
      <c r="R409" s="747"/>
    </row>
    <row r="410" spans="1:18" ht="12.75">
      <c r="A410" s="284"/>
      <c r="B410" s="538">
        <v>10</v>
      </c>
      <c r="C410" s="877" t="s">
        <v>361</v>
      </c>
      <c r="D410" s="877"/>
      <c r="E410" s="878"/>
      <c r="F410" s="1113" t="s">
        <v>418</v>
      </c>
      <c r="G410" s="245"/>
      <c r="H410" s="246"/>
      <c r="I410" s="714"/>
      <c r="J410" s="771"/>
      <c r="K410" s="246"/>
      <c r="L410" s="246"/>
      <c r="M410" s="714"/>
      <c r="N410" s="747"/>
      <c r="O410" s="247"/>
      <c r="P410" s="246"/>
      <c r="Q410" s="246"/>
      <c r="R410" s="850"/>
    </row>
    <row r="411" spans="1:18" ht="12.75">
      <c r="A411" s="385"/>
      <c r="B411" s="383" t="s">
        <v>172</v>
      </c>
      <c r="C411" s="384" t="s">
        <v>171</v>
      </c>
      <c r="D411" s="384"/>
      <c r="E411" s="539"/>
      <c r="F411" s="1114"/>
      <c r="G411" s="280"/>
      <c r="H411" s="388"/>
      <c r="I411" s="716"/>
      <c r="J411" s="771"/>
      <c r="K411" s="388">
        <v>150</v>
      </c>
      <c r="L411" s="388"/>
      <c r="M411" s="716"/>
      <c r="N411" s="747">
        <f>SUM(K411:M411)</f>
        <v>150</v>
      </c>
      <c r="O411" s="390"/>
      <c r="P411" s="388"/>
      <c r="Q411" s="388"/>
      <c r="R411" s="850"/>
    </row>
    <row r="412" spans="1:18" ht="12.75">
      <c r="A412" s="287"/>
      <c r="B412" s="292"/>
      <c r="C412" s="293"/>
      <c r="D412" s="293"/>
      <c r="E412" s="1289"/>
      <c r="F412" s="1115"/>
      <c r="G412" s="391"/>
      <c r="H412" s="392"/>
      <c r="I412" s="718"/>
      <c r="J412" s="771"/>
      <c r="K412" s="392"/>
      <c r="L412" s="392"/>
      <c r="M412" s="718"/>
      <c r="N412" s="771"/>
      <c r="O412" s="393"/>
      <c r="P412" s="394"/>
      <c r="Q412" s="394"/>
      <c r="R412" s="747"/>
    </row>
    <row r="413" spans="1:18" ht="12.75">
      <c r="A413" s="224">
        <v>2</v>
      </c>
      <c r="B413" s="225" t="s">
        <v>173</v>
      </c>
      <c r="C413" s="226"/>
      <c r="D413" s="226"/>
      <c r="E413" s="1290"/>
      <c r="F413" s="1116"/>
      <c r="G413" s="302"/>
      <c r="H413" s="303"/>
      <c r="I413" s="719"/>
      <c r="J413" s="771"/>
      <c r="K413" s="846">
        <v>210</v>
      </c>
      <c r="L413" s="303"/>
      <c r="M413" s="719"/>
      <c r="N413" s="747">
        <f>SUM(K413:M413)</f>
        <v>210</v>
      </c>
      <c r="O413" s="304"/>
      <c r="P413" s="305"/>
      <c r="Q413" s="782"/>
      <c r="R413" s="849"/>
    </row>
    <row r="414" spans="1:18" ht="12.75">
      <c r="A414" s="230"/>
      <c r="B414" s="1671" t="s">
        <v>150</v>
      </c>
      <c r="C414" s="1672"/>
      <c r="D414" s="1672"/>
      <c r="E414" s="1673"/>
      <c r="F414" s="1117"/>
      <c r="G414" s="268"/>
      <c r="H414" s="267"/>
      <c r="I414" s="720"/>
      <c r="J414" s="771"/>
      <c r="K414" s="388"/>
      <c r="L414" s="267"/>
      <c r="M414" s="720"/>
      <c r="N414" s="747"/>
      <c r="O414" s="243"/>
      <c r="P414" s="241"/>
      <c r="Q414" s="241"/>
      <c r="R414" s="747"/>
    </row>
    <row r="415" spans="1:18" ht="12.75">
      <c r="A415" s="230"/>
      <c r="B415" s="237">
        <v>1</v>
      </c>
      <c r="C415" s="1664" t="s">
        <v>282</v>
      </c>
      <c r="D415" s="1664"/>
      <c r="E415" s="1665"/>
      <c r="F415" s="1099" t="s">
        <v>418</v>
      </c>
      <c r="G415" s="260"/>
      <c r="H415" s="261"/>
      <c r="I415" s="721"/>
      <c r="J415" s="771"/>
      <c r="K415" s="847"/>
      <c r="L415" s="261"/>
      <c r="M415" s="721">
        <v>218</v>
      </c>
      <c r="N415" s="747">
        <f aca="true" t="shared" si="36" ref="N415:N420">SUM(K415:M415)</f>
        <v>218</v>
      </c>
      <c r="O415" s="301"/>
      <c r="P415" s="281"/>
      <c r="Q415" s="281"/>
      <c r="R415" s="850"/>
    </row>
    <row r="416" spans="1:18" ht="12.75">
      <c r="A416" s="230"/>
      <c r="B416" s="237">
        <v>2</v>
      </c>
      <c r="C416" s="1664" t="s">
        <v>283</v>
      </c>
      <c r="D416" s="1664"/>
      <c r="E416" s="1665"/>
      <c r="F416" s="1099" t="s">
        <v>418</v>
      </c>
      <c r="G416" s="476"/>
      <c r="H416" s="472"/>
      <c r="I416" s="722"/>
      <c r="J416" s="771"/>
      <c r="K416" s="560"/>
      <c r="L416" s="472"/>
      <c r="M416" s="722">
        <v>115</v>
      </c>
      <c r="N416" s="747">
        <f t="shared" si="36"/>
        <v>115</v>
      </c>
      <c r="O416" s="474"/>
      <c r="P416" s="475"/>
      <c r="Q416" s="475"/>
      <c r="R416" s="849"/>
    </row>
    <row r="417" spans="1:18" ht="12.75">
      <c r="A417" s="230"/>
      <c r="B417" s="237">
        <v>3</v>
      </c>
      <c r="C417" s="1664" t="s">
        <v>204</v>
      </c>
      <c r="D417" s="1664"/>
      <c r="E417" s="1665"/>
      <c r="F417" s="1099" t="s">
        <v>417</v>
      </c>
      <c r="G417" s="259"/>
      <c r="H417" s="277"/>
      <c r="I417" s="727"/>
      <c r="J417" s="771"/>
      <c r="K417" s="387"/>
      <c r="L417" s="277"/>
      <c r="M417" s="736">
        <v>10</v>
      </c>
      <c r="N417" s="747">
        <f t="shared" si="36"/>
        <v>10</v>
      </c>
      <c r="O417" s="245"/>
      <c r="P417" s="246"/>
      <c r="Q417" s="246"/>
      <c r="R417" s="747"/>
    </row>
    <row r="418" spans="1:18" ht="12.75">
      <c r="A418" s="244"/>
      <c r="B418" s="237">
        <v>4</v>
      </c>
      <c r="C418" s="1664" t="s">
        <v>281</v>
      </c>
      <c r="D418" s="1664"/>
      <c r="E418" s="1665"/>
      <c r="F418" s="1099" t="s">
        <v>418</v>
      </c>
      <c r="G418" s="395"/>
      <c r="H418" s="396"/>
      <c r="I418" s="728"/>
      <c r="J418" s="771"/>
      <c r="K418" s="848">
        <v>210</v>
      </c>
      <c r="L418" s="396"/>
      <c r="M418" s="1322">
        <v>37</v>
      </c>
      <c r="N418" s="747">
        <f t="shared" si="36"/>
        <v>247</v>
      </c>
      <c r="O418" s="397"/>
      <c r="P418" s="396"/>
      <c r="Q418" s="396"/>
      <c r="R418" s="747"/>
    </row>
    <row r="419" spans="1:18" ht="12.75">
      <c r="A419" s="244"/>
      <c r="B419" s="237">
        <v>5</v>
      </c>
      <c r="C419" s="1664" t="s">
        <v>280</v>
      </c>
      <c r="D419" s="1664"/>
      <c r="E419" s="1665"/>
      <c r="F419" s="1099" t="s">
        <v>418</v>
      </c>
      <c r="G419" s="395"/>
      <c r="H419" s="396"/>
      <c r="I419" s="728"/>
      <c r="J419" s="771"/>
      <c r="K419" s="848"/>
      <c r="L419" s="396"/>
      <c r="M419" s="728"/>
      <c r="N419" s="747">
        <f t="shared" si="36"/>
        <v>0</v>
      </c>
      <c r="O419" s="397"/>
      <c r="P419" s="396"/>
      <c r="Q419" s="396"/>
      <c r="R419" s="747"/>
    </row>
    <row r="420" spans="1:18" ht="12.75">
      <c r="A420" s="244"/>
      <c r="B420" s="237">
        <v>6</v>
      </c>
      <c r="C420" s="1664" t="s">
        <v>126</v>
      </c>
      <c r="D420" s="1664"/>
      <c r="E420" s="1665"/>
      <c r="F420" s="1099" t="s">
        <v>418</v>
      </c>
      <c r="G420" s="395"/>
      <c r="H420" s="396"/>
      <c r="I420" s="728"/>
      <c r="J420" s="771"/>
      <c r="K420" s="396"/>
      <c r="L420" s="396"/>
      <c r="M420" s="1322">
        <v>48</v>
      </c>
      <c r="N420" s="747">
        <f t="shared" si="36"/>
        <v>48</v>
      </c>
      <c r="O420" s="397"/>
      <c r="P420" s="396"/>
      <c r="Q420" s="396"/>
      <c r="R420" s="849"/>
    </row>
    <row r="421" spans="1:18" ht="13.5" thickBot="1">
      <c r="A421" s="1291"/>
      <c r="B421" s="1280" t="s">
        <v>174</v>
      </c>
      <c r="C421" s="1281" t="s">
        <v>175</v>
      </c>
      <c r="D421" s="1281"/>
      <c r="E421" s="1292"/>
      <c r="F421" s="1114"/>
      <c r="G421" s="279"/>
      <c r="H421" s="398"/>
      <c r="I421" s="735"/>
      <c r="J421" s="772"/>
      <c r="K421" s="398">
        <v>210</v>
      </c>
      <c r="L421" s="398"/>
      <c r="M421" s="735">
        <f>SUM(M415:M420)</f>
        <v>428</v>
      </c>
      <c r="N421" s="748">
        <f>SUM(N415:N420)</f>
        <v>638</v>
      </c>
      <c r="O421" s="1282"/>
      <c r="P421" s="398"/>
      <c r="Q421" s="398"/>
      <c r="R421" s="748"/>
    </row>
    <row r="422" spans="1:18" ht="14.25" thickBot="1" thickTop="1">
      <c r="A422" s="1632" t="s">
        <v>160</v>
      </c>
      <c r="B422" s="1633"/>
      <c r="C422" s="1633"/>
      <c r="D422" s="1633"/>
      <c r="E422" s="1634"/>
      <c r="F422" s="1118"/>
      <c r="G422" s="271"/>
      <c r="H422" s="270">
        <v>19051</v>
      </c>
      <c r="I422" s="868">
        <f>I334</f>
        <v>702</v>
      </c>
      <c r="J422" s="869">
        <f>J334</f>
        <v>19753</v>
      </c>
      <c r="K422" s="866">
        <f>K334+K413</f>
        <v>20957</v>
      </c>
      <c r="L422" s="867">
        <v>13119</v>
      </c>
      <c r="M422" s="868">
        <f>M334+M421</f>
        <v>6708</v>
      </c>
      <c r="N422" s="869">
        <f>SUM(K422:M422)</f>
        <v>40784</v>
      </c>
      <c r="O422" s="866">
        <f>O334</f>
        <v>2356</v>
      </c>
      <c r="P422" s="867"/>
      <c r="Q422" s="868"/>
      <c r="R422" s="869">
        <f>SUM(O422:Q422)</f>
        <v>2356</v>
      </c>
    </row>
    <row r="423" spans="1:22" ht="13.5" thickTop="1">
      <c r="A423" s="540"/>
      <c r="B423" s="540"/>
      <c r="C423" s="540"/>
      <c r="D423" s="540"/>
      <c r="E423" s="540"/>
      <c r="F423" s="540"/>
      <c r="G423" s="540"/>
      <c r="H423" s="540"/>
      <c r="I423" s="540"/>
      <c r="J423" s="540"/>
      <c r="K423" s="541"/>
      <c r="L423" s="541"/>
      <c r="M423" s="541"/>
      <c r="N423" s="773"/>
      <c r="O423" s="541"/>
      <c r="P423" s="541"/>
      <c r="Q423" s="541"/>
      <c r="R423" s="773"/>
      <c r="S423" s="541"/>
      <c r="T423" s="541"/>
      <c r="U423" s="541"/>
      <c r="V423" s="542"/>
    </row>
    <row r="424" spans="1:22" ht="12.75">
      <c r="A424" s="540"/>
      <c r="B424" s="540"/>
      <c r="C424" s="540"/>
      <c r="D424" s="540"/>
      <c r="E424" s="540"/>
      <c r="F424" s="540"/>
      <c r="G424" s="540"/>
      <c r="H424" s="540"/>
      <c r="I424" s="540"/>
      <c r="J424" s="540"/>
      <c r="K424" s="541"/>
      <c r="L424" s="541"/>
      <c r="M424" s="541"/>
      <c r="N424" s="542"/>
      <c r="O424" s="541"/>
      <c r="P424" s="541"/>
      <c r="Q424" s="541"/>
      <c r="R424" s="542"/>
      <c r="S424" s="541"/>
      <c r="T424" s="541"/>
      <c r="U424" s="541"/>
      <c r="V424" s="542"/>
    </row>
    <row r="425" spans="1:22" ht="12.75">
      <c r="A425" s="540"/>
      <c r="B425" s="540"/>
      <c r="C425" s="540"/>
      <c r="D425" s="540"/>
      <c r="E425" s="540"/>
      <c r="F425" s="540"/>
      <c r="G425" s="540"/>
      <c r="H425" s="540"/>
      <c r="I425" s="540"/>
      <c r="J425" s="540"/>
      <c r="K425" s="541"/>
      <c r="L425" s="541"/>
      <c r="M425" s="541"/>
      <c r="N425" s="542"/>
      <c r="O425" s="541"/>
      <c r="P425" s="541"/>
      <c r="Q425" s="541"/>
      <c r="R425" s="542"/>
      <c r="S425" s="541"/>
      <c r="T425" s="541"/>
      <c r="U425" s="541"/>
      <c r="V425" s="542"/>
    </row>
    <row r="426" spans="1:22" ht="12.75">
      <c r="A426" s="540"/>
      <c r="B426" s="540"/>
      <c r="C426" s="540"/>
      <c r="D426" s="540"/>
      <c r="E426" s="540"/>
      <c r="F426" s="540"/>
      <c r="G426" s="540"/>
      <c r="H426" s="540"/>
      <c r="I426" s="540"/>
      <c r="J426" s="540"/>
      <c r="K426" s="541"/>
      <c r="L426" s="541"/>
      <c r="M426" s="541"/>
      <c r="N426" s="542"/>
      <c r="O426" s="541"/>
      <c r="P426" s="541"/>
      <c r="Q426" s="541"/>
      <c r="R426" s="542"/>
      <c r="S426" s="541"/>
      <c r="T426" s="541"/>
      <c r="U426" s="541"/>
      <c r="V426" s="542"/>
    </row>
    <row r="427" spans="1:22" ht="12.75">
      <c r="A427" s="540"/>
      <c r="B427" s="540"/>
      <c r="C427" s="540"/>
      <c r="D427" s="540"/>
      <c r="E427" s="540"/>
      <c r="F427" s="540"/>
      <c r="G427" s="540"/>
      <c r="H427" s="540"/>
      <c r="I427" s="540"/>
      <c r="J427" s="540"/>
      <c r="K427" s="541"/>
      <c r="L427" s="541"/>
      <c r="M427" s="541"/>
      <c r="N427" s="542"/>
      <c r="O427" s="541"/>
      <c r="P427" s="541"/>
      <c r="Q427" s="541"/>
      <c r="R427" s="542"/>
      <c r="S427" s="541"/>
      <c r="T427" s="541"/>
      <c r="U427" s="541"/>
      <c r="V427" s="542"/>
    </row>
    <row r="428" spans="1:22" ht="12.75">
      <c r="A428" s="540"/>
      <c r="B428" s="540"/>
      <c r="C428" s="540"/>
      <c r="D428" s="540"/>
      <c r="E428" s="540"/>
      <c r="F428" s="540"/>
      <c r="G428" s="540"/>
      <c r="H428" s="540"/>
      <c r="I428" s="540"/>
      <c r="J428" s="540"/>
      <c r="K428" s="541"/>
      <c r="L428" s="541"/>
      <c r="M428" s="541"/>
      <c r="N428" s="542"/>
      <c r="O428" s="541"/>
      <c r="P428" s="541"/>
      <c r="Q428" s="541"/>
      <c r="R428" s="542"/>
      <c r="S428" s="541"/>
      <c r="T428" s="541"/>
      <c r="U428" s="541"/>
      <c r="V428" s="542"/>
    </row>
    <row r="429" spans="1:22" ht="12.75">
      <c r="A429" s="540"/>
      <c r="B429" s="540"/>
      <c r="C429" s="540"/>
      <c r="D429" s="540"/>
      <c r="E429" s="540"/>
      <c r="F429" s="540"/>
      <c r="G429" s="540"/>
      <c r="H429" s="540"/>
      <c r="I429" s="540"/>
      <c r="J429" s="540"/>
      <c r="K429" s="541"/>
      <c r="L429" s="541"/>
      <c r="M429" s="541"/>
      <c r="N429" s="542"/>
      <c r="O429" s="541"/>
      <c r="P429" s="541"/>
      <c r="Q429" s="541"/>
      <c r="R429" s="542"/>
      <c r="S429" s="541"/>
      <c r="T429" s="541"/>
      <c r="U429" s="541"/>
      <c r="V429" s="542"/>
    </row>
    <row r="430" spans="1:22" ht="12.75">
      <c r="A430" s="540"/>
      <c r="B430" s="540"/>
      <c r="C430" s="540"/>
      <c r="D430" s="540"/>
      <c r="E430" s="540"/>
      <c r="F430" s="540"/>
      <c r="G430" s="540"/>
      <c r="H430" s="540"/>
      <c r="I430" s="540"/>
      <c r="J430" s="540"/>
      <c r="K430" s="541"/>
      <c r="L430" s="541"/>
      <c r="M430" s="541"/>
      <c r="N430" s="542"/>
      <c r="O430" s="541"/>
      <c r="P430" s="541"/>
      <c r="Q430" s="541"/>
      <c r="R430" s="542"/>
      <c r="S430" s="541"/>
      <c r="T430" s="541"/>
      <c r="U430" s="541"/>
      <c r="V430" s="542"/>
    </row>
    <row r="431" spans="1:22" ht="12.75">
      <c r="A431" s="540"/>
      <c r="B431" s="540"/>
      <c r="C431" s="540"/>
      <c r="D431" s="540"/>
      <c r="E431" s="540"/>
      <c r="F431" s="540"/>
      <c r="G431" s="540"/>
      <c r="H431" s="540"/>
      <c r="I431" s="540"/>
      <c r="J431" s="540"/>
      <c r="K431" s="541"/>
      <c r="L431" s="541"/>
      <c r="M431" s="541"/>
      <c r="N431" s="542"/>
      <c r="O431" s="541"/>
      <c r="P431" s="541"/>
      <c r="Q431" s="541"/>
      <c r="R431" s="542"/>
      <c r="S431" s="541"/>
      <c r="T431" s="541"/>
      <c r="U431" s="541"/>
      <c r="V431" s="542"/>
    </row>
    <row r="432" spans="1:22" ht="12.75">
      <c r="A432" s="540"/>
      <c r="B432" s="540"/>
      <c r="C432" s="540"/>
      <c r="D432" s="540"/>
      <c r="E432" s="540"/>
      <c r="F432" s="540"/>
      <c r="G432" s="540"/>
      <c r="H432" s="540"/>
      <c r="I432" s="540"/>
      <c r="J432" s="540"/>
      <c r="K432" s="541"/>
      <c r="L432" s="541"/>
      <c r="M432" s="541"/>
      <c r="N432" s="542"/>
      <c r="O432" s="541"/>
      <c r="P432" s="541"/>
      <c r="Q432" s="541"/>
      <c r="R432" s="542"/>
      <c r="S432" s="541"/>
      <c r="T432" s="541"/>
      <c r="U432" s="541"/>
      <c r="V432" s="542"/>
    </row>
    <row r="433" spans="1:22" ht="12.75">
      <c r="A433" s="540"/>
      <c r="B433" s="540"/>
      <c r="C433" s="540"/>
      <c r="D433" s="540"/>
      <c r="E433" s="540"/>
      <c r="F433" s="540"/>
      <c r="G433" s="540"/>
      <c r="H433" s="540"/>
      <c r="I433" s="540"/>
      <c r="J433" s="540"/>
      <c r="K433" s="541"/>
      <c r="L433" s="541"/>
      <c r="M433" s="541"/>
      <c r="N433" s="542"/>
      <c r="O433" s="541"/>
      <c r="P433" s="541"/>
      <c r="Q433" s="541"/>
      <c r="R433" s="542"/>
      <c r="S433" s="541"/>
      <c r="T433" s="541"/>
      <c r="U433" s="541"/>
      <c r="V433" s="542"/>
    </row>
    <row r="434" spans="1:22" ht="12.75">
      <c r="A434" s="1620" t="s">
        <v>385</v>
      </c>
      <c r="B434" s="1356"/>
      <c r="C434" s="1356"/>
      <c r="D434" s="1356"/>
      <c r="E434" s="1356"/>
      <c r="F434" s="1356"/>
      <c r="G434" s="1356"/>
      <c r="H434" s="1356"/>
      <c r="I434" s="1356"/>
      <c r="J434" s="1356"/>
      <c r="K434" s="1356"/>
      <c r="L434" s="1356"/>
      <c r="M434" s="1356"/>
      <c r="N434" s="1356"/>
      <c r="O434" s="1356"/>
      <c r="P434" s="1356"/>
      <c r="Q434" s="1356"/>
      <c r="R434" s="1356"/>
      <c r="S434" s="1143"/>
      <c r="T434" s="1143"/>
      <c r="U434" s="1143"/>
      <c r="V434" s="1143"/>
    </row>
    <row r="435" spans="1:22" ht="12.75">
      <c r="A435" s="1616" t="s">
        <v>414</v>
      </c>
      <c r="B435" s="1349"/>
      <c r="C435" s="1349"/>
      <c r="D435" s="1349"/>
      <c r="E435" s="1349"/>
      <c r="F435" s="1349"/>
      <c r="G435" s="1349"/>
      <c r="H435" s="1349"/>
      <c r="I435" s="1349"/>
      <c r="J435" s="1349"/>
      <c r="K435" s="1349"/>
      <c r="L435" s="1349"/>
      <c r="M435" s="1349"/>
      <c r="N435" s="1349"/>
      <c r="O435" s="1349"/>
      <c r="P435" s="1349"/>
      <c r="Q435" s="1349"/>
      <c r="R435" s="1349"/>
      <c r="S435" s="1144"/>
      <c r="T435" s="1144"/>
      <c r="U435" s="1144"/>
      <c r="V435" s="1144"/>
    </row>
    <row r="436" spans="1:22" ht="12.75" customHeight="1">
      <c r="A436" s="1617" t="s">
        <v>215</v>
      </c>
      <c r="B436" s="1615"/>
      <c r="C436" s="1615"/>
      <c r="D436" s="1615"/>
      <c r="E436" s="1615"/>
      <c r="F436" s="1615"/>
      <c r="G436" s="1615"/>
      <c r="H436" s="1615"/>
      <c r="I436" s="1615"/>
      <c r="J436" s="1615"/>
      <c r="K436" s="1615"/>
      <c r="L436" s="1615"/>
      <c r="M436" s="1615"/>
      <c r="N436" s="1615"/>
      <c r="O436" s="1615"/>
      <c r="P436" s="1615"/>
      <c r="Q436" s="1615"/>
      <c r="R436" s="1615"/>
      <c r="S436" s="1142"/>
      <c r="T436" s="1142"/>
      <c r="U436" s="1142"/>
      <c r="V436" s="1142"/>
    </row>
    <row r="437" spans="1:22" ht="12.75">
      <c r="A437" s="1618" t="s">
        <v>93</v>
      </c>
      <c r="B437" s="1619"/>
      <c r="C437" s="1619"/>
      <c r="D437" s="1619"/>
      <c r="E437" s="1619"/>
      <c r="F437" s="1619"/>
      <c r="G437" s="1619"/>
      <c r="H437" s="1619"/>
      <c r="I437" s="1619"/>
      <c r="J437" s="1619"/>
      <c r="K437" s="1619"/>
      <c r="L437" s="1619"/>
      <c r="M437" s="1619"/>
      <c r="N437" s="1619"/>
      <c r="O437" s="1619"/>
      <c r="P437" s="1619"/>
      <c r="Q437" s="1619"/>
      <c r="R437" s="1619"/>
      <c r="S437" s="1140"/>
      <c r="T437" s="1140"/>
      <c r="U437" s="1140"/>
      <c r="V437" s="1140"/>
    </row>
    <row r="438" spans="1:22" ht="13.5" thickBot="1">
      <c r="A438" s="219"/>
      <c r="B438" s="219"/>
      <c r="C438" s="219"/>
      <c r="D438" s="219"/>
      <c r="E438" s="219"/>
      <c r="F438" s="219"/>
      <c r="G438" s="219"/>
      <c r="H438" s="219"/>
      <c r="I438" s="219"/>
      <c r="J438" s="219"/>
      <c r="K438" s="219"/>
      <c r="L438" s="219"/>
      <c r="M438" s="219"/>
      <c r="N438" s="219"/>
      <c r="O438" s="219"/>
      <c r="P438" s="219"/>
      <c r="Q438" s="219"/>
      <c r="R438" s="219"/>
      <c r="S438" s="250"/>
      <c r="T438" s="250"/>
      <c r="U438" s="250"/>
      <c r="V438" s="251"/>
    </row>
    <row r="439" spans="1:22" ht="13.5" thickTop="1">
      <c r="A439" s="1151"/>
      <c r="B439" s="1693" t="s">
        <v>137</v>
      </c>
      <c r="C439" s="1694"/>
      <c r="D439" s="1694"/>
      <c r="E439" s="1695"/>
      <c r="F439" s="1753" t="s">
        <v>419</v>
      </c>
      <c r="G439" s="1650" t="s">
        <v>106</v>
      </c>
      <c r="H439" s="1651"/>
      <c r="I439" s="1651"/>
      <c r="J439" s="1651"/>
      <c r="K439" s="1651"/>
      <c r="L439" s="1651"/>
      <c r="M439" s="1651"/>
      <c r="N439" s="1651"/>
      <c r="O439" s="1651"/>
      <c r="P439" s="1651"/>
      <c r="Q439" s="1651"/>
      <c r="R439" s="1652"/>
      <c r="S439" s="1153"/>
      <c r="T439" s="1159"/>
      <c r="U439" s="1159"/>
      <c r="V439" s="1159"/>
    </row>
    <row r="440" spans="1:22" ht="12.75">
      <c r="A440" s="1152"/>
      <c r="B440" s="1696"/>
      <c r="C440" s="1697"/>
      <c r="D440" s="1697"/>
      <c r="E440" s="1698"/>
      <c r="F440" s="1750"/>
      <c r="G440" s="1644" t="s">
        <v>427</v>
      </c>
      <c r="H440" s="1645"/>
      <c r="I440" s="1645"/>
      <c r="J440" s="1646"/>
      <c r="K440" s="1626" t="s">
        <v>440</v>
      </c>
      <c r="L440" s="1626"/>
      <c r="M440" s="1626"/>
      <c r="N440" s="1626"/>
      <c r="O440" s="1676" t="s">
        <v>441</v>
      </c>
      <c r="P440" s="1751"/>
      <c r="Q440" s="1751"/>
      <c r="R440" s="1752"/>
      <c r="S440" s="1680"/>
      <c r="T440" s="1681"/>
      <c r="U440" s="1681"/>
      <c r="V440" s="1681"/>
    </row>
    <row r="441" spans="1:22" ht="12.75" customHeight="1">
      <c r="A441" s="1152"/>
      <c r="B441" s="1696"/>
      <c r="C441" s="1697"/>
      <c r="D441" s="1697"/>
      <c r="E441" s="1698"/>
      <c r="F441" s="1750"/>
      <c r="G441" s="1661" t="s">
        <v>349</v>
      </c>
      <c r="H441" s="1628" t="s">
        <v>347</v>
      </c>
      <c r="I441" s="1628" t="s">
        <v>346</v>
      </c>
      <c r="J441" s="1653" t="s">
        <v>348</v>
      </c>
      <c r="K441" s="1648" t="s">
        <v>349</v>
      </c>
      <c r="L441" s="1628" t="s">
        <v>347</v>
      </c>
      <c r="M441" s="1628" t="s">
        <v>346</v>
      </c>
      <c r="N441" s="1653" t="s">
        <v>348</v>
      </c>
      <c r="O441" s="1640" t="s">
        <v>349</v>
      </c>
      <c r="P441" s="1628" t="s">
        <v>347</v>
      </c>
      <c r="Q441" s="1628" t="s">
        <v>346</v>
      </c>
      <c r="R441" s="1653" t="s">
        <v>348</v>
      </c>
      <c r="S441" s="1708"/>
      <c r="T441" s="1703"/>
      <c r="U441" s="1703"/>
      <c r="V441" s="1703"/>
    </row>
    <row r="442" spans="1:22" ht="12.75">
      <c r="A442" s="1152"/>
      <c r="B442" s="1755"/>
      <c r="C442" s="1756"/>
      <c r="D442" s="1756"/>
      <c r="E442" s="1757"/>
      <c r="F442" s="1750"/>
      <c r="G442" s="1710"/>
      <c r="H442" s="1629"/>
      <c r="I442" s="1629"/>
      <c r="J442" s="1654"/>
      <c r="K442" s="1649"/>
      <c r="L442" s="1629"/>
      <c r="M442" s="1629"/>
      <c r="N442" s="1654"/>
      <c r="O442" s="1641"/>
      <c r="P442" s="1629"/>
      <c r="Q442" s="1629"/>
      <c r="R442" s="1654"/>
      <c r="S442" s="1708"/>
      <c r="T442" s="1703"/>
      <c r="U442" s="1703"/>
      <c r="V442" s="1703"/>
    </row>
    <row r="443" spans="1:22" ht="12.75">
      <c r="A443" s="1152"/>
      <c r="B443" s="1658"/>
      <c r="C443" s="1658"/>
      <c r="D443" s="1658"/>
      <c r="E443" s="1660"/>
      <c r="F443" s="1754"/>
      <c r="G443" s="1313" t="s">
        <v>473</v>
      </c>
      <c r="H443" s="1314" t="s">
        <v>474</v>
      </c>
      <c r="I443" s="1314" t="s">
        <v>475</v>
      </c>
      <c r="J443" s="1315" t="s">
        <v>476</v>
      </c>
      <c r="K443" s="223" t="s">
        <v>477</v>
      </c>
      <c r="L443" s="706" t="s">
        <v>478</v>
      </c>
      <c r="M443" s="272" t="s">
        <v>479</v>
      </c>
      <c r="N443" s="272" t="s">
        <v>480</v>
      </c>
      <c r="O443" s="220" t="s">
        <v>481</v>
      </c>
      <c r="P443" s="221" t="s">
        <v>482</v>
      </c>
      <c r="Q443" s="272" t="s">
        <v>483</v>
      </c>
      <c r="R443" s="222" t="s">
        <v>484</v>
      </c>
      <c r="S443" s="1257"/>
      <c r="T443" s="1258"/>
      <c r="U443" s="1258"/>
      <c r="V443" s="1258"/>
    </row>
    <row r="444" spans="1:22" ht="12.75">
      <c r="A444" s="1700" t="s">
        <v>164</v>
      </c>
      <c r="B444" s="1701"/>
      <c r="C444" s="1701"/>
      <c r="D444" s="1701"/>
      <c r="E444" s="1702"/>
      <c r="F444" s="1154"/>
      <c r="G444" s="1196"/>
      <c r="H444" s="1160"/>
      <c r="I444" s="1316">
        <f>I506</f>
        <v>212</v>
      </c>
      <c r="J444" s="1317">
        <f>J506</f>
        <v>212</v>
      </c>
      <c r="K444" s="229">
        <v>10000</v>
      </c>
      <c r="L444" s="228">
        <v>-10000</v>
      </c>
      <c r="M444" s="707"/>
      <c r="N444" s="746">
        <f>SUM(K444:M444)</f>
        <v>0</v>
      </c>
      <c r="O444" s="228">
        <v>24151</v>
      </c>
      <c r="P444" s="228">
        <v>-24151</v>
      </c>
      <c r="Q444" s="707"/>
      <c r="R444" s="746">
        <f>SUM(O444:Q444)</f>
        <v>0</v>
      </c>
      <c r="S444" s="1259"/>
      <c r="T444" s="541"/>
      <c r="U444" s="541"/>
      <c r="V444" s="542"/>
    </row>
    <row r="445" spans="1:22" ht="12.75">
      <c r="A445" s="230" t="s">
        <v>27</v>
      </c>
      <c r="B445" s="231" t="s">
        <v>168</v>
      </c>
      <c r="C445" s="232"/>
      <c r="D445" s="232"/>
      <c r="E445" s="233"/>
      <c r="F445" s="1155"/>
      <c r="G445" s="1197"/>
      <c r="H445" s="1161"/>
      <c r="I445" s="1161"/>
      <c r="J445" s="1198"/>
      <c r="K445" s="236"/>
      <c r="L445" s="235"/>
      <c r="M445" s="708"/>
      <c r="N445" s="747"/>
      <c r="O445" s="255"/>
      <c r="P445" s="255"/>
      <c r="Q445" s="732"/>
      <c r="R445" s="747"/>
      <c r="S445" s="1260"/>
      <c r="T445" s="1261"/>
      <c r="U445" s="1261"/>
      <c r="V445" s="1262"/>
    </row>
    <row r="446" spans="1:22" ht="12.75">
      <c r="A446" s="230"/>
      <c r="B446" s="231"/>
      <c r="C446" s="232"/>
      <c r="D446" s="232"/>
      <c r="E446" s="233"/>
      <c r="F446" s="1156"/>
      <c r="G446" s="1199"/>
      <c r="H446" s="1162"/>
      <c r="I446" s="1162"/>
      <c r="J446" s="1200"/>
      <c r="K446" s="236"/>
      <c r="L446" s="235"/>
      <c r="M446" s="708"/>
      <c r="N446" s="747"/>
      <c r="O446" s="255"/>
      <c r="P446" s="255"/>
      <c r="Q446" s="732"/>
      <c r="R446" s="747"/>
      <c r="S446" s="1260"/>
      <c r="T446" s="1261"/>
      <c r="U446" s="1261"/>
      <c r="V446" s="1262"/>
    </row>
    <row r="447" spans="1:22" ht="12.75">
      <c r="A447" s="230"/>
      <c r="B447" s="537">
        <v>1</v>
      </c>
      <c r="C447" s="1668" t="s">
        <v>250</v>
      </c>
      <c r="D447" s="1668"/>
      <c r="E447" s="1690"/>
      <c r="F447" s="1156" t="s">
        <v>417</v>
      </c>
      <c r="G447" s="1199"/>
      <c r="H447" s="1162"/>
      <c r="I447" s="1162"/>
      <c r="J447" s="1200"/>
      <c r="K447" s="243"/>
      <c r="L447" s="241"/>
      <c r="M447" s="713"/>
      <c r="N447" s="747"/>
      <c r="O447" s="241"/>
      <c r="P447" s="241"/>
      <c r="Q447" s="713"/>
      <c r="R447" s="747"/>
      <c r="S447" s="1263"/>
      <c r="T447" s="1264"/>
      <c r="U447" s="1264"/>
      <c r="V447" s="1265"/>
    </row>
    <row r="448" spans="1:22" ht="12.75">
      <c r="A448" s="230"/>
      <c r="B448" s="237">
        <v>2</v>
      </c>
      <c r="C448" s="1664" t="s">
        <v>141</v>
      </c>
      <c r="D448" s="1664"/>
      <c r="E448" s="1665"/>
      <c r="F448" s="1157" t="s">
        <v>418</v>
      </c>
      <c r="G448" s="1201"/>
      <c r="H448" s="1163"/>
      <c r="I448" s="1163"/>
      <c r="J448" s="1202"/>
      <c r="K448" s="243"/>
      <c r="L448" s="241"/>
      <c r="M448" s="713"/>
      <c r="N448" s="747"/>
      <c r="O448" s="241"/>
      <c r="P448" s="241"/>
      <c r="Q448" s="713"/>
      <c r="R448" s="747"/>
      <c r="S448" s="1263"/>
      <c r="T448" s="1264"/>
      <c r="U448" s="1264"/>
      <c r="V448" s="1265"/>
    </row>
    <row r="449" spans="1:22" ht="12.75">
      <c r="A449" s="230"/>
      <c r="B449" s="237">
        <v>3</v>
      </c>
      <c r="C449" s="1664" t="s">
        <v>251</v>
      </c>
      <c r="D449" s="1664"/>
      <c r="E449" s="1665"/>
      <c r="F449" s="1157" t="s">
        <v>418</v>
      </c>
      <c r="G449" s="1201"/>
      <c r="H449" s="1163"/>
      <c r="I449" s="1163"/>
      <c r="J449" s="1202"/>
      <c r="K449" s="243"/>
      <c r="L449" s="241"/>
      <c r="M449" s="713"/>
      <c r="N449" s="747"/>
      <c r="O449" s="241"/>
      <c r="P449" s="241"/>
      <c r="Q449" s="713"/>
      <c r="R449" s="747"/>
      <c r="S449" s="1263"/>
      <c r="T449" s="1264"/>
      <c r="U449" s="1264"/>
      <c r="V449" s="1265"/>
    </row>
    <row r="450" spans="1:22" ht="12.75">
      <c r="A450" s="230"/>
      <c r="B450" s="237">
        <v>4</v>
      </c>
      <c r="C450" s="1664" t="s">
        <v>142</v>
      </c>
      <c r="D450" s="1664"/>
      <c r="E450" s="1665"/>
      <c r="F450" s="1157" t="s">
        <v>417</v>
      </c>
      <c r="G450" s="1201"/>
      <c r="H450" s="1163"/>
      <c r="I450" s="1163"/>
      <c r="J450" s="1202"/>
      <c r="K450" s="243"/>
      <c r="L450" s="241"/>
      <c r="M450" s="713"/>
      <c r="N450" s="747"/>
      <c r="O450" s="241"/>
      <c r="P450" s="241"/>
      <c r="Q450" s="713"/>
      <c r="R450" s="747"/>
      <c r="S450" s="1263"/>
      <c r="T450" s="1264"/>
      <c r="U450" s="1264"/>
      <c r="V450" s="1265"/>
    </row>
    <row r="451" spans="1:22" ht="12.75">
      <c r="A451" s="230"/>
      <c r="B451" s="237">
        <v>5</v>
      </c>
      <c r="C451" s="1664" t="s">
        <v>252</v>
      </c>
      <c r="D451" s="1664"/>
      <c r="E451" s="1665"/>
      <c r="F451" s="1157" t="s">
        <v>418</v>
      </c>
      <c r="G451" s="1201"/>
      <c r="H451" s="1163"/>
      <c r="I451" s="1163"/>
      <c r="J451" s="1202"/>
      <c r="K451" s="243"/>
      <c r="L451" s="241"/>
      <c r="M451" s="713"/>
      <c r="N451" s="747"/>
      <c r="O451" s="241"/>
      <c r="P451" s="241"/>
      <c r="Q451" s="713"/>
      <c r="R451" s="747"/>
      <c r="S451" s="1263"/>
      <c r="T451" s="1264"/>
      <c r="U451" s="1264"/>
      <c r="V451" s="1265"/>
    </row>
    <row r="452" spans="1:22" ht="12.75">
      <c r="A452" s="230"/>
      <c r="B452" s="237">
        <v>6</v>
      </c>
      <c r="C452" s="1664" t="s">
        <v>253</v>
      </c>
      <c r="D452" s="1664"/>
      <c r="E452" s="1665"/>
      <c r="F452" s="1157" t="s">
        <v>417</v>
      </c>
      <c r="G452" s="1201"/>
      <c r="H452" s="1163"/>
      <c r="I452" s="1163"/>
      <c r="J452" s="1202"/>
      <c r="K452" s="243"/>
      <c r="L452" s="241"/>
      <c r="M452" s="713"/>
      <c r="N452" s="747"/>
      <c r="O452" s="241"/>
      <c r="P452" s="241"/>
      <c r="Q452" s="713"/>
      <c r="R452" s="747"/>
      <c r="S452" s="1263"/>
      <c r="T452" s="1264"/>
      <c r="U452" s="1264"/>
      <c r="V452" s="1265"/>
    </row>
    <row r="453" spans="1:22" ht="12.75">
      <c r="A453" s="230"/>
      <c r="B453" s="537">
        <v>7</v>
      </c>
      <c r="C453" s="1664" t="s">
        <v>254</v>
      </c>
      <c r="D453" s="1664"/>
      <c r="E453" s="1665"/>
      <c r="F453" s="1157" t="s">
        <v>417</v>
      </c>
      <c r="G453" s="1201"/>
      <c r="H453" s="1163"/>
      <c r="I453" s="1163"/>
      <c r="J453" s="1202"/>
      <c r="K453" s="243"/>
      <c r="L453" s="241"/>
      <c r="M453" s="713"/>
      <c r="N453" s="747"/>
      <c r="O453" s="241"/>
      <c r="P453" s="241"/>
      <c r="Q453" s="713"/>
      <c r="R453" s="747"/>
      <c r="S453" s="1263"/>
      <c r="T453" s="1264"/>
      <c r="U453" s="1264"/>
      <c r="V453" s="1265"/>
    </row>
    <row r="454" spans="1:22" ht="12.75">
      <c r="A454" s="230"/>
      <c r="B454" s="237">
        <v>8</v>
      </c>
      <c r="C454" s="1664" t="s">
        <v>257</v>
      </c>
      <c r="D454" s="1664"/>
      <c r="E454" s="1665"/>
      <c r="F454" s="1157" t="s">
        <v>418</v>
      </c>
      <c r="G454" s="1201"/>
      <c r="H454" s="1163"/>
      <c r="I454" s="1166">
        <v>212</v>
      </c>
      <c r="J454" s="1203">
        <f>SUM(I454)</f>
        <v>212</v>
      </c>
      <c r="K454" s="243"/>
      <c r="L454" s="241"/>
      <c r="M454" s="713"/>
      <c r="N454" s="747"/>
      <c r="O454" s="241"/>
      <c r="P454" s="241"/>
      <c r="Q454" s="713"/>
      <c r="R454" s="747"/>
      <c r="S454" s="1263"/>
      <c r="T454" s="1264"/>
      <c r="U454" s="1264"/>
      <c r="V454" s="1265"/>
    </row>
    <row r="455" spans="1:22" ht="12.75">
      <c r="A455" s="230"/>
      <c r="B455" s="237">
        <v>9</v>
      </c>
      <c r="C455" s="1664" t="s">
        <v>255</v>
      </c>
      <c r="D455" s="1664"/>
      <c r="E455" s="1665"/>
      <c r="F455" s="1157" t="s">
        <v>418</v>
      </c>
      <c r="G455" s="1201"/>
      <c r="H455" s="1163"/>
      <c r="I455" s="1163"/>
      <c r="J455" s="1202"/>
      <c r="K455" s="243"/>
      <c r="L455" s="241"/>
      <c r="M455" s="713"/>
      <c r="N455" s="747"/>
      <c r="O455" s="241"/>
      <c r="P455" s="241"/>
      <c r="Q455" s="713"/>
      <c r="R455" s="747"/>
      <c r="S455" s="1263"/>
      <c r="T455" s="1264"/>
      <c r="U455" s="1264"/>
      <c r="V455" s="1265"/>
    </row>
    <row r="456" spans="1:22" ht="12.75">
      <c r="A456" s="230"/>
      <c r="B456" s="237">
        <v>10</v>
      </c>
      <c r="C456" s="1664" t="s">
        <v>256</v>
      </c>
      <c r="D456" s="1664"/>
      <c r="E456" s="1665"/>
      <c r="F456" s="1157" t="s">
        <v>418</v>
      </c>
      <c r="G456" s="1201"/>
      <c r="H456" s="1163"/>
      <c r="I456" s="1163"/>
      <c r="J456" s="1202"/>
      <c r="K456" s="243"/>
      <c r="L456" s="241"/>
      <c r="M456" s="713"/>
      <c r="N456" s="747"/>
      <c r="O456" s="241"/>
      <c r="P456" s="241"/>
      <c r="Q456" s="713"/>
      <c r="R456" s="747"/>
      <c r="S456" s="1263"/>
      <c r="T456" s="1264"/>
      <c r="U456" s="1264"/>
      <c r="V456" s="1265"/>
    </row>
    <row r="457" spans="1:22" ht="12.75">
      <c r="A457" s="230"/>
      <c r="B457" s="237">
        <v>11</v>
      </c>
      <c r="C457" s="1664" t="s">
        <v>166</v>
      </c>
      <c r="D457" s="1664"/>
      <c r="E457" s="1665"/>
      <c r="F457" s="1157" t="s">
        <v>418</v>
      </c>
      <c r="G457" s="1201"/>
      <c r="H457" s="1163"/>
      <c r="I457" s="1163"/>
      <c r="J457" s="1202"/>
      <c r="K457" s="243"/>
      <c r="L457" s="241"/>
      <c r="M457" s="713"/>
      <c r="N457" s="747"/>
      <c r="O457" s="241"/>
      <c r="P457" s="241"/>
      <c r="Q457" s="713"/>
      <c r="R457" s="747"/>
      <c r="S457" s="1263"/>
      <c r="T457" s="1264"/>
      <c r="U457" s="1264"/>
      <c r="V457" s="1265"/>
    </row>
    <row r="458" spans="1:22" ht="12.75">
      <c r="A458" s="230"/>
      <c r="B458" s="237">
        <v>12</v>
      </c>
      <c r="C458" s="1664" t="s">
        <v>167</v>
      </c>
      <c r="D458" s="1664"/>
      <c r="E458" s="1665"/>
      <c r="F458" s="1157" t="s">
        <v>418</v>
      </c>
      <c r="G458" s="1201"/>
      <c r="H458" s="1163"/>
      <c r="I458" s="1163"/>
      <c r="J458" s="1202"/>
      <c r="K458" s="243">
        <v>10000</v>
      </c>
      <c r="L458" s="241">
        <v>-10000</v>
      </c>
      <c r="M458" s="713"/>
      <c r="N458" s="747">
        <f>SUM(K458:M458)</f>
        <v>0</v>
      </c>
      <c r="O458" s="241">
        <v>24151</v>
      </c>
      <c r="P458" s="241">
        <v>-24151</v>
      </c>
      <c r="Q458" s="713"/>
      <c r="R458" s="747">
        <f>SUM(O458:Q458)</f>
        <v>0</v>
      </c>
      <c r="S458" s="1263"/>
      <c r="T458" s="1264"/>
      <c r="U458" s="1264"/>
      <c r="V458" s="1265"/>
    </row>
    <row r="459" spans="1:22" ht="12.75">
      <c r="A459" s="230"/>
      <c r="B459" s="537">
        <v>13</v>
      </c>
      <c r="C459" s="1664" t="s">
        <v>258</v>
      </c>
      <c r="D459" s="1664"/>
      <c r="E459" s="1665"/>
      <c r="F459" s="1157" t="s">
        <v>417</v>
      </c>
      <c r="G459" s="1201"/>
      <c r="H459" s="1163"/>
      <c r="I459" s="1163"/>
      <c r="J459" s="1202"/>
      <c r="K459" s="243"/>
      <c r="L459" s="241"/>
      <c r="M459" s="713"/>
      <c r="N459" s="747"/>
      <c r="O459" s="241"/>
      <c r="P459" s="241"/>
      <c r="Q459" s="713"/>
      <c r="R459" s="747"/>
      <c r="S459" s="1263"/>
      <c r="T459" s="1264"/>
      <c r="U459" s="1264"/>
      <c r="V459" s="1265"/>
    </row>
    <row r="460" spans="1:22" ht="12.75">
      <c r="A460" s="230"/>
      <c r="B460" s="237">
        <v>14</v>
      </c>
      <c r="C460" s="1664" t="s">
        <v>259</v>
      </c>
      <c r="D460" s="1664"/>
      <c r="E460" s="1665"/>
      <c r="F460" s="1157" t="s">
        <v>418</v>
      </c>
      <c r="G460" s="1201"/>
      <c r="H460" s="1163"/>
      <c r="I460" s="1163"/>
      <c r="J460" s="1202"/>
      <c r="K460" s="243"/>
      <c r="L460" s="241"/>
      <c r="M460" s="713"/>
      <c r="N460" s="747"/>
      <c r="O460" s="241"/>
      <c r="P460" s="241"/>
      <c r="Q460" s="713"/>
      <c r="R460" s="747"/>
      <c r="S460" s="1263"/>
      <c r="T460" s="1264"/>
      <c r="U460" s="1264"/>
      <c r="V460" s="1265"/>
    </row>
    <row r="461" spans="1:22" ht="12.75">
      <c r="A461" s="230"/>
      <c r="B461" s="237">
        <v>15</v>
      </c>
      <c r="C461" s="1664" t="s">
        <v>260</v>
      </c>
      <c r="D461" s="1664"/>
      <c r="E461" s="1665"/>
      <c r="F461" s="1157" t="s">
        <v>418</v>
      </c>
      <c r="G461" s="1201"/>
      <c r="H461" s="1163"/>
      <c r="I461" s="1163"/>
      <c r="J461" s="1202"/>
      <c r="K461" s="243"/>
      <c r="L461" s="241"/>
      <c r="M461" s="713"/>
      <c r="N461" s="747"/>
      <c r="O461" s="241"/>
      <c r="P461" s="241"/>
      <c r="Q461" s="713"/>
      <c r="R461" s="747"/>
      <c r="S461" s="1263"/>
      <c r="T461" s="1264"/>
      <c r="U461" s="1264"/>
      <c r="V461" s="1265"/>
    </row>
    <row r="462" spans="1:22" ht="12.75">
      <c r="A462" s="230"/>
      <c r="B462" s="237">
        <v>16</v>
      </c>
      <c r="C462" s="1664" t="s">
        <v>143</v>
      </c>
      <c r="D462" s="1664"/>
      <c r="E462" s="1665"/>
      <c r="F462" s="1157" t="s">
        <v>418</v>
      </c>
      <c r="G462" s="1201"/>
      <c r="H462" s="1163"/>
      <c r="I462" s="1163"/>
      <c r="J462" s="1202"/>
      <c r="K462" s="243"/>
      <c r="L462" s="241"/>
      <c r="M462" s="713"/>
      <c r="N462" s="747"/>
      <c r="O462" s="241"/>
      <c r="P462" s="241"/>
      <c r="Q462" s="713"/>
      <c r="R462" s="747"/>
      <c r="S462" s="1263"/>
      <c r="T462" s="1264"/>
      <c r="U462" s="1264"/>
      <c r="V462" s="1265"/>
    </row>
    <row r="463" spans="1:22" ht="12.75">
      <c r="A463" s="230"/>
      <c r="B463" s="237">
        <v>17</v>
      </c>
      <c r="C463" s="1664" t="s">
        <v>261</v>
      </c>
      <c r="D463" s="1664"/>
      <c r="E463" s="1665"/>
      <c r="F463" s="1157" t="s">
        <v>418</v>
      </c>
      <c r="G463" s="1201"/>
      <c r="H463" s="1163"/>
      <c r="I463" s="1163"/>
      <c r="J463" s="1202"/>
      <c r="K463" s="243"/>
      <c r="L463" s="241"/>
      <c r="M463" s="713"/>
      <c r="N463" s="747"/>
      <c r="O463" s="241"/>
      <c r="P463" s="241"/>
      <c r="Q463" s="713"/>
      <c r="R463" s="747"/>
      <c r="S463" s="1263"/>
      <c r="T463" s="1264"/>
      <c r="U463" s="1264"/>
      <c r="V463" s="1265"/>
    </row>
    <row r="464" spans="1:22" ht="12.75">
      <c r="A464" s="230"/>
      <c r="B464" s="237">
        <v>18</v>
      </c>
      <c r="C464" s="1664" t="s">
        <v>144</v>
      </c>
      <c r="D464" s="1664"/>
      <c r="E464" s="1665"/>
      <c r="F464" s="1157" t="s">
        <v>418</v>
      </c>
      <c r="G464" s="1201"/>
      <c r="H464" s="1163"/>
      <c r="I464" s="1163"/>
      <c r="J464" s="1202"/>
      <c r="K464" s="243"/>
      <c r="L464" s="241"/>
      <c r="M464" s="713"/>
      <c r="N464" s="747"/>
      <c r="O464" s="241"/>
      <c r="P464" s="241"/>
      <c r="Q464" s="713"/>
      <c r="R464" s="747"/>
      <c r="S464" s="1263"/>
      <c r="T464" s="1264"/>
      <c r="U464" s="1264"/>
      <c r="V464" s="1265"/>
    </row>
    <row r="465" spans="1:22" ht="12.75">
      <c r="A465" s="230"/>
      <c r="B465" s="537">
        <v>19</v>
      </c>
      <c r="C465" s="1664" t="s">
        <v>146</v>
      </c>
      <c r="D465" s="1664"/>
      <c r="E465" s="1665"/>
      <c r="F465" s="1157"/>
      <c r="G465" s="1201"/>
      <c r="H465" s="1163"/>
      <c r="I465" s="1163"/>
      <c r="J465" s="1202"/>
      <c r="K465" s="243"/>
      <c r="L465" s="241"/>
      <c r="M465" s="713"/>
      <c r="N465" s="747"/>
      <c r="O465" s="241"/>
      <c r="P465" s="241"/>
      <c r="Q465" s="713"/>
      <c r="R465" s="747"/>
      <c r="S465" s="1263"/>
      <c r="T465" s="1264"/>
      <c r="U465" s="1264"/>
      <c r="V465" s="1265"/>
    </row>
    <row r="466" spans="1:22" ht="12.75">
      <c r="A466" s="230"/>
      <c r="B466" s="237">
        <v>20</v>
      </c>
      <c r="C466" s="1664" t="s">
        <v>262</v>
      </c>
      <c r="D466" s="1664"/>
      <c r="E466" s="1665"/>
      <c r="F466" s="1157" t="s">
        <v>418</v>
      </c>
      <c r="G466" s="1201"/>
      <c r="H466" s="1163"/>
      <c r="I466" s="1163"/>
      <c r="J466" s="1202"/>
      <c r="K466" s="243"/>
      <c r="L466" s="241"/>
      <c r="M466" s="713"/>
      <c r="N466" s="747"/>
      <c r="O466" s="241"/>
      <c r="P466" s="241"/>
      <c r="Q466" s="713"/>
      <c r="R466" s="747"/>
      <c r="S466" s="1263"/>
      <c r="T466" s="1264"/>
      <c r="U466" s="1264"/>
      <c r="V466" s="1265"/>
    </row>
    <row r="467" spans="1:22" ht="12.75">
      <c r="A467" s="230"/>
      <c r="B467" s="237">
        <v>21</v>
      </c>
      <c r="C467" s="1664" t="s">
        <v>263</v>
      </c>
      <c r="D467" s="1664"/>
      <c r="E467" s="1665"/>
      <c r="F467" s="1157" t="s">
        <v>417</v>
      </c>
      <c r="G467" s="1201"/>
      <c r="H467" s="1163"/>
      <c r="I467" s="1163"/>
      <c r="J467" s="1202"/>
      <c r="K467" s="243"/>
      <c r="L467" s="241"/>
      <c r="M467" s="713"/>
      <c r="N467" s="747"/>
      <c r="O467" s="241"/>
      <c r="P467" s="241"/>
      <c r="Q467" s="713"/>
      <c r="R467" s="747"/>
      <c r="S467" s="1263"/>
      <c r="T467" s="1264"/>
      <c r="U467" s="1264"/>
      <c r="V467" s="1265"/>
    </row>
    <row r="468" spans="1:22" ht="12.75">
      <c r="A468" s="230"/>
      <c r="B468" s="237">
        <v>22</v>
      </c>
      <c r="C468" s="1664" t="s">
        <v>264</v>
      </c>
      <c r="D468" s="1664"/>
      <c r="E468" s="1665"/>
      <c r="F468" s="1157" t="s">
        <v>417</v>
      </c>
      <c r="G468" s="1201"/>
      <c r="H468" s="1163"/>
      <c r="I468" s="1163"/>
      <c r="J468" s="1202"/>
      <c r="K468" s="247"/>
      <c r="L468" s="246"/>
      <c r="M468" s="714"/>
      <c r="N468" s="747"/>
      <c r="O468" s="246"/>
      <c r="P468" s="246"/>
      <c r="Q468" s="714"/>
      <c r="R468" s="747"/>
      <c r="S468" s="1263"/>
      <c r="T468" s="1264"/>
      <c r="U468" s="1264"/>
      <c r="V468" s="1265"/>
    </row>
    <row r="469" spans="1:22" ht="12.75">
      <c r="A469" s="244"/>
      <c r="B469" s="237">
        <v>23</v>
      </c>
      <c r="C469" s="1664" t="s">
        <v>265</v>
      </c>
      <c r="D469" s="1664"/>
      <c r="E469" s="1665"/>
      <c r="F469" s="1157" t="s">
        <v>417</v>
      </c>
      <c r="G469" s="1201"/>
      <c r="H469" s="1163"/>
      <c r="I469" s="1163"/>
      <c r="J469" s="1202"/>
      <c r="K469" s="247"/>
      <c r="L469" s="246"/>
      <c r="M469" s="714"/>
      <c r="N469" s="747"/>
      <c r="O469" s="246"/>
      <c r="P469" s="246"/>
      <c r="Q469" s="714"/>
      <c r="R469" s="747"/>
      <c r="S469" s="1263"/>
      <c r="T469" s="1264"/>
      <c r="U469" s="1264"/>
      <c r="V469" s="1265"/>
    </row>
    <row r="470" spans="1:22" ht="12.75">
      <c r="A470" s="230"/>
      <c r="B470" s="237">
        <v>24</v>
      </c>
      <c r="C470" s="1664" t="s">
        <v>147</v>
      </c>
      <c r="D470" s="1664"/>
      <c r="E470" s="1665"/>
      <c r="F470" s="1157" t="s">
        <v>418</v>
      </c>
      <c r="G470" s="1201"/>
      <c r="H470" s="1163"/>
      <c r="I470" s="1163"/>
      <c r="J470" s="1202"/>
      <c r="K470" s="247"/>
      <c r="L470" s="246"/>
      <c r="M470" s="714"/>
      <c r="N470" s="747"/>
      <c r="O470" s="246"/>
      <c r="P470" s="246"/>
      <c r="Q470" s="714"/>
      <c r="R470" s="747"/>
      <c r="S470" s="1263"/>
      <c r="T470" s="1264"/>
      <c r="U470" s="1264"/>
      <c r="V470" s="1265"/>
    </row>
    <row r="471" spans="1:22" ht="12.75">
      <c r="A471" s="230"/>
      <c r="B471" s="537">
        <v>25</v>
      </c>
      <c r="C471" s="238" t="s">
        <v>266</v>
      </c>
      <c r="D471" s="238"/>
      <c r="E471" s="239"/>
      <c r="F471" s="1157" t="s">
        <v>418</v>
      </c>
      <c r="G471" s="1201"/>
      <c r="H471" s="1163"/>
      <c r="I471" s="1163"/>
      <c r="J471" s="1202"/>
      <c r="K471" s="247"/>
      <c r="L471" s="246"/>
      <c r="M471" s="714"/>
      <c r="N471" s="747"/>
      <c r="O471" s="246"/>
      <c r="P471" s="246"/>
      <c r="Q471" s="714"/>
      <c r="R471" s="747"/>
      <c r="S471" s="1263"/>
      <c r="T471" s="1264"/>
      <c r="U471" s="1264"/>
      <c r="V471" s="1265"/>
    </row>
    <row r="472" spans="1:22" ht="12.75">
      <c r="A472" s="230"/>
      <c r="B472" s="237">
        <v>26</v>
      </c>
      <c r="C472" s="1664" t="s">
        <v>267</v>
      </c>
      <c r="D472" s="1664"/>
      <c r="E472" s="1665"/>
      <c r="F472" s="1157" t="s">
        <v>418</v>
      </c>
      <c r="G472" s="1201"/>
      <c r="H472" s="1163"/>
      <c r="I472" s="1163"/>
      <c r="J472" s="1202"/>
      <c r="K472" s="266"/>
      <c r="L472" s="267"/>
      <c r="M472" s="720"/>
      <c r="N472" s="747"/>
      <c r="O472" s="267"/>
      <c r="P472" s="267"/>
      <c r="Q472" s="720"/>
      <c r="R472" s="747"/>
      <c r="S472" s="1266"/>
      <c r="T472" s="1180"/>
      <c r="U472" s="1180"/>
      <c r="V472" s="1267"/>
    </row>
    <row r="473" spans="1:22" ht="13.5" thickBot="1">
      <c r="A473" s="248"/>
      <c r="B473" s="237">
        <v>27</v>
      </c>
      <c r="C473" s="1685" t="s">
        <v>268</v>
      </c>
      <c r="D473" s="1685"/>
      <c r="E473" s="1686"/>
      <c r="F473" s="1158" t="s">
        <v>418</v>
      </c>
      <c r="G473" s="1204"/>
      <c r="H473" s="1205"/>
      <c r="I473" s="1205"/>
      <c r="J473" s="1206"/>
      <c r="K473" s="1119"/>
      <c r="L473" s="296"/>
      <c r="M473" s="294"/>
      <c r="N473" s="748"/>
      <c r="O473" s="296"/>
      <c r="P473" s="296"/>
      <c r="Q473" s="294"/>
      <c r="R473" s="748"/>
      <c r="S473" s="1268"/>
      <c r="T473" s="767"/>
      <c r="U473" s="767"/>
      <c r="V473" s="767"/>
    </row>
    <row r="474" spans="1:22" ht="14.25" thickBot="1" thickTop="1">
      <c r="A474" s="1669" t="s">
        <v>148</v>
      </c>
      <c r="B474" s="1670"/>
      <c r="C474" s="1670"/>
      <c r="D474" s="1670"/>
      <c r="E474" s="1670"/>
      <c r="F474" s="1047"/>
      <c r="G474" s="1164"/>
      <c r="H474" s="1165"/>
      <c r="I474" s="1321">
        <f>SUM(I454:I473)</f>
        <v>212</v>
      </c>
      <c r="J474" s="1167">
        <f>SUM(J454:J473)</f>
        <v>212</v>
      </c>
      <c r="K474" s="851">
        <v>10000</v>
      </c>
      <c r="L474" s="852">
        <v>-10000</v>
      </c>
      <c r="M474" s="853"/>
      <c r="N474" s="869">
        <f>SUM(K474:M474)</f>
        <v>0</v>
      </c>
      <c r="O474" s="852">
        <v>24151</v>
      </c>
      <c r="P474" s="852">
        <v>-24151</v>
      </c>
      <c r="Q474" s="853"/>
      <c r="R474" s="869">
        <f>SUM(O474:Q474)</f>
        <v>0</v>
      </c>
      <c r="S474" s="1269"/>
      <c r="T474" s="1270"/>
      <c r="U474" s="1270"/>
      <c r="V474" s="1270"/>
    </row>
    <row r="475" spans="1:22" ht="13.5" thickTop="1">
      <c r="A475" s="477"/>
      <c r="B475" s="478"/>
      <c r="C475" s="478"/>
      <c r="D475" s="478"/>
      <c r="E475" s="478"/>
      <c r="F475" s="478"/>
      <c r="G475" s="478"/>
      <c r="H475" s="478"/>
      <c r="I475" s="478"/>
      <c r="J475" s="478"/>
      <c r="K475" s="479"/>
      <c r="L475" s="479"/>
      <c r="M475" s="479"/>
      <c r="N475" s="783"/>
      <c r="O475" s="479"/>
      <c r="P475" s="479"/>
      <c r="Q475" s="479"/>
      <c r="R475" s="783"/>
      <c r="S475" s="480"/>
      <c r="T475" s="480"/>
      <c r="U475" s="480"/>
      <c r="V475" s="480"/>
    </row>
    <row r="476" spans="1:22" ht="12.75">
      <c r="A476" s="477"/>
      <c r="B476" s="478"/>
      <c r="C476" s="478"/>
      <c r="D476" s="478"/>
      <c r="E476" s="478"/>
      <c r="F476" s="478"/>
      <c r="G476" s="478"/>
      <c r="H476" s="478"/>
      <c r="I476" s="478"/>
      <c r="J476" s="478"/>
      <c r="K476" s="479"/>
      <c r="L476" s="479"/>
      <c r="M476" s="479"/>
      <c r="N476" s="480"/>
      <c r="O476" s="479"/>
      <c r="P476" s="479"/>
      <c r="Q476" s="479"/>
      <c r="R476" s="480"/>
      <c r="S476" s="480"/>
      <c r="T476" s="480"/>
      <c r="U476" s="480"/>
      <c r="V476" s="480"/>
    </row>
    <row r="477" spans="1:22" ht="12.75">
      <c r="A477" s="477"/>
      <c r="B477" s="478"/>
      <c r="C477" s="478"/>
      <c r="D477" s="478"/>
      <c r="E477" s="478"/>
      <c r="F477" s="478"/>
      <c r="G477" s="478"/>
      <c r="H477" s="478"/>
      <c r="I477" s="478"/>
      <c r="J477" s="478"/>
      <c r="K477" s="479"/>
      <c r="L477" s="479"/>
      <c r="M477" s="479"/>
      <c r="N477" s="480"/>
      <c r="O477" s="479"/>
      <c r="P477" s="479"/>
      <c r="Q477" s="479"/>
      <c r="R477" s="480"/>
      <c r="S477" s="480"/>
      <c r="T477" s="480"/>
      <c r="U477" s="480"/>
      <c r="V477" s="480"/>
    </row>
    <row r="478" spans="1:22" ht="12.75">
      <c r="A478" s="477"/>
      <c r="B478" s="478"/>
      <c r="C478" s="478"/>
      <c r="D478" s="478"/>
      <c r="E478" s="478"/>
      <c r="F478" s="478"/>
      <c r="G478" s="478"/>
      <c r="H478" s="478"/>
      <c r="I478" s="478"/>
      <c r="J478" s="478"/>
      <c r="K478" s="479"/>
      <c r="L478" s="479"/>
      <c r="M478" s="479"/>
      <c r="N478" s="480"/>
      <c r="O478" s="479"/>
      <c r="P478" s="479"/>
      <c r="Q478" s="479"/>
      <c r="R478" s="480"/>
      <c r="S478" s="480"/>
      <c r="T478" s="480"/>
      <c r="U478" s="480"/>
      <c r="V478" s="480"/>
    </row>
    <row r="479" spans="1:22" ht="12.75">
      <c r="A479" s="477"/>
      <c r="B479" s="478"/>
      <c r="C479" s="478"/>
      <c r="D479" s="478"/>
      <c r="E479" s="478"/>
      <c r="F479" s="478"/>
      <c r="G479" s="478"/>
      <c r="H479" s="478"/>
      <c r="I479" s="478"/>
      <c r="J479" s="478"/>
      <c r="K479" s="479"/>
      <c r="L479" s="479"/>
      <c r="M479" s="479"/>
      <c r="N479" s="480"/>
      <c r="O479" s="479"/>
      <c r="P479" s="479"/>
      <c r="Q479" s="479"/>
      <c r="R479" s="480"/>
      <c r="S479" s="480"/>
      <c r="T479" s="480"/>
      <c r="U479" s="480"/>
      <c r="V479" s="480"/>
    </row>
    <row r="480" spans="1:22" ht="12.75">
      <c r="A480" s="477"/>
      <c r="B480" s="478"/>
      <c r="C480" s="478"/>
      <c r="D480" s="478"/>
      <c r="E480" s="478"/>
      <c r="F480" s="478"/>
      <c r="G480" s="478"/>
      <c r="H480" s="478"/>
      <c r="I480" s="478"/>
      <c r="J480" s="478"/>
      <c r="K480" s="479"/>
      <c r="L480" s="479"/>
      <c r="M480" s="479"/>
      <c r="N480" s="480"/>
      <c r="O480" s="479"/>
      <c r="P480" s="479"/>
      <c r="Q480" s="479"/>
      <c r="R480" s="480"/>
      <c r="S480" s="480"/>
      <c r="T480" s="480"/>
      <c r="U480" s="480"/>
      <c r="V480" s="480"/>
    </row>
    <row r="481" spans="1:22" ht="12.75">
      <c r="A481" s="477"/>
      <c r="B481" s="478"/>
      <c r="C481" s="478"/>
      <c r="D481" s="478"/>
      <c r="E481" s="478"/>
      <c r="F481" s="478"/>
      <c r="G481" s="478"/>
      <c r="H481" s="478"/>
      <c r="I481" s="478"/>
      <c r="J481" s="478"/>
      <c r="K481" s="479"/>
      <c r="L481" s="479"/>
      <c r="M481" s="479"/>
      <c r="N481" s="480"/>
      <c r="O481" s="479"/>
      <c r="P481" s="479"/>
      <c r="Q481" s="479"/>
      <c r="R481" s="480"/>
      <c r="S481" s="480"/>
      <c r="T481" s="480"/>
      <c r="U481" s="480"/>
      <c r="V481" s="480"/>
    </row>
    <row r="482" spans="1:22" ht="12.75">
      <c r="A482" s="477"/>
      <c r="B482" s="478"/>
      <c r="C482" s="478"/>
      <c r="D482" s="478"/>
      <c r="E482" s="478"/>
      <c r="F482" s="478"/>
      <c r="G482" s="478"/>
      <c r="H482" s="478"/>
      <c r="I482" s="478"/>
      <c r="J482" s="478"/>
      <c r="K482" s="479"/>
      <c r="L482" s="479"/>
      <c r="M482" s="479"/>
      <c r="N482" s="480"/>
      <c r="O482" s="479"/>
      <c r="P482" s="479"/>
      <c r="Q482" s="479"/>
      <c r="R482" s="480"/>
      <c r="S482" s="480"/>
      <c r="T482" s="480"/>
      <c r="U482" s="480"/>
      <c r="V482" s="480"/>
    </row>
    <row r="483" spans="1:22" ht="12.75">
      <c r="A483" s="477"/>
      <c r="B483" s="478"/>
      <c r="C483" s="478"/>
      <c r="D483" s="478"/>
      <c r="E483" s="478"/>
      <c r="F483" s="478"/>
      <c r="G483" s="478"/>
      <c r="H483" s="478"/>
      <c r="I483" s="478"/>
      <c r="J483" s="478"/>
      <c r="K483" s="479"/>
      <c r="L483" s="479"/>
      <c r="M483" s="479"/>
      <c r="N483" s="480"/>
      <c r="O483" s="479"/>
      <c r="P483" s="479"/>
      <c r="Q483" s="479"/>
      <c r="R483" s="480"/>
      <c r="S483" s="480"/>
      <c r="T483" s="480"/>
      <c r="U483" s="480"/>
      <c r="V483" s="480"/>
    </row>
    <row r="484" spans="1:22" ht="12.75">
      <c r="A484" s="477"/>
      <c r="B484" s="478"/>
      <c r="C484" s="478"/>
      <c r="D484" s="478"/>
      <c r="E484" s="478"/>
      <c r="F484" s="478"/>
      <c r="G484" s="478"/>
      <c r="H484" s="478"/>
      <c r="I484" s="478"/>
      <c r="J484" s="478"/>
      <c r="K484" s="479"/>
      <c r="L484" s="479"/>
      <c r="M484" s="479"/>
      <c r="N484" s="480"/>
      <c r="O484" s="479"/>
      <c r="P484" s="479"/>
      <c r="Q484" s="479"/>
      <c r="R484" s="480"/>
      <c r="S484" s="480"/>
      <c r="T484" s="480"/>
      <c r="U484" s="480"/>
      <c r="V484" s="480"/>
    </row>
    <row r="485" spans="1:22" ht="12.75">
      <c r="A485" s="477"/>
      <c r="B485" s="478"/>
      <c r="C485" s="478"/>
      <c r="D485" s="478"/>
      <c r="E485" s="478"/>
      <c r="F485" s="478"/>
      <c r="G485" s="478"/>
      <c r="H485" s="478"/>
      <c r="I485" s="478"/>
      <c r="J485" s="478"/>
      <c r="K485" s="479"/>
      <c r="L485" s="479"/>
      <c r="M485" s="479"/>
      <c r="N485" s="480"/>
      <c r="O485" s="479"/>
      <c r="P485" s="479"/>
      <c r="Q485" s="479"/>
      <c r="R485" s="480"/>
      <c r="S485" s="480"/>
      <c r="T485" s="480"/>
      <c r="U485" s="480"/>
      <c r="V485" s="480"/>
    </row>
    <row r="486" spans="1:22" ht="12.75">
      <c r="A486" s="477"/>
      <c r="B486" s="478"/>
      <c r="C486" s="478"/>
      <c r="D486" s="478"/>
      <c r="E486" s="478"/>
      <c r="F486" s="478"/>
      <c r="G486" s="478"/>
      <c r="H486" s="478"/>
      <c r="I486" s="478"/>
      <c r="J486" s="478"/>
      <c r="K486" s="479"/>
      <c r="L486" s="479"/>
      <c r="M486" s="479"/>
      <c r="N486" s="480"/>
      <c r="O486" s="479"/>
      <c r="P486" s="479"/>
      <c r="Q486" s="479"/>
      <c r="R486" s="480"/>
      <c r="S486" s="480"/>
      <c r="T486" s="480"/>
      <c r="U486" s="480"/>
      <c r="V486" s="480"/>
    </row>
    <row r="487" spans="1:22" ht="12.75">
      <c r="A487" s="477"/>
      <c r="B487" s="478"/>
      <c r="C487" s="478"/>
      <c r="D487" s="478"/>
      <c r="E487" s="478"/>
      <c r="F487" s="478"/>
      <c r="G487" s="478"/>
      <c r="H487" s="478"/>
      <c r="I487" s="478"/>
      <c r="J487" s="478"/>
      <c r="K487" s="479"/>
      <c r="L487" s="479"/>
      <c r="M487" s="479"/>
      <c r="N487" s="480"/>
      <c r="O487" s="479"/>
      <c r="P487" s="479"/>
      <c r="Q487" s="479"/>
      <c r="R487" s="480"/>
      <c r="S487" s="480"/>
      <c r="T487" s="480"/>
      <c r="U487" s="480"/>
      <c r="V487" s="480"/>
    </row>
    <row r="488" spans="1:22" ht="12.75">
      <c r="A488" s="477"/>
      <c r="B488" s="478"/>
      <c r="C488" s="478"/>
      <c r="D488" s="478"/>
      <c r="E488" s="478"/>
      <c r="F488" s="478"/>
      <c r="G488" s="478"/>
      <c r="H488" s="478"/>
      <c r="I488" s="478"/>
      <c r="J488" s="478"/>
      <c r="K488" s="479"/>
      <c r="L488" s="479"/>
      <c r="M488" s="479"/>
      <c r="N488" s="480"/>
      <c r="O488" s="479"/>
      <c r="P488" s="479"/>
      <c r="Q488" s="479"/>
      <c r="R488" s="480"/>
      <c r="S488" s="480"/>
      <c r="T488" s="480"/>
      <c r="U488" s="480"/>
      <c r="V488" s="480"/>
    </row>
    <row r="489" spans="1:22" ht="12.75">
      <c r="A489" s="1620" t="s">
        <v>386</v>
      </c>
      <c r="B489" s="1356"/>
      <c r="C489" s="1356"/>
      <c r="D489" s="1356"/>
      <c r="E489" s="1356"/>
      <c r="F489" s="1356"/>
      <c r="G489" s="1356"/>
      <c r="H489" s="1356"/>
      <c r="I489" s="1356"/>
      <c r="J489" s="1356"/>
      <c r="K489" s="1356"/>
      <c r="L489" s="1356"/>
      <c r="M489" s="1356"/>
      <c r="N489" s="1356"/>
      <c r="O489" s="1356"/>
      <c r="P489" s="1356"/>
      <c r="Q489" s="1356"/>
      <c r="R489" s="1356"/>
      <c r="S489" s="1143"/>
      <c r="T489" s="1143"/>
      <c r="U489" s="1143"/>
      <c r="V489" s="1143"/>
    </row>
    <row r="490" spans="1:22" ht="12.75">
      <c r="A490" s="1616" t="s">
        <v>414</v>
      </c>
      <c r="B490" s="1349"/>
      <c r="C490" s="1349"/>
      <c r="D490" s="1349"/>
      <c r="E490" s="1349"/>
      <c r="F490" s="1349"/>
      <c r="G490" s="1349"/>
      <c r="H490" s="1349"/>
      <c r="I490" s="1349"/>
      <c r="J490" s="1349"/>
      <c r="K490" s="1349"/>
      <c r="L490" s="1349"/>
      <c r="M490" s="1349"/>
      <c r="N490" s="1349"/>
      <c r="O490" s="1349"/>
      <c r="P490" s="1349"/>
      <c r="Q490" s="1349"/>
      <c r="R490" s="1349"/>
      <c r="S490" s="1144"/>
      <c r="T490" s="1144"/>
      <c r="U490" s="1144"/>
      <c r="V490" s="1144"/>
    </row>
    <row r="491" spans="1:22" ht="12.75" customHeight="1">
      <c r="A491" s="1617" t="s">
        <v>485</v>
      </c>
      <c r="B491" s="1615"/>
      <c r="C491" s="1615"/>
      <c r="D491" s="1615"/>
      <c r="E491" s="1615"/>
      <c r="F491" s="1615"/>
      <c r="G491" s="1615"/>
      <c r="H491" s="1615"/>
      <c r="I491" s="1615"/>
      <c r="J491" s="1615"/>
      <c r="K491" s="1615"/>
      <c r="L491" s="1615"/>
      <c r="M491" s="1615"/>
      <c r="N491" s="1615"/>
      <c r="O491" s="1615"/>
      <c r="P491" s="1615"/>
      <c r="Q491" s="1615"/>
      <c r="R491" s="1615"/>
      <c r="S491" s="1142"/>
      <c r="T491" s="1142"/>
      <c r="U491" s="1142"/>
      <c r="V491" s="1142"/>
    </row>
    <row r="492" spans="1:22" ht="13.5" thickBot="1">
      <c r="A492" s="1618" t="s">
        <v>93</v>
      </c>
      <c r="B492" s="1619"/>
      <c r="C492" s="1619"/>
      <c r="D492" s="1619"/>
      <c r="E492" s="1619"/>
      <c r="F492" s="1619"/>
      <c r="G492" s="1619"/>
      <c r="H492" s="1619"/>
      <c r="I492" s="1619"/>
      <c r="J492" s="1619"/>
      <c r="K492" s="1619"/>
      <c r="L492" s="1619"/>
      <c r="M492" s="1619"/>
      <c r="N492" s="1619"/>
      <c r="O492" s="1619"/>
      <c r="P492" s="1619"/>
      <c r="Q492" s="1619"/>
      <c r="R492" s="1619"/>
      <c r="S492" s="1139"/>
      <c r="T492" s="1139"/>
      <c r="U492" s="1139"/>
      <c r="V492" s="1139"/>
    </row>
    <row r="493" spans="1:22" ht="11.25" customHeight="1" thickTop="1">
      <c r="A493" s="1679"/>
      <c r="B493" s="1693" t="s">
        <v>137</v>
      </c>
      <c r="C493" s="1694"/>
      <c r="D493" s="1694"/>
      <c r="E493" s="1695"/>
      <c r="F493" s="1714" t="s">
        <v>419</v>
      </c>
      <c r="G493" s="1650" t="s">
        <v>106</v>
      </c>
      <c r="H493" s="1651"/>
      <c r="I493" s="1651"/>
      <c r="J493" s="1651"/>
      <c r="K493" s="1651"/>
      <c r="L493" s="1651"/>
      <c r="M493" s="1651"/>
      <c r="N493" s="1651"/>
      <c r="O493" s="1651"/>
      <c r="P493" s="1651"/>
      <c r="Q493" s="1651"/>
      <c r="R493" s="1652"/>
      <c r="S493" s="1257"/>
      <c r="T493" s="1258"/>
      <c r="U493" s="1258"/>
      <c r="V493" s="1258"/>
    </row>
    <row r="494" spans="1:22" ht="9.75" customHeight="1">
      <c r="A494" s="1638"/>
      <c r="B494" s="1696"/>
      <c r="C494" s="1697"/>
      <c r="D494" s="1697"/>
      <c r="E494" s="1698"/>
      <c r="F494" s="1715"/>
      <c r="G494" s="1644" t="s">
        <v>427</v>
      </c>
      <c r="H494" s="1645"/>
      <c r="I494" s="1645"/>
      <c r="J494" s="1646"/>
      <c r="K494" s="1626" t="s">
        <v>440</v>
      </c>
      <c r="L494" s="1626"/>
      <c r="M494" s="1626"/>
      <c r="N494" s="1626"/>
      <c r="O494" s="1676" t="s">
        <v>441</v>
      </c>
      <c r="P494" s="1677"/>
      <c r="Q494" s="1677"/>
      <c r="R494" s="1678"/>
      <c r="S494" s="1680"/>
      <c r="T494" s="1681"/>
      <c r="U494" s="1681"/>
      <c r="V494" s="1681"/>
    </row>
    <row r="495" spans="1:22" ht="21" customHeight="1">
      <c r="A495" s="1638"/>
      <c r="B495" s="1696"/>
      <c r="C495" s="1697"/>
      <c r="D495" s="1697"/>
      <c r="E495" s="1698"/>
      <c r="F495" s="1715"/>
      <c r="G495" s="1638" t="s">
        <v>349</v>
      </c>
      <c r="H495" s="1647" t="s">
        <v>347</v>
      </c>
      <c r="I495" s="1628" t="s">
        <v>346</v>
      </c>
      <c r="J495" s="1642" t="s">
        <v>348</v>
      </c>
      <c r="K495" s="1655" t="s">
        <v>349</v>
      </c>
      <c r="L495" s="1655" t="s">
        <v>347</v>
      </c>
      <c r="M495" s="1628" t="s">
        <v>346</v>
      </c>
      <c r="N495" s="1653" t="s">
        <v>348</v>
      </c>
      <c r="O495" s="1640" t="s">
        <v>349</v>
      </c>
      <c r="P495" s="1628" t="s">
        <v>347</v>
      </c>
      <c r="Q495" s="1628" t="s">
        <v>346</v>
      </c>
      <c r="R495" s="1653" t="s">
        <v>348</v>
      </c>
      <c r="S495" s="1708"/>
      <c r="T495" s="1703"/>
      <c r="U495" s="1703"/>
      <c r="V495" s="1703"/>
    </row>
    <row r="496" spans="1:22" ht="2.25" customHeight="1">
      <c r="A496" s="1638"/>
      <c r="B496" s="1696"/>
      <c r="C496" s="1697"/>
      <c r="D496" s="1697"/>
      <c r="E496" s="1698"/>
      <c r="F496" s="1715"/>
      <c r="G496" s="1638"/>
      <c r="H496" s="1647"/>
      <c r="I496" s="1517"/>
      <c r="J496" s="1643"/>
      <c r="K496" s="1656"/>
      <c r="L496" s="1656"/>
      <c r="M496" s="1629"/>
      <c r="N496" s="1654"/>
      <c r="O496" s="1641"/>
      <c r="P496" s="1629"/>
      <c r="Q496" s="1629"/>
      <c r="R496" s="1709"/>
      <c r="S496" s="1708"/>
      <c r="T496" s="1703"/>
      <c r="U496" s="1703"/>
      <c r="V496" s="1704"/>
    </row>
    <row r="497" spans="1:22" ht="9.75" customHeight="1">
      <c r="A497" s="1638"/>
      <c r="B497" s="1747"/>
      <c r="C497" s="1748"/>
      <c r="D497" s="1748"/>
      <c r="E497" s="1749"/>
      <c r="F497" s="1716"/>
      <c r="G497" s="1313" t="s">
        <v>473</v>
      </c>
      <c r="H497" s="1314" t="s">
        <v>474</v>
      </c>
      <c r="I497" s="1314" t="s">
        <v>475</v>
      </c>
      <c r="J497" s="1315" t="s">
        <v>476</v>
      </c>
      <c r="K497" s="223" t="s">
        <v>477</v>
      </c>
      <c r="L497" s="706" t="s">
        <v>478</v>
      </c>
      <c r="M497" s="272" t="s">
        <v>479</v>
      </c>
      <c r="N497" s="272" t="s">
        <v>480</v>
      </c>
      <c r="O497" s="220" t="s">
        <v>481</v>
      </c>
      <c r="P497" s="221" t="s">
        <v>482</v>
      </c>
      <c r="Q497" s="272" t="s">
        <v>483</v>
      </c>
      <c r="R497" s="222" t="s">
        <v>484</v>
      </c>
      <c r="S497" s="1257"/>
      <c r="T497" s="1258"/>
      <c r="U497" s="1258"/>
      <c r="V497" s="1258"/>
    </row>
    <row r="498" spans="1:22" ht="12.75">
      <c r="A498" s="382"/>
      <c r="B498" s="359" t="s">
        <v>149</v>
      </c>
      <c r="C498" s="282"/>
      <c r="D498" s="282"/>
      <c r="E498" s="282"/>
      <c r="F498" s="1109"/>
      <c r="G498" s="1207"/>
      <c r="H498" s="1208"/>
      <c r="I498" s="1209">
        <v>212</v>
      </c>
      <c r="J498" s="1210">
        <v>212</v>
      </c>
      <c r="K498" s="1236">
        <v>10000</v>
      </c>
      <c r="L498" s="1237">
        <v>-10000</v>
      </c>
      <c r="M498" s="1237"/>
      <c r="N498" s="850">
        <f>SUM(K498:M498)</f>
        <v>0</v>
      </c>
      <c r="O498" s="388">
        <v>24151</v>
      </c>
      <c r="P498" s="388">
        <v>-24151</v>
      </c>
      <c r="Q498" s="716"/>
      <c r="R498" s="771">
        <f>SUM(O498:Q498)</f>
        <v>0</v>
      </c>
      <c r="S498" s="1271"/>
      <c r="T498" s="1272"/>
      <c r="U498" s="1272"/>
      <c r="V498" s="1272"/>
    </row>
    <row r="499" spans="1:22" ht="12.75">
      <c r="A499" s="224"/>
      <c r="B499" s="283">
        <v>28</v>
      </c>
      <c r="C499" s="1664" t="s">
        <v>269</v>
      </c>
      <c r="D499" s="1664"/>
      <c r="E499" s="1665"/>
      <c r="F499" s="1099"/>
      <c r="G499" s="1201"/>
      <c r="H499" s="1163"/>
      <c r="I499" s="1163"/>
      <c r="J499" s="1202"/>
      <c r="K499" s="1233"/>
      <c r="L499" s="1234"/>
      <c r="M499" s="1235"/>
      <c r="N499" s="955"/>
      <c r="O499" s="253"/>
      <c r="P499" s="253"/>
      <c r="Q499" s="731"/>
      <c r="R499" s="771"/>
      <c r="S499" s="1259"/>
      <c r="T499" s="541"/>
      <c r="U499" s="541"/>
      <c r="V499" s="1272"/>
    </row>
    <row r="500" spans="1:22" ht="12.75">
      <c r="A500" s="224"/>
      <c r="B500" s="283">
        <v>29</v>
      </c>
      <c r="C500" s="1666" t="s">
        <v>165</v>
      </c>
      <c r="D500" s="1666"/>
      <c r="E500" s="1667"/>
      <c r="F500" s="1098" t="s">
        <v>418</v>
      </c>
      <c r="G500" s="1199"/>
      <c r="H500" s="1162"/>
      <c r="I500" s="1162"/>
      <c r="J500" s="1200"/>
      <c r="K500" s="236"/>
      <c r="L500" s="235"/>
      <c r="M500" s="708"/>
      <c r="N500" s="771"/>
      <c r="O500" s="235"/>
      <c r="P500" s="235"/>
      <c r="Q500" s="708"/>
      <c r="R500" s="771"/>
      <c r="S500" s="1260"/>
      <c r="T500" s="1261"/>
      <c r="U500" s="1261"/>
      <c r="V500" s="1272"/>
    </row>
    <row r="501" spans="1:22" ht="12.75">
      <c r="A501" s="284"/>
      <c r="B501" s="283">
        <v>30</v>
      </c>
      <c r="C501" s="1668" t="s">
        <v>270</v>
      </c>
      <c r="D501" s="1666"/>
      <c r="E501" s="1667"/>
      <c r="F501" s="1098" t="s">
        <v>417</v>
      </c>
      <c r="G501" s="1199"/>
      <c r="H501" s="1162"/>
      <c r="I501" s="1162"/>
      <c r="J501" s="1200"/>
      <c r="K501" s="236"/>
      <c r="L501" s="235"/>
      <c r="M501" s="708"/>
      <c r="N501" s="771"/>
      <c r="O501" s="235"/>
      <c r="P501" s="235"/>
      <c r="Q501" s="708"/>
      <c r="R501" s="771"/>
      <c r="S501" s="1260"/>
      <c r="T501" s="1261"/>
      <c r="U501" s="1261"/>
      <c r="V501" s="1272"/>
    </row>
    <row r="502" spans="1:22" ht="12.75">
      <c r="A502" s="284"/>
      <c r="B502" s="283">
        <v>31</v>
      </c>
      <c r="C502" s="1668" t="s">
        <v>271</v>
      </c>
      <c r="D502" s="1666"/>
      <c r="E502" s="1667"/>
      <c r="F502" s="1098" t="s">
        <v>417</v>
      </c>
      <c r="G502" s="1199"/>
      <c r="H502" s="1162"/>
      <c r="I502" s="1162"/>
      <c r="J502" s="1200"/>
      <c r="K502" s="243"/>
      <c r="L502" s="241"/>
      <c r="M502" s="713"/>
      <c r="N502" s="771"/>
      <c r="O502" s="241"/>
      <c r="P502" s="241"/>
      <c r="Q502" s="713"/>
      <c r="R502" s="771"/>
      <c r="S502" s="1263"/>
      <c r="T502" s="1264"/>
      <c r="U502" s="1264"/>
      <c r="V502" s="1272"/>
    </row>
    <row r="503" spans="1:22" ht="12.75">
      <c r="A503" s="284"/>
      <c r="B503" s="283">
        <v>32</v>
      </c>
      <c r="C503" s="1668" t="s">
        <v>272</v>
      </c>
      <c r="D503" s="1666"/>
      <c r="E503" s="1667"/>
      <c r="F503" s="1098" t="s">
        <v>417</v>
      </c>
      <c r="G503" s="1199"/>
      <c r="H503" s="1162"/>
      <c r="I503" s="1162"/>
      <c r="J503" s="1200"/>
      <c r="K503" s="243"/>
      <c r="L503" s="241"/>
      <c r="M503" s="713"/>
      <c r="N503" s="771"/>
      <c r="O503" s="241"/>
      <c r="P503" s="241"/>
      <c r="Q503" s="713"/>
      <c r="R503" s="771"/>
      <c r="S503" s="1263"/>
      <c r="T503" s="1264"/>
      <c r="U503" s="1264"/>
      <c r="V503" s="1272"/>
    </row>
    <row r="504" spans="1:22" ht="12.75">
      <c r="A504" s="284"/>
      <c r="B504" s="283">
        <v>33</v>
      </c>
      <c r="C504" s="1664" t="s">
        <v>248</v>
      </c>
      <c r="D504" s="1664"/>
      <c r="E504" s="1665"/>
      <c r="F504" s="1099" t="s">
        <v>418</v>
      </c>
      <c r="G504" s="1201"/>
      <c r="H504" s="1163"/>
      <c r="I504" s="1163"/>
      <c r="J504" s="1202"/>
      <c r="K504" s="247"/>
      <c r="L504" s="246"/>
      <c r="M504" s="714"/>
      <c r="N504" s="771"/>
      <c r="O504" s="246"/>
      <c r="P504" s="246"/>
      <c r="Q504" s="714"/>
      <c r="R504" s="771"/>
      <c r="S504" s="1263"/>
      <c r="T504" s="1264"/>
      <c r="U504" s="1264"/>
      <c r="V504" s="1272"/>
    </row>
    <row r="505" spans="1:22" ht="12.75">
      <c r="A505" s="284"/>
      <c r="B505" s="283">
        <v>34</v>
      </c>
      <c r="C505" s="1664" t="s">
        <v>273</v>
      </c>
      <c r="D505" s="1664"/>
      <c r="E505" s="1665"/>
      <c r="F505" s="1099" t="s">
        <v>417</v>
      </c>
      <c r="G505" s="1201"/>
      <c r="H505" s="1163"/>
      <c r="I505" s="1163"/>
      <c r="J505" s="1202"/>
      <c r="K505" s="247"/>
      <c r="L505" s="246"/>
      <c r="M505" s="714"/>
      <c r="N505" s="771"/>
      <c r="O505" s="246"/>
      <c r="P505" s="246"/>
      <c r="Q505" s="714"/>
      <c r="R505" s="771"/>
      <c r="S505" s="1263"/>
      <c r="T505" s="1264"/>
      <c r="U505" s="1264"/>
      <c r="V505" s="1272"/>
    </row>
    <row r="506" spans="1:22" ht="12.75">
      <c r="A506" s="385">
        <v>1</v>
      </c>
      <c r="B506" s="359" t="s">
        <v>169</v>
      </c>
      <c r="C506" s="282"/>
      <c r="D506" s="282"/>
      <c r="E506" s="282"/>
      <c r="F506" s="1109"/>
      <c r="G506" s="1207"/>
      <c r="H506" s="1208"/>
      <c r="I506" s="1209">
        <f>SUM(I498:I505)</f>
        <v>212</v>
      </c>
      <c r="J506" s="1210">
        <f>SUM(J498:J505)</f>
        <v>212</v>
      </c>
      <c r="K506" s="390">
        <v>10000</v>
      </c>
      <c r="L506" s="388">
        <v>-10000</v>
      </c>
      <c r="M506" s="716"/>
      <c r="N506" s="771"/>
      <c r="O506" s="388">
        <v>24151</v>
      </c>
      <c r="P506" s="388">
        <v>-24151</v>
      </c>
      <c r="Q506" s="716"/>
      <c r="R506" s="771"/>
      <c r="S506" s="1271"/>
      <c r="T506" s="1272"/>
      <c r="U506" s="1272"/>
      <c r="V506" s="1272"/>
    </row>
    <row r="507" spans="1:22" ht="12.75">
      <c r="A507" s="287"/>
      <c r="B507" s="288"/>
      <c r="C507" s="289"/>
      <c r="D507" s="289"/>
      <c r="E507" s="289"/>
      <c r="F507" s="1110"/>
      <c r="G507" s="1207"/>
      <c r="H507" s="1208"/>
      <c r="I507" s="1208"/>
      <c r="J507" s="1211"/>
      <c r="K507" s="467"/>
      <c r="L507" s="298"/>
      <c r="M507" s="726"/>
      <c r="N507" s="771"/>
      <c r="O507" s="298"/>
      <c r="P507" s="298"/>
      <c r="Q507" s="726"/>
      <c r="R507" s="771"/>
      <c r="S507" s="1271"/>
      <c r="T507" s="1272"/>
      <c r="U507" s="1272"/>
      <c r="V507" s="1272"/>
    </row>
    <row r="508" spans="1:22" ht="12.75">
      <c r="A508" s="291" t="s">
        <v>27</v>
      </c>
      <c r="B508" s="1705" t="s">
        <v>170</v>
      </c>
      <c r="C508" s="1706"/>
      <c r="D508" s="1706"/>
      <c r="E508" s="1707"/>
      <c r="F508" s="1111"/>
      <c r="G508" s="1212"/>
      <c r="H508" s="1213"/>
      <c r="I508" s="1213"/>
      <c r="J508" s="1214"/>
      <c r="K508" s="243"/>
      <c r="L508" s="241"/>
      <c r="M508" s="713"/>
      <c r="N508" s="771"/>
      <c r="O508" s="241"/>
      <c r="P508" s="241"/>
      <c r="Q508" s="713"/>
      <c r="R508" s="771"/>
      <c r="S508" s="1263"/>
      <c r="T508" s="1264"/>
      <c r="U508" s="1264"/>
      <c r="V508" s="1272"/>
    </row>
    <row r="509" spans="1:22" ht="12.75">
      <c r="A509" s="470"/>
      <c r="B509" s="285">
        <v>1</v>
      </c>
      <c r="C509" s="1664" t="s">
        <v>275</v>
      </c>
      <c r="D509" s="1664"/>
      <c r="E509" s="1665"/>
      <c r="F509" s="1112" t="s">
        <v>418</v>
      </c>
      <c r="G509" s="1201"/>
      <c r="H509" s="1163"/>
      <c r="I509" s="1163"/>
      <c r="J509" s="1202"/>
      <c r="K509" s="247"/>
      <c r="L509" s="246"/>
      <c r="M509" s="714"/>
      <c r="N509" s="771"/>
      <c r="O509" s="246"/>
      <c r="P509" s="246"/>
      <c r="Q509" s="714"/>
      <c r="R509" s="771"/>
      <c r="S509" s="1263"/>
      <c r="T509" s="1264"/>
      <c r="U509" s="1264"/>
      <c r="V509" s="1272"/>
    </row>
    <row r="510" spans="1:22" ht="12.75">
      <c r="A510" s="385"/>
      <c r="B510" s="283">
        <v>2</v>
      </c>
      <c r="C510" s="1664" t="s">
        <v>274</v>
      </c>
      <c r="D510" s="1664"/>
      <c r="E510" s="1665"/>
      <c r="F510" s="1099" t="s">
        <v>418</v>
      </c>
      <c r="G510" s="1201"/>
      <c r="H510" s="1163"/>
      <c r="I510" s="1163"/>
      <c r="J510" s="1202"/>
      <c r="K510" s="247"/>
      <c r="L510" s="246"/>
      <c r="M510" s="714"/>
      <c r="N510" s="771"/>
      <c r="O510" s="246"/>
      <c r="P510" s="246"/>
      <c r="Q510" s="714"/>
      <c r="R510" s="771"/>
      <c r="S510" s="1263"/>
      <c r="T510" s="1264"/>
      <c r="U510" s="1264"/>
      <c r="V510" s="1272"/>
    </row>
    <row r="511" spans="1:22" ht="12.75">
      <c r="A511" s="284"/>
      <c r="B511" s="285">
        <v>3</v>
      </c>
      <c r="C511" s="1664" t="s">
        <v>133</v>
      </c>
      <c r="D511" s="1664"/>
      <c r="E511" s="1665"/>
      <c r="F511" s="1099" t="s">
        <v>418</v>
      </c>
      <c r="G511" s="1201"/>
      <c r="H511" s="1163"/>
      <c r="I511" s="1163"/>
      <c r="J511" s="1202"/>
      <c r="K511" s="247"/>
      <c r="L511" s="246"/>
      <c r="M511" s="714"/>
      <c r="N511" s="771"/>
      <c r="O511" s="246"/>
      <c r="P511" s="246"/>
      <c r="Q511" s="714"/>
      <c r="R511" s="771"/>
      <c r="S511" s="1263"/>
      <c r="T511" s="1264"/>
      <c r="U511" s="1264"/>
      <c r="V511" s="1272"/>
    </row>
    <row r="512" spans="1:22" ht="12.75">
      <c r="A512" s="284"/>
      <c r="B512" s="285">
        <v>4</v>
      </c>
      <c r="C512" s="941" t="s">
        <v>360</v>
      </c>
      <c r="D512" s="942"/>
      <c r="E512" s="943"/>
      <c r="F512" s="1148" t="s">
        <v>418</v>
      </c>
      <c r="G512" s="1215"/>
      <c r="H512" s="1216"/>
      <c r="I512" s="1216"/>
      <c r="J512" s="1217"/>
      <c r="K512" s="247"/>
      <c r="L512" s="246"/>
      <c r="M512" s="714"/>
      <c r="N512" s="771"/>
      <c r="O512" s="246"/>
      <c r="P512" s="246"/>
      <c r="Q512" s="714"/>
      <c r="R512" s="771"/>
      <c r="S512" s="1263"/>
      <c r="T512" s="1264"/>
      <c r="U512" s="1264"/>
      <c r="V512" s="1272"/>
    </row>
    <row r="513" spans="1:22" ht="12.75">
      <c r="A513" s="284"/>
      <c r="B513" s="285">
        <v>5</v>
      </c>
      <c r="C513" s="1664" t="s">
        <v>276</v>
      </c>
      <c r="D513" s="1664"/>
      <c r="E513" s="1665"/>
      <c r="F513" s="1099" t="s">
        <v>418</v>
      </c>
      <c r="G513" s="1201"/>
      <c r="H513" s="1163"/>
      <c r="I513" s="1163"/>
      <c r="J513" s="1202"/>
      <c r="K513" s="247"/>
      <c r="L513" s="246"/>
      <c r="M513" s="714"/>
      <c r="N513" s="771"/>
      <c r="O513" s="246"/>
      <c r="P513" s="246"/>
      <c r="Q513" s="714"/>
      <c r="R513" s="771"/>
      <c r="S513" s="1263"/>
      <c r="T513" s="1264"/>
      <c r="U513" s="1264"/>
      <c r="V513" s="1272"/>
    </row>
    <row r="514" spans="1:22" ht="12.75">
      <c r="A514" s="284"/>
      <c r="B514" s="285">
        <v>6</v>
      </c>
      <c r="C514" s="1664" t="s">
        <v>279</v>
      </c>
      <c r="D514" s="1664"/>
      <c r="E514" s="1665"/>
      <c r="F514" s="1099" t="s">
        <v>418</v>
      </c>
      <c r="G514" s="1201"/>
      <c r="H514" s="1163"/>
      <c r="I514" s="1163"/>
      <c r="J514" s="1202"/>
      <c r="K514" s="247"/>
      <c r="L514" s="246"/>
      <c r="M514" s="714"/>
      <c r="N514" s="771"/>
      <c r="O514" s="246"/>
      <c r="P514" s="246"/>
      <c r="Q514" s="714"/>
      <c r="R514" s="771"/>
      <c r="S514" s="1263"/>
      <c r="T514" s="1264"/>
      <c r="U514" s="1264"/>
      <c r="V514" s="1272"/>
    </row>
    <row r="515" spans="1:22" ht="12.75">
      <c r="A515" s="284"/>
      <c r="B515" s="285">
        <v>7</v>
      </c>
      <c r="C515" s="1682" t="s">
        <v>277</v>
      </c>
      <c r="D515" s="1682"/>
      <c r="E515" s="1683"/>
      <c r="F515" s="1112" t="s">
        <v>418</v>
      </c>
      <c r="G515" s="1201"/>
      <c r="H515" s="1163"/>
      <c r="I515" s="1163"/>
      <c r="J515" s="1202"/>
      <c r="K515" s="247"/>
      <c r="L515" s="246"/>
      <c r="M515" s="714"/>
      <c r="N515" s="771"/>
      <c r="O515" s="246"/>
      <c r="P515" s="246"/>
      <c r="Q515" s="714"/>
      <c r="R515" s="771"/>
      <c r="S515" s="1263"/>
      <c r="T515" s="1264"/>
      <c r="U515" s="1264"/>
      <c r="V515" s="1272"/>
    </row>
    <row r="516" spans="1:22" ht="12.75">
      <c r="A516" s="284"/>
      <c r="B516" s="283">
        <v>8</v>
      </c>
      <c r="C516" s="1682" t="s">
        <v>145</v>
      </c>
      <c r="D516" s="1682"/>
      <c r="E516" s="1682"/>
      <c r="F516" s="1112"/>
      <c r="G516" s="1201"/>
      <c r="H516" s="1163"/>
      <c r="I516" s="1163"/>
      <c r="J516" s="1202"/>
      <c r="K516" s="247"/>
      <c r="L516" s="246"/>
      <c r="M516" s="714"/>
      <c r="N516" s="771"/>
      <c r="O516" s="246"/>
      <c r="P516" s="246"/>
      <c r="Q516" s="714"/>
      <c r="R516" s="771"/>
      <c r="S516" s="1263"/>
      <c r="T516" s="1264"/>
      <c r="U516" s="1264"/>
      <c r="V516" s="1272"/>
    </row>
    <row r="517" spans="1:22" ht="12.75">
      <c r="A517" s="284"/>
      <c r="B517" s="538">
        <v>9</v>
      </c>
      <c r="C517" s="1674" t="s">
        <v>278</v>
      </c>
      <c r="D517" s="1674"/>
      <c r="E517" s="1675"/>
      <c r="F517" s="1113" t="s">
        <v>417</v>
      </c>
      <c r="G517" s="1218"/>
      <c r="H517" s="1219"/>
      <c r="I517" s="1219"/>
      <c r="J517" s="1220"/>
      <c r="K517" s="247"/>
      <c r="L517" s="246"/>
      <c r="M517" s="714"/>
      <c r="N517" s="771"/>
      <c r="O517" s="246"/>
      <c r="P517" s="246"/>
      <c r="Q517" s="714"/>
      <c r="R517" s="771"/>
      <c r="S517" s="1263"/>
      <c r="T517" s="1264"/>
      <c r="U517" s="1264"/>
      <c r="V517" s="1272"/>
    </row>
    <row r="518" spans="1:22" ht="12.75">
      <c r="A518" s="284"/>
      <c r="B518" s="538">
        <v>10</v>
      </c>
      <c r="C518" s="877" t="s">
        <v>361</v>
      </c>
      <c r="D518" s="877"/>
      <c r="E518" s="878"/>
      <c r="F518" s="1113" t="s">
        <v>418</v>
      </c>
      <c r="G518" s="1218"/>
      <c r="H518" s="1219"/>
      <c r="I518" s="1219"/>
      <c r="J518" s="1220"/>
      <c r="K518" s="247"/>
      <c r="L518" s="246"/>
      <c r="M518" s="714"/>
      <c r="N518" s="771"/>
      <c r="O518" s="246"/>
      <c r="P518" s="246"/>
      <c r="Q518" s="714"/>
      <c r="R518" s="771"/>
      <c r="S518" s="1263"/>
      <c r="T518" s="1264"/>
      <c r="U518" s="1264"/>
      <c r="V518" s="1272"/>
    </row>
    <row r="519" spans="1:22" ht="12.75">
      <c r="A519" s="385"/>
      <c r="B519" s="383" t="s">
        <v>172</v>
      </c>
      <c r="C519" s="384" t="s">
        <v>171</v>
      </c>
      <c r="D519" s="384"/>
      <c r="E519" s="539"/>
      <c r="F519" s="1114"/>
      <c r="G519" s="1221"/>
      <c r="H519" s="1222"/>
      <c r="I519" s="1222"/>
      <c r="J519" s="1223"/>
      <c r="K519" s="390"/>
      <c r="L519" s="388"/>
      <c r="M519" s="716"/>
      <c r="N519" s="771"/>
      <c r="O519" s="388"/>
      <c r="P519" s="388"/>
      <c r="Q519" s="716"/>
      <c r="R519" s="771"/>
      <c r="S519" s="1271"/>
      <c r="T519" s="1272"/>
      <c r="U519" s="1272"/>
      <c r="V519" s="1272"/>
    </row>
    <row r="520" spans="1:22" ht="12.75">
      <c r="A520" s="287"/>
      <c r="B520" s="292"/>
      <c r="C520" s="293"/>
      <c r="D520" s="293"/>
      <c r="E520" s="293"/>
      <c r="F520" s="1115"/>
      <c r="G520" s="1224"/>
      <c r="H520" s="1225"/>
      <c r="I520" s="1225"/>
      <c r="J520" s="1226"/>
      <c r="K520" s="468"/>
      <c r="L520" s="392"/>
      <c r="M520" s="718"/>
      <c r="N520" s="771"/>
      <c r="O520" s="392"/>
      <c r="P520" s="392"/>
      <c r="Q520" s="718"/>
      <c r="R520" s="771"/>
      <c r="S520" s="1273"/>
      <c r="T520" s="1175"/>
      <c r="U520" s="1175"/>
      <c r="V520" s="1272"/>
    </row>
    <row r="521" spans="1:22" ht="12.75">
      <c r="A521" s="224">
        <v>2</v>
      </c>
      <c r="B521" s="225" t="s">
        <v>173</v>
      </c>
      <c r="C521" s="226"/>
      <c r="D521" s="226"/>
      <c r="E521" s="226"/>
      <c r="F521" s="1116"/>
      <c r="G521" s="1224"/>
      <c r="H521" s="1225"/>
      <c r="I521" s="1225"/>
      <c r="J521" s="1226"/>
      <c r="K521" s="469"/>
      <c r="L521" s="303"/>
      <c r="M521" s="719"/>
      <c r="N521" s="771"/>
      <c r="O521" s="303"/>
      <c r="P521" s="303"/>
      <c r="Q521" s="719"/>
      <c r="R521" s="771"/>
      <c r="S521" s="1273"/>
      <c r="T521" s="1175"/>
      <c r="U521" s="1175"/>
      <c r="V521" s="1272"/>
    </row>
    <row r="522" spans="1:22" ht="12.75">
      <c r="A522" s="230"/>
      <c r="B522" s="1671" t="s">
        <v>150</v>
      </c>
      <c r="C522" s="1672"/>
      <c r="D522" s="1672"/>
      <c r="E522" s="1673"/>
      <c r="F522" s="1117"/>
      <c r="G522" s="1227"/>
      <c r="H522" s="1228"/>
      <c r="I522" s="1228"/>
      <c r="J522" s="1229"/>
      <c r="K522" s="266"/>
      <c r="L522" s="267"/>
      <c r="M522" s="720"/>
      <c r="N522" s="771"/>
      <c r="O522" s="267"/>
      <c r="P522" s="267"/>
      <c r="Q522" s="720"/>
      <c r="R522" s="771"/>
      <c r="S522" s="1263"/>
      <c r="T522" s="1264"/>
      <c r="U522" s="1264"/>
      <c r="V522" s="1272"/>
    </row>
    <row r="523" spans="1:22" ht="12.75">
      <c r="A523" s="230"/>
      <c r="B523" s="237">
        <v>1</v>
      </c>
      <c r="C523" s="1664" t="s">
        <v>282</v>
      </c>
      <c r="D523" s="1664"/>
      <c r="E523" s="1665"/>
      <c r="F523" s="1099" t="s">
        <v>418</v>
      </c>
      <c r="G523" s="1201"/>
      <c r="H523" s="1163"/>
      <c r="I523" s="1163"/>
      <c r="J523" s="1202"/>
      <c r="K523" s="263"/>
      <c r="L523" s="261"/>
      <c r="M523" s="721"/>
      <c r="N523" s="771"/>
      <c r="O523" s="261"/>
      <c r="P523" s="261"/>
      <c r="Q523" s="721"/>
      <c r="R523" s="771"/>
      <c r="S523" s="1263"/>
      <c r="T523" s="1176"/>
      <c r="U523" s="1176"/>
      <c r="V523" s="1272"/>
    </row>
    <row r="524" spans="1:22" ht="12.75">
      <c r="A524" s="230"/>
      <c r="B524" s="237">
        <v>2</v>
      </c>
      <c r="C524" s="1664" t="s">
        <v>283</v>
      </c>
      <c r="D524" s="1664"/>
      <c r="E524" s="1665"/>
      <c r="F524" s="1099" t="s">
        <v>418</v>
      </c>
      <c r="G524" s="1201"/>
      <c r="H524" s="1163"/>
      <c r="I524" s="1163"/>
      <c r="J524" s="1202"/>
      <c r="K524" s="473"/>
      <c r="L524" s="472"/>
      <c r="M524" s="722"/>
      <c r="N524" s="771"/>
      <c r="O524" s="472"/>
      <c r="P524" s="472"/>
      <c r="Q524" s="722"/>
      <c r="R524" s="771"/>
      <c r="S524" s="1263"/>
      <c r="T524" s="1176"/>
      <c r="U524" s="1176"/>
      <c r="V524" s="1272"/>
    </row>
    <row r="525" spans="1:22" ht="12.75">
      <c r="A525" s="230"/>
      <c r="B525" s="237">
        <v>3</v>
      </c>
      <c r="C525" s="1664" t="s">
        <v>204</v>
      </c>
      <c r="D525" s="1664"/>
      <c r="E525" s="1665"/>
      <c r="F525" s="1099" t="s">
        <v>417</v>
      </c>
      <c r="G525" s="1201"/>
      <c r="H525" s="1163"/>
      <c r="I525" s="1163"/>
      <c r="J525" s="1202"/>
      <c r="K525" s="286"/>
      <c r="L525" s="277"/>
      <c r="M525" s="727"/>
      <c r="N525" s="771"/>
      <c r="O525" s="277"/>
      <c r="P525" s="277"/>
      <c r="Q525" s="727"/>
      <c r="R525" s="771"/>
      <c r="S525" s="1263"/>
      <c r="T525" s="1264"/>
      <c r="U525" s="1264"/>
      <c r="V525" s="1272"/>
    </row>
    <row r="526" spans="1:22" ht="12.75">
      <c r="A526" s="244"/>
      <c r="B526" s="237">
        <v>4</v>
      </c>
      <c r="C526" s="1664" t="s">
        <v>281</v>
      </c>
      <c r="D526" s="1664"/>
      <c r="E526" s="1665"/>
      <c r="F526" s="1099" t="s">
        <v>418</v>
      </c>
      <c r="G526" s="1201"/>
      <c r="H526" s="1163"/>
      <c r="I526" s="1163"/>
      <c r="J526" s="1202"/>
      <c r="K526" s="397"/>
      <c r="L526" s="396"/>
      <c r="M526" s="728"/>
      <c r="N526" s="771"/>
      <c r="O526" s="396"/>
      <c r="P526" s="396"/>
      <c r="Q526" s="728"/>
      <c r="R526" s="771"/>
      <c r="S526" s="1274"/>
      <c r="T526" s="1176"/>
      <c r="U526" s="1176"/>
      <c r="V526" s="1272"/>
    </row>
    <row r="527" spans="1:22" ht="12.75">
      <c r="A527" s="244"/>
      <c r="B527" s="237">
        <v>5</v>
      </c>
      <c r="C527" s="1664" t="s">
        <v>280</v>
      </c>
      <c r="D527" s="1664"/>
      <c r="E527" s="1665"/>
      <c r="F527" s="1099" t="s">
        <v>418</v>
      </c>
      <c r="G527" s="1201"/>
      <c r="H527" s="1163"/>
      <c r="I527" s="1163"/>
      <c r="J527" s="1202"/>
      <c r="K527" s="397"/>
      <c r="L527" s="396"/>
      <c r="M527" s="728"/>
      <c r="N527" s="771"/>
      <c r="O527" s="396"/>
      <c r="P527" s="396"/>
      <c r="Q527" s="728"/>
      <c r="R527" s="771"/>
      <c r="S527" s="1274"/>
      <c r="T527" s="1176"/>
      <c r="U527" s="1176"/>
      <c r="V527" s="1272"/>
    </row>
    <row r="528" spans="1:22" ht="12.75">
      <c r="A528" s="244"/>
      <c r="B528" s="237">
        <v>6</v>
      </c>
      <c r="C528" s="1664" t="s">
        <v>126</v>
      </c>
      <c r="D528" s="1664"/>
      <c r="E528" s="1665"/>
      <c r="F528" s="1099" t="s">
        <v>418</v>
      </c>
      <c r="G528" s="1201"/>
      <c r="H528" s="1163"/>
      <c r="I528" s="1163"/>
      <c r="J528" s="1202"/>
      <c r="K528" s="397"/>
      <c r="L528" s="396"/>
      <c r="M528" s="728"/>
      <c r="N528" s="771"/>
      <c r="O528" s="396"/>
      <c r="P528" s="396"/>
      <c r="Q528" s="728"/>
      <c r="R528" s="771"/>
      <c r="S528" s="1274"/>
      <c r="T528" s="1176"/>
      <c r="U528" s="1176"/>
      <c r="V528" s="1272"/>
    </row>
    <row r="529" spans="1:22" ht="13.5" thickBot="1">
      <c r="A529" s="385"/>
      <c r="B529" s="386" t="s">
        <v>174</v>
      </c>
      <c r="C529" s="384" t="s">
        <v>175</v>
      </c>
      <c r="D529" s="384"/>
      <c r="E529" s="384"/>
      <c r="F529" s="1114"/>
      <c r="G529" s="1230"/>
      <c r="H529" s="1231"/>
      <c r="I529" s="1231"/>
      <c r="J529" s="1232"/>
      <c r="K529" s="265"/>
      <c r="L529" s="389"/>
      <c r="M529" s="715"/>
      <c r="N529" s="772"/>
      <c r="O529" s="389"/>
      <c r="P529" s="389"/>
      <c r="Q529" s="715"/>
      <c r="R529" s="772"/>
      <c r="S529" s="1275"/>
      <c r="T529" s="1276"/>
      <c r="U529" s="1276"/>
      <c r="V529" s="1272"/>
    </row>
    <row r="530" spans="1:22" ht="14.25" thickBot="1" thickTop="1">
      <c r="A530" s="1632" t="s">
        <v>160</v>
      </c>
      <c r="B530" s="1633"/>
      <c r="C530" s="1633"/>
      <c r="D530" s="1633"/>
      <c r="E530" s="1633"/>
      <c r="F530" s="1118"/>
      <c r="G530" s="1323"/>
      <c r="H530" s="1324"/>
      <c r="I530" s="1325">
        <f>I506</f>
        <v>212</v>
      </c>
      <c r="J530" s="1326">
        <f>J444</f>
        <v>212</v>
      </c>
      <c r="K530" s="271">
        <v>10000</v>
      </c>
      <c r="L530" s="270">
        <v>-10000</v>
      </c>
      <c r="M530" s="725"/>
      <c r="N530" s="854">
        <f>SUM(K530:M530)</f>
        <v>0</v>
      </c>
      <c r="O530" s="271">
        <v>24151</v>
      </c>
      <c r="P530" s="270">
        <v>-24151</v>
      </c>
      <c r="Q530" s="725"/>
      <c r="R530" s="854">
        <v>0</v>
      </c>
      <c r="S530" s="1259"/>
      <c r="T530" s="541"/>
      <c r="U530" s="541"/>
      <c r="V530" s="1272"/>
    </row>
    <row r="531" spans="1:22" ht="13.5" thickTop="1">
      <c r="A531" s="219"/>
      <c r="B531" s="219"/>
      <c r="C531" s="219"/>
      <c r="D531" s="219"/>
      <c r="E531" s="219"/>
      <c r="F531" s="219"/>
      <c r="G531" s="219"/>
      <c r="H531" s="219"/>
      <c r="I531" s="219"/>
      <c r="J531" s="219"/>
      <c r="K531" s="219"/>
      <c r="L531" s="219"/>
      <c r="M531" s="219"/>
      <c r="N531" s="219"/>
      <c r="O531" s="219"/>
      <c r="P531" s="219"/>
      <c r="Q531" s="219"/>
      <c r="R531" s="219"/>
      <c r="S531" s="219"/>
      <c r="T531" s="219"/>
      <c r="U531" s="219"/>
      <c r="V531" s="219"/>
    </row>
  </sheetData>
  <sheetProtection/>
  <mergeCells count="517">
    <mergeCell ref="I495:I496"/>
    <mergeCell ref="G493:R493"/>
    <mergeCell ref="O331:O332"/>
    <mergeCell ref="P331:P332"/>
    <mergeCell ref="M331:M332"/>
    <mergeCell ref="A436:R436"/>
    <mergeCell ref="A437:R437"/>
    <mergeCell ref="G440:J440"/>
    <mergeCell ref="G441:G442"/>
    <mergeCell ref="A489:R489"/>
    <mergeCell ref="K386:N386"/>
    <mergeCell ref="A490:R490"/>
    <mergeCell ref="A491:R491"/>
    <mergeCell ref="A492:R492"/>
    <mergeCell ref="V441:V442"/>
    <mergeCell ref="U441:U442"/>
    <mergeCell ref="T441:T442"/>
    <mergeCell ref="S441:S442"/>
    <mergeCell ref="H441:H442"/>
    <mergeCell ref="B439:E442"/>
    <mergeCell ref="A444:E444"/>
    <mergeCell ref="R441:R442"/>
    <mergeCell ref="S440:V440"/>
    <mergeCell ref="O440:R440"/>
    <mergeCell ref="F329:F333"/>
    <mergeCell ref="F439:F443"/>
    <mergeCell ref="F385:F389"/>
    <mergeCell ref="Q387:Q388"/>
    <mergeCell ref="P387:P388"/>
    <mergeCell ref="A435:R435"/>
    <mergeCell ref="A224:A228"/>
    <mergeCell ref="F493:F497"/>
    <mergeCell ref="R331:R332"/>
    <mergeCell ref="K330:N330"/>
    <mergeCell ref="R387:R388"/>
    <mergeCell ref="H387:H388"/>
    <mergeCell ref="C349:E349"/>
    <mergeCell ref="C338:E338"/>
    <mergeCell ref="C356:E356"/>
    <mergeCell ref="B493:E497"/>
    <mergeCell ref="I11:I12"/>
    <mergeCell ref="A14:E14"/>
    <mergeCell ref="C407:E407"/>
    <mergeCell ref="A385:A389"/>
    <mergeCell ref="C350:E350"/>
    <mergeCell ref="C355:E355"/>
    <mergeCell ref="A363:E363"/>
    <mergeCell ref="F171:F175"/>
    <mergeCell ref="A208:E208"/>
    <mergeCell ref="A317:E317"/>
    <mergeCell ref="O10:R10"/>
    <mergeCell ref="L11:L12"/>
    <mergeCell ref="P11:P12"/>
    <mergeCell ref="C42:E42"/>
    <mergeCell ref="A9:A13"/>
    <mergeCell ref="K10:N10"/>
    <mergeCell ref="C19:E19"/>
    <mergeCell ref="C20:E20"/>
    <mergeCell ref="C16:E16"/>
    <mergeCell ref="C17:E17"/>
    <mergeCell ref="G9:J10"/>
    <mergeCell ref="K9:R9"/>
    <mergeCell ref="M118:M119"/>
    <mergeCell ref="P118:P119"/>
    <mergeCell ref="A43:E43"/>
    <mergeCell ref="C37:E37"/>
    <mergeCell ref="O11:O12"/>
    <mergeCell ref="N11:N12"/>
    <mergeCell ref="B9:E13"/>
    <mergeCell ref="F60:F64"/>
    <mergeCell ref="C38:E38"/>
    <mergeCell ref="C41:E41"/>
    <mergeCell ref="C35:E35"/>
    <mergeCell ref="C36:E36"/>
    <mergeCell ref="F116:F120"/>
    <mergeCell ref="K11:K12"/>
    <mergeCell ref="J11:J12"/>
    <mergeCell ref="H11:H12"/>
    <mergeCell ref="G11:G12"/>
    <mergeCell ref="F9:F13"/>
    <mergeCell ref="C21:E21"/>
    <mergeCell ref="C27:E27"/>
    <mergeCell ref="C33:E33"/>
    <mergeCell ref="C22:E22"/>
    <mergeCell ref="C23:E23"/>
    <mergeCell ref="C18:E18"/>
    <mergeCell ref="C24:E24"/>
    <mergeCell ref="C28:E28"/>
    <mergeCell ref="C25:E25"/>
    <mergeCell ref="C26:E26"/>
    <mergeCell ref="A60:A64"/>
    <mergeCell ref="B60:E63"/>
    <mergeCell ref="G60:J61"/>
    <mergeCell ref="K60:R60"/>
    <mergeCell ref="K61:N61"/>
    <mergeCell ref="O61:R61"/>
    <mergeCell ref="J62:J63"/>
    <mergeCell ref="L62:L63"/>
    <mergeCell ref="K62:K63"/>
    <mergeCell ref="H62:H63"/>
    <mergeCell ref="C93:E93"/>
    <mergeCell ref="C95:E95"/>
    <mergeCell ref="K118:K119"/>
    <mergeCell ref="N62:N63"/>
    <mergeCell ref="R62:R63"/>
    <mergeCell ref="B64:E64"/>
    <mergeCell ref="B75:E75"/>
    <mergeCell ref="C69:E69"/>
    <mergeCell ref="C70:E70"/>
    <mergeCell ref="C71:E71"/>
    <mergeCell ref="C91:E91"/>
    <mergeCell ref="C92:E92"/>
    <mergeCell ref="C72:E72"/>
    <mergeCell ref="C80:E80"/>
    <mergeCell ref="C82:E82"/>
    <mergeCell ref="C84:E84"/>
    <mergeCell ref="B89:E89"/>
    <mergeCell ref="C81:E81"/>
    <mergeCell ref="C78:E78"/>
    <mergeCell ref="C139:E139"/>
    <mergeCell ref="O117:R117"/>
    <mergeCell ref="J118:J119"/>
    <mergeCell ref="N118:N119"/>
    <mergeCell ref="R118:R119"/>
    <mergeCell ref="B120:E120"/>
    <mergeCell ref="C137:E137"/>
    <mergeCell ref="L118:L119"/>
    <mergeCell ref="I118:I119"/>
    <mergeCell ref="K117:N117"/>
    <mergeCell ref="C406:E406"/>
    <mergeCell ref="C340:E340"/>
    <mergeCell ref="C292:E292"/>
    <mergeCell ref="A280:A284"/>
    <mergeCell ref="B280:E283"/>
    <mergeCell ref="B333:E333"/>
    <mergeCell ref="A334:E334"/>
    <mergeCell ref="A329:A333"/>
    <mergeCell ref="C314:E314"/>
    <mergeCell ref="B400:E400"/>
    <mergeCell ref="C135:E135"/>
    <mergeCell ref="C136:E136"/>
    <mergeCell ref="A121:E121"/>
    <mergeCell ref="C123:E123"/>
    <mergeCell ref="C124:E124"/>
    <mergeCell ref="C125:E125"/>
    <mergeCell ref="C127:E127"/>
    <mergeCell ref="C128:E128"/>
    <mergeCell ref="C126:E126"/>
    <mergeCell ref="C133:E133"/>
    <mergeCell ref="A116:A120"/>
    <mergeCell ref="C138:E138"/>
    <mergeCell ref="C451:E451"/>
    <mergeCell ref="C395:E395"/>
    <mergeCell ref="C396:E396"/>
    <mergeCell ref="C397:E397"/>
    <mergeCell ref="C405:E405"/>
    <mergeCell ref="C342:E342"/>
    <mergeCell ref="C343:E343"/>
    <mergeCell ref="B116:E119"/>
    <mergeCell ref="C134:E134"/>
    <mergeCell ref="C131:E131"/>
    <mergeCell ref="C132:E132"/>
    <mergeCell ref="C129:E129"/>
    <mergeCell ref="C130:E130"/>
    <mergeCell ref="A171:A175"/>
    <mergeCell ref="C142:E142"/>
    <mergeCell ref="C140:E140"/>
    <mergeCell ref="C141:E141"/>
    <mergeCell ref="C143:E143"/>
    <mergeCell ref="M173:M174"/>
    <mergeCell ref="Q173:Q174"/>
    <mergeCell ref="P173:P174"/>
    <mergeCell ref="B186:E186"/>
    <mergeCell ref="B200:E200"/>
    <mergeCell ref="O172:R172"/>
    <mergeCell ref="J173:J174"/>
    <mergeCell ref="N173:N174"/>
    <mergeCell ref="R173:R174"/>
    <mergeCell ref="K172:N172"/>
    <mergeCell ref="H226:H227"/>
    <mergeCell ref="G225:J225"/>
    <mergeCell ref="K225:N225"/>
    <mergeCell ref="O225:R225"/>
    <mergeCell ref="R226:R227"/>
    <mergeCell ref="G226:G227"/>
    <mergeCell ref="Q226:Q227"/>
    <mergeCell ref="P226:P227"/>
    <mergeCell ref="L226:L227"/>
    <mergeCell ref="O281:R281"/>
    <mergeCell ref="R282:R283"/>
    <mergeCell ref="B228:E228"/>
    <mergeCell ref="L282:L283"/>
    <mergeCell ref="K282:K283"/>
    <mergeCell ref="I282:I283"/>
    <mergeCell ref="C248:E248"/>
    <mergeCell ref="K226:K227"/>
    <mergeCell ref="I226:I227"/>
    <mergeCell ref="Q282:Q283"/>
    <mergeCell ref="P282:P283"/>
    <mergeCell ref="G280:R280"/>
    <mergeCell ref="F224:F228"/>
    <mergeCell ref="N282:N283"/>
    <mergeCell ref="G281:J281"/>
    <mergeCell ref="K281:N281"/>
    <mergeCell ref="F280:F284"/>
    <mergeCell ref="O226:O227"/>
    <mergeCell ref="M226:M227"/>
    <mergeCell ref="C310:E310"/>
    <mergeCell ref="C392:E392"/>
    <mergeCell ref="C393:E393"/>
    <mergeCell ref="C291:E291"/>
    <mergeCell ref="C315:E315"/>
    <mergeCell ref="C257:E257"/>
    <mergeCell ref="C304:E304"/>
    <mergeCell ref="C298:E298"/>
    <mergeCell ref="C300:E300"/>
    <mergeCell ref="A258:E258"/>
    <mergeCell ref="C394:E394"/>
    <mergeCell ref="C254:E254"/>
    <mergeCell ref="C256:E256"/>
    <mergeCell ref="C311:E311"/>
    <mergeCell ref="C312:E312"/>
    <mergeCell ref="C313:E313"/>
    <mergeCell ref="G330:J330"/>
    <mergeCell ref="C253:E253"/>
    <mergeCell ref="O330:R330"/>
    <mergeCell ref="J331:J332"/>
    <mergeCell ref="N331:N332"/>
    <mergeCell ref="B295:E295"/>
    <mergeCell ref="B309:E309"/>
    <mergeCell ref="C301:E301"/>
    <mergeCell ref="C302:E302"/>
    <mergeCell ref="C303:E303"/>
    <mergeCell ref="C251:E251"/>
    <mergeCell ref="C252:E252"/>
    <mergeCell ref="C290:E290"/>
    <mergeCell ref="J387:J388"/>
    <mergeCell ref="C361:E361"/>
    <mergeCell ref="C351:E351"/>
    <mergeCell ref="C352:E352"/>
    <mergeCell ref="C353:E353"/>
    <mergeCell ref="B329:E332"/>
    <mergeCell ref="G329:R329"/>
    <mergeCell ref="K387:K388"/>
    <mergeCell ref="I387:I388"/>
    <mergeCell ref="C243:E243"/>
    <mergeCell ref="C244:E244"/>
    <mergeCell ref="C245:E245"/>
    <mergeCell ref="C348:E348"/>
    <mergeCell ref="C246:E246"/>
    <mergeCell ref="G386:J386"/>
    <mergeCell ref="C249:E249"/>
    <mergeCell ref="C250:E250"/>
    <mergeCell ref="N226:N227"/>
    <mergeCell ref="N441:N442"/>
    <mergeCell ref="K441:K442"/>
    <mergeCell ref="C358:E358"/>
    <mergeCell ref="C359:E359"/>
    <mergeCell ref="C362:E362"/>
    <mergeCell ref="N387:N388"/>
    <mergeCell ref="B385:E388"/>
    <mergeCell ref="G387:G388"/>
    <mergeCell ref="M387:M388"/>
    <mergeCell ref="A422:E422"/>
    <mergeCell ref="C402:E402"/>
    <mergeCell ref="C403:E403"/>
    <mergeCell ref="C408:E408"/>
    <mergeCell ref="A434:R434"/>
    <mergeCell ref="C418:E418"/>
    <mergeCell ref="C419:E419"/>
    <mergeCell ref="B389:E389"/>
    <mergeCell ref="L387:L388"/>
    <mergeCell ref="G439:R439"/>
    <mergeCell ref="B443:E443"/>
    <mergeCell ref="Q441:Q442"/>
    <mergeCell ref="P441:P442"/>
    <mergeCell ref="K440:N440"/>
    <mergeCell ref="R495:R496"/>
    <mergeCell ref="A530:E530"/>
    <mergeCell ref="B522:E522"/>
    <mergeCell ref="C517:E517"/>
    <mergeCell ref="C449:E449"/>
    <mergeCell ref="C450:E450"/>
    <mergeCell ref="C454:E454"/>
    <mergeCell ref="C455:E455"/>
    <mergeCell ref="C456:E456"/>
    <mergeCell ref="C457:E457"/>
    <mergeCell ref="V495:V496"/>
    <mergeCell ref="N495:N496"/>
    <mergeCell ref="B508:E508"/>
    <mergeCell ref="C504:E504"/>
    <mergeCell ref="C502:E502"/>
    <mergeCell ref="C503:E503"/>
    <mergeCell ref="U495:U496"/>
    <mergeCell ref="T495:T496"/>
    <mergeCell ref="S495:S496"/>
    <mergeCell ref="Q495:Q496"/>
    <mergeCell ref="C231:E231"/>
    <mergeCell ref="C232:E232"/>
    <mergeCell ref="C233:E233"/>
    <mergeCell ref="C144:E144"/>
    <mergeCell ref="B175:E175"/>
    <mergeCell ref="B171:E174"/>
    <mergeCell ref="A150:E150"/>
    <mergeCell ref="A229:E229"/>
    <mergeCell ref="C194:E194"/>
    <mergeCell ref="B224:E227"/>
    <mergeCell ref="C68:E68"/>
    <mergeCell ref="C90:E90"/>
    <mergeCell ref="C401:E401"/>
    <mergeCell ref="C206:E206"/>
    <mergeCell ref="C286:E286"/>
    <mergeCell ref="C287:E287"/>
    <mergeCell ref="C288:E288"/>
    <mergeCell ref="C289:E289"/>
    <mergeCell ref="C357:E357"/>
    <mergeCell ref="C83:E83"/>
    <mergeCell ref="C67:E67"/>
    <mergeCell ref="C29:E29"/>
    <mergeCell ref="C30:E30"/>
    <mergeCell ref="C31:E31"/>
    <mergeCell ref="C32:E32"/>
    <mergeCell ref="C77:E77"/>
    <mergeCell ref="C76:E76"/>
    <mergeCell ref="C34:E34"/>
    <mergeCell ref="C39:E39"/>
    <mergeCell ref="C66:E66"/>
    <mergeCell ref="C94:E94"/>
    <mergeCell ref="C447:E447"/>
    <mergeCell ref="C448:E448"/>
    <mergeCell ref="C344:E344"/>
    <mergeCell ref="C345:E345"/>
    <mergeCell ref="C346:E346"/>
    <mergeCell ref="C347:E347"/>
    <mergeCell ref="C341:E341"/>
    <mergeCell ref="C235:E235"/>
    <mergeCell ref="C236:E236"/>
    <mergeCell ref="C177:E177"/>
    <mergeCell ref="C203:E203"/>
    <mergeCell ref="C204:E204"/>
    <mergeCell ref="C234:E234"/>
    <mergeCell ref="C336:E336"/>
    <mergeCell ref="C241:E241"/>
    <mergeCell ref="C242:E242"/>
    <mergeCell ref="C296:E296"/>
    <mergeCell ref="C297:E297"/>
    <mergeCell ref="C205:E205"/>
    <mergeCell ref="C146:E146"/>
    <mergeCell ref="C148:E148"/>
    <mergeCell ref="C149:E149"/>
    <mergeCell ref="B284:E284"/>
    <mergeCell ref="C247:E247"/>
    <mergeCell ref="C188:E188"/>
    <mergeCell ref="C189:E189"/>
    <mergeCell ref="C191:E191"/>
    <mergeCell ref="C192:E192"/>
    <mergeCell ref="C195:E195"/>
    <mergeCell ref="C187:E187"/>
    <mergeCell ref="C193:E193"/>
    <mergeCell ref="C337:E337"/>
    <mergeCell ref="C237:E237"/>
    <mergeCell ref="C238:E238"/>
    <mergeCell ref="C239:E239"/>
    <mergeCell ref="C240:E240"/>
    <mergeCell ref="C201:E201"/>
    <mergeCell ref="C202:E202"/>
    <mergeCell ref="A276:R276"/>
    <mergeCell ref="C467:E467"/>
    <mergeCell ref="C178:E178"/>
    <mergeCell ref="C179:E179"/>
    <mergeCell ref="C180:E180"/>
    <mergeCell ref="C181:E181"/>
    <mergeCell ref="C464:E464"/>
    <mergeCell ref="C462:E462"/>
    <mergeCell ref="C463:E463"/>
    <mergeCell ref="C452:E452"/>
    <mergeCell ref="C453:E453"/>
    <mergeCell ref="C458:E458"/>
    <mergeCell ref="C459:E459"/>
    <mergeCell ref="C460:E460"/>
    <mergeCell ref="C461:E461"/>
    <mergeCell ref="C465:E465"/>
    <mergeCell ref="C466:E466"/>
    <mergeCell ref="C339:E339"/>
    <mergeCell ref="C505:E505"/>
    <mergeCell ref="C509:E509"/>
    <mergeCell ref="C516:E516"/>
    <mergeCell ref="C523:E523"/>
    <mergeCell ref="A383:R383"/>
    <mergeCell ref="C391:E391"/>
    <mergeCell ref="C499:E499"/>
    <mergeCell ref="C473:E473"/>
    <mergeCell ref="C468:E468"/>
    <mergeCell ref="C524:E524"/>
    <mergeCell ref="A493:A497"/>
    <mergeCell ref="S494:V494"/>
    <mergeCell ref="C527:E527"/>
    <mergeCell ref="C528:E528"/>
    <mergeCell ref="C510:E510"/>
    <mergeCell ref="C511:E511"/>
    <mergeCell ref="C513:E513"/>
    <mergeCell ref="C514:E514"/>
    <mergeCell ref="C515:E515"/>
    <mergeCell ref="C525:E525"/>
    <mergeCell ref="C526:E526"/>
    <mergeCell ref="R11:R12"/>
    <mergeCell ref="Q11:Q12"/>
    <mergeCell ref="M11:M12"/>
    <mergeCell ref="Q62:Q63"/>
    <mergeCell ref="P62:P63"/>
    <mergeCell ref="K494:N494"/>
    <mergeCell ref="O494:R494"/>
    <mergeCell ref="A382:R382"/>
    <mergeCell ref="C500:E500"/>
    <mergeCell ref="C501:E501"/>
    <mergeCell ref="I62:I63"/>
    <mergeCell ref="A474:E474"/>
    <mergeCell ref="B414:E414"/>
    <mergeCell ref="C409:E409"/>
    <mergeCell ref="C183:E183"/>
    <mergeCell ref="C420:E420"/>
    <mergeCell ref="C354:E354"/>
    <mergeCell ref="C469:E469"/>
    <mergeCell ref="C182:E182"/>
    <mergeCell ref="C415:E415"/>
    <mergeCell ref="C470:E470"/>
    <mergeCell ref="C472:E472"/>
    <mergeCell ref="C416:E416"/>
    <mergeCell ref="C417:E417"/>
    <mergeCell ref="A220:R220"/>
    <mergeCell ref="A221:R221"/>
    <mergeCell ref="A275:R275"/>
    <mergeCell ref="G173:G174"/>
    <mergeCell ref="G282:G283"/>
    <mergeCell ref="G118:G119"/>
    <mergeCell ref="J226:J227"/>
    <mergeCell ref="J282:J283"/>
    <mergeCell ref="G171:R171"/>
    <mergeCell ref="G172:J172"/>
    <mergeCell ref="O118:O119"/>
    <mergeCell ref="A277:R277"/>
    <mergeCell ref="C145:E145"/>
    <mergeCell ref="Q331:Q332"/>
    <mergeCell ref="O386:R386"/>
    <mergeCell ref="O387:O388"/>
    <mergeCell ref="O441:O442"/>
    <mergeCell ref="G331:G332"/>
    <mergeCell ref="O282:O283"/>
    <mergeCell ref="M282:M283"/>
    <mergeCell ref="G385:R385"/>
    <mergeCell ref="H282:H283"/>
    <mergeCell ref="A324:R324"/>
    <mergeCell ref="A4:R4"/>
    <mergeCell ref="A5:R5"/>
    <mergeCell ref="A6:R6"/>
    <mergeCell ref="O495:O496"/>
    <mergeCell ref="M441:M442"/>
    <mergeCell ref="L441:L442"/>
    <mergeCell ref="M495:M496"/>
    <mergeCell ref="L495:L496"/>
    <mergeCell ref="K495:K496"/>
    <mergeCell ref="A8:R8"/>
    <mergeCell ref="A219:R219"/>
    <mergeCell ref="A222:R222"/>
    <mergeCell ref="G224:R224"/>
    <mergeCell ref="I441:I442"/>
    <mergeCell ref="J441:J442"/>
    <mergeCell ref="L331:L332"/>
    <mergeCell ref="K331:K332"/>
    <mergeCell ref="I331:I332"/>
    <mergeCell ref="H331:H332"/>
    <mergeCell ref="J495:J496"/>
    <mergeCell ref="G494:J494"/>
    <mergeCell ref="G495:G496"/>
    <mergeCell ref="H495:H496"/>
    <mergeCell ref="A112:R112"/>
    <mergeCell ref="A113:R113"/>
    <mergeCell ref="P495:P496"/>
    <mergeCell ref="A57:R57"/>
    <mergeCell ref="A97:E97"/>
    <mergeCell ref="G116:R116"/>
    <mergeCell ref="Q118:Q119"/>
    <mergeCell ref="G62:G63"/>
    <mergeCell ref="A56:R56"/>
    <mergeCell ref="A59:R59"/>
    <mergeCell ref="A111:R111"/>
    <mergeCell ref="O62:O63"/>
    <mergeCell ref="M62:M63"/>
    <mergeCell ref="O173:O174"/>
    <mergeCell ref="A114:R114"/>
    <mergeCell ref="A115:R115"/>
    <mergeCell ref="A166:R166"/>
    <mergeCell ref="G117:J117"/>
    <mergeCell ref="H118:H119"/>
    <mergeCell ref="L173:L174"/>
    <mergeCell ref="K173:K174"/>
    <mergeCell ref="I173:I174"/>
    <mergeCell ref="H173:H174"/>
    <mergeCell ref="A58:R58"/>
    <mergeCell ref="A325:R325"/>
    <mergeCell ref="A326:R326"/>
    <mergeCell ref="A327:R327"/>
    <mergeCell ref="A380:R380"/>
    <mergeCell ref="A381:R381"/>
    <mergeCell ref="A278:R278"/>
    <mergeCell ref="A167:R167"/>
    <mergeCell ref="A168:R168"/>
    <mergeCell ref="A169:R169"/>
  </mergeCells>
  <printOptions/>
  <pageMargins left="0.2362204724409449" right="0.2362204724409449" top="0.7480314960629921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1"/>
  <sheetViews>
    <sheetView workbookViewId="0" topLeftCell="A13">
      <selection activeCell="A2" sqref="A2:T40"/>
    </sheetView>
  </sheetViews>
  <sheetFormatPr defaultColWidth="9.140625" defaultRowHeight="12.75"/>
  <cols>
    <col min="1" max="1" width="8.00390625" style="0" customWidth="1"/>
    <col min="2" max="2" width="17.421875" style="0" customWidth="1"/>
    <col min="3" max="4" width="6.8515625" style="0" customWidth="1"/>
    <col min="5" max="20" width="7.421875" style="0" customWidth="1"/>
  </cols>
  <sheetData>
    <row r="1" spans="1:20" ht="12.75">
      <c r="A1" s="204" t="s">
        <v>127</v>
      </c>
      <c r="B1" s="204"/>
      <c r="C1" s="204"/>
      <c r="D1" s="204"/>
      <c r="E1" s="205"/>
      <c r="F1" s="205"/>
      <c r="G1" s="205"/>
      <c r="H1" s="205"/>
      <c r="I1" s="205"/>
      <c r="J1" s="204"/>
      <c r="K1" s="204"/>
      <c r="L1" s="204"/>
      <c r="M1" s="204"/>
      <c r="N1" s="204"/>
      <c r="O1" s="204"/>
      <c r="P1" s="204"/>
      <c r="Q1" s="204"/>
      <c r="R1" s="1770"/>
      <c r="S1" s="1770"/>
      <c r="T1" s="1771"/>
    </row>
    <row r="2" spans="1:20" ht="12.75">
      <c r="A2" s="1772" t="s">
        <v>415</v>
      </c>
      <c r="B2" s="1349"/>
      <c r="C2" s="1349"/>
      <c r="D2" s="1349"/>
      <c r="E2" s="1349"/>
      <c r="F2" s="1349"/>
      <c r="G2" s="1349"/>
      <c r="H2" s="1349"/>
      <c r="I2" s="1349"/>
      <c r="J2" s="1349"/>
      <c r="K2" s="1349"/>
      <c r="L2" s="1349"/>
      <c r="M2" s="1349"/>
      <c r="N2" s="1349"/>
      <c r="O2" s="1349"/>
      <c r="P2" s="1349"/>
      <c r="Q2" s="1349"/>
      <c r="R2" s="1349"/>
      <c r="S2" s="1349"/>
      <c r="T2" s="1349"/>
    </row>
    <row r="3" spans="1:20" ht="12.75">
      <c r="A3" s="1773" t="s">
        <v>304</v>
      </c>
      <c r="B3" s="1774"/>
      <c r="C3" s="1774"/>
      <c r="D3" s="1774"/>
      <c r="E3" s="1774"/>
      <c r="F3" s="1774"/>
      <c r="G3" s="1774"/>
      <c r="H3" s="1774"/>
      <c r="I3" s="1774"/>
      <c r="J3" s="1774"/>
      <c r="K3" s="1774"/>
      <c r="L3" s="1774"/>
      <c r="M3" s="1774"/>
      <c r="N3" s="1774"/>
      <c r="O3" s="1774"/>
      <c r="P3" s="1774"/>
      <c r="Q3" s="1774"/>
      <c r="R3" s="1774"/>
      <c r="S3" s="1774"/>
      <c r="T3" s="1774"/>
    </row>
    <row r="4" spans="1:20" ht="13.5" thickBot="1">
      <c r="A4" s="204"/>
      <c r="B4" s="204"/>
      <c r="C4" s="204"/>
      <c r="D4" s="204"/>
      <c r="E4" s="205"/>
      <c r="F4" s="205"/>
      <c r="G4" s="205"/>
      <c r="H4" s="205"/>
      <c r="I4" s="205"/>
      <c r="J4" s="204"/>
      <c r="K4" s="204"/>
      <c r="L4" s="204"/>
      <c r="M4" s="204"/>
      <c r="N4" s="204"/>
      <c r="O4" s="204"/>
      <c r="P4" s="206"/>
      <c r="Q4" s="204"/>
      <c r="R4" s="1770" t="s">
        <v>93</v>
      </c>
      <c r="S4" s="1770"/>
      <c r="T4" s="1770"/>
    </row>
    <row r="5" spans="1:20" ht="21.75" customHeight="1" thickTop="1">
      <c r="A5" s="1789" t="s">
        <v>128</v>
      </c>
      <c r="B5" s="1783"/>
      <c r="C5" s="1782" t="s">
        <v>200</v>
      </c>
      <c r="D5" s="1790"/>
      <c r="E5" s="1791" t="s">
        <v>129</v>
      </c>
      <c r="F5" s="1792"/>
      <c r="G5" s="1792"/>
      <c r="H5" s="1793"/>
      <c r="I5" s="1792" t="s">
        <v>130</v>
      </c>
      <c r="J5" s="1794"/>
      <c r="K5" s="1794"/>
      <c r="L5" s="1794"/>
      <c r="M5" s="1779" t="s">
        <v>131</v>
      </c>
      <c r="N5" s="1780"/>
      <c r="O5" s="1780"/>
      <c r="P5" s="1781"/>
      <c r="Q5" s="1782" t="s">
        <v>132</v>
      </c>
      <c r="R5" s="1783"/>
      <c r="S5" s="1783"/>
      <c r="T5" s="1784"/>
    </row>
    <row r="6" spans="1:21" ht="36" customHeight="1" thickBot="1">
      <c r="A6" s="207" t="s">
        <v>95</v>
      </c>
      <c r="B6" s="208" t="s">
        <v>96</v>
      </c>
      <c r="C6" s="209" t="s">
        <v>214</v>
      </c>
      <c r="D6" s="210" t="s">
        <v>362</v>
      </c>
      <c r="E6" s="209" t="s">
        <v>349</v>
      </c>
      <c r="F6" s="211" t="s">
        <v>347</v>
      </c>
      <c r="G6" s="210" t="s">
        <v>346</v>
      </c>
      <c r="H6" s="210" t="s">
        <v>348</v>
      </c>
      <c r="I6" s="209" t="s">
        <v>349</v>
      </c>
      <c r="J6" s="211" t="s">
        <v>347</v>
      </c>
      <c r="K6" s="210" t="s">
        <v>346</v>
      </c>
      <c r="L6" s="210" t="s">
        <v>348</v>
      </c>
      <c r="M6" s="209" t="s">
        <v>349</v>
      </c>
      <c r="N6" s="211" t="s">
        <v>347</v>
      </c>
      <c r="O6" s="210" t="s">
        <v>346</v>
      </c>
      <c r="P6" s="210" t="s">
        <v>348</v>
      </c>
      <c r="Q6" s="209" t="s">
        <v>349</v>
      </c>
      <c r="R6" s="211" t="s">
        <v>347</v>
      </c>
      <c r="S6" s="210" t="s">
        <v>346</v>
      </c>
      <c r="T6" s="963" t="s">
        <v>348</v>
      </c>
      <c r="U6" s="546"/>
    </row>
    <row r="7" spans="1:20" ht="12.75">
      <c r="A7" s="1785" t="s">
        <v>194</v>
      </c>
      <c r="B7" s="1786"/>
      <c r="C7" s="563">
        <v>37.8</v>
      </c>
      <c r="D7" s="412">
        <f aca="true" t="shared" si="0" ref="D7:T7">D24+D30</f>
        <v>85.8</v>
      </c>
      <c r="E7" s="212">
        <f t="shared" si="0"/>
        <v>50280</v>
      </c>
      <c r="F7" s="784">
        <f t="shared" si="0"/>
        <v>30185</v>
      </c>
      <c r="G7" s="784">
        <f t="shared" si="0"/>
        <v>-5682</v>
      </c>
      <c r="H7" s="797">
        <f t="shared" si="0"/>
        <v>74783</v>
      </c>
      <c r="I7" s="1194">
        <f t="shared" si="0"/>
        <v>3103</v>
      </c>
      <c r="J7" s="784">
        <f t="shared" si="0"/>
        <v>2220</v>
      </c>
      <c r="K7" s="784">
        <f t="shared" si="0"/>
        <v>-1933</v>
      </c>
      <c r="L7" s="797">
        <f t="shared" si="0"/>
        <v>3390</v>
      </c>
      <c r="M7" s="1195">
        <f t="shared" si="0"/>
        <v>1824</v>
      </c>
      <c r="N7" s="784">
        <f t="shared" si="0"/>
        <v>1805</v>
      </c>
      <c r="O7" s="784">
        <f t="shared" si="0"/>
        <v>6147</v>
      </c>
      <c r="P7" s="784">
        <f t="shared" si="0"/>
        <v>9776</v>
      </c>
      <c r="Q7" s="968">
        <f t="shared" si="0"/>
        <v>55207</v>
      </c>
      <c r="R7" s="212">
        <f t="shared" si="0"/>
        <v>34210</v>
      </c>
      <c r="S7" s="212">
        <f t="shared" si="0"/>
        <v>-1468</v>
      </c>
      <c r="T7" s="808">
        <f t="shared" si="0"/>
        <v>87949</v>
      </c>
    </row>
    <row r="8" spans="1:20" ht="12.75">
      <c r="A8" s="964" t="s">
        <v>27</v>
      </c>
      <c r="B8" s="413" t="s">
        <v>178</v>
      </c>
      <c r="C8" s="564"/>
      <c r="D8" s="414"/>
      <c r="E8" s="216"/>
      <c r="F8" s="785"/>
      <c r="G8" s="785"/>
      <c r="H8" s="873"/>
      <c r="I8" s="216"/>
      <c r="J8" s="785"/>
      <c r="K8" s="785"/>
      <c r="L8" s="798"/>
      <c r="M8" s="216"/>
      <c r="N8" s="785"/>
      <c r="O8" s="785"/>
      <c r="P8" s="803"/>
      <c r="Q8" s="796"/>
      <c r="R8" s="415"/>
      <c r="S8" s="415"/>
      <c r="T8" s="809"/>
    </row>
    <row r="9" spans="1:20" ht="12.75">
      <c r="A9" s="1775" t="s">
        <v>305</v>
      </c>
      <c r="B9" s="1776"/>
      <c r="C9" s="564"/>
      <c r="D9" s="414"/>
      <c r="E9" s="216"/>
      <c r="F9" s="785"/>
      <c r="G9" s="785">
        <v>242</v>
      </c>
      <c r="H9" s="873">
        <f aca="true" t="shared" si="1" ref="H9:H38">SUM(E9:G9)</f>
        <v>242</v>
      </c>
      <c r="I9" s="216"/>
      <c r="J9" s="785"/>
      <c r="K9" s="785"/>
      <c r="L9" s="798">
        <f aca="true" t="shared" si="2" ref="L9:L38">SUM(I9:K9)</f>
        <v>0</v>
      </c>
      <c r="M9" s="216">
        <v>325</v>
      </c>
      <c r="N9" s="785"/>
      <c r="O9" s="785">
        <v>198</v>
      </c>
      <c r="P9" s="803">
        <f aca="true" t="shared" si="3" ref="P9:P39">SUM(M9:O9)</f>
        <v>523</v>
      </c>
      <c r="Q9" s="796">
        <f aca="true" t="shared" si="4" ref="Q9:Q29">E9+I9+M9</f>
        <v>325</v>
      </c>
      <c r="R9" s="415">
        <f>F9+J9+N9</f>
        <v>0</v>
      </c>
      <c r="S9" s="415">
        <f>G9+K9+O9</f>
        <v>440</v>
      </c>
      <c r="T9" s="809">
        <f>H9+L9+P9</f>
        <v>765</v>
      </c>
    </row>
    <row r="10" spans="1:20" ht="12.75">
      <c r="A10" s="1764" t="s">
        <v>313</v>
      </c>
      <c r="B10" s="1765"/>
      <c r="C10" s="452"/>
      <c r="D10" s="416"/>
      <c r="E10" s="417">
        <v>0</v>
      </c>
      <c r="F10" s="786"/>
      <c r="G10" s="786"/>
      <c r="H10" s="873">
        <f t="shared" si="1"/>
        <v>0</v>
      </c>
      <c r="I10" s="418">
        <v>16</v>
      </c>
      <c r="J10" s="424"/>
      <c r="K10" s="424"/>
      <c r="L10" s="798">
        <f t="shared" si="2"/>
        <v>16</v>
      </c>
      <c r="M10" s="418">
        <v>918</v>
      </c>
      <c r="N10" s="424">
        <v>410</v>
      </c>
      <c r="O10" s="424"/>
      <c r="P10" s="803">
        <f t="shared" si="3"/>
        <v>1328</v>
      </c>
      <c r="Q10" s="796">
        <f t="shared" si="4"/>
        <v>934</v>
      </c>
      <c r="R10" s="415">
        <f aca="true" t="shared" si="5" ref="R10:R23">F10+J10+N10</f>
        <v>410</v>
      </c>
      <c r="S10" s="415">
        <f aca="true" t="shared" si="6" ref="S10:S23">G10+K10+O10</f>
        <v>0</v>
      </c>
      <c r="T10" s="809">
        <f aca="true" t="shared" si="7" ref="T10:T23">H10+L10+P10</f>
        <v>1344</v>
      </c>
    </row>
    <row r="11" spans="1:20" ht="12.75">
      <c r="A11" s="1764" t="s">
        <v>314</v>
      </c>
      <c r="B11" s="1765"/>
      <c r="C11" s="452">
        <v>2</v>
      </c>
      <c r="D11" s="416">
        <v>2</v>
      </c>
      <c r="E11" s="417">
        <v>2832</v>
      </c>
      <c r="F11" s="786">
        <v>118</v>
      </c>
      <c r="G11" s="786"/>
      <c r="H11" s="873">
        <f t="shared" si="1"/>
        <v>2950</v>
      </c>
      <c r="I11" s="418">
        <v>55</v>
      </c>
      <c r="J11" s="424">
        <v>48</v>
      </c>
      <c r="K11" s="424"/>
      <c r="L11" s="798">
        <f t="shared" si="2"/>
        <v>103</v>
      </c>
      <c r="M11" s="418"/>
      <c r="N11" s="424"/>
      <c r="O11" s="424"/>
      <c r="P11" s="803">
        <f t="shared" si="3"/>
        <v>0</v>
      </c>
      <c r="Q11" s="796">
        <f t="shared" si="4"/>
        <v>2887</v>
      </c>
      <c r="R11" s="415">
        <f t="shared" si="5"/>
        <v>166</v>
      </c>
      <c r="S11" s="415">
        <f t="shared" si="6"/>
        <v>0</v>
      </c>
      <c r="T11" s="809">
        <f t="shared" si="7"/>
        <v>3053</v>
      </c>
    </row>
    <row r="12" spans="1:20" ht="12.75">
      <c r="A12" s="1764" t="s">
        <v>307</v>
      </c>
      <c r="B12" s="1765"/>
      <c r="C12" s="452"/>
      <c r="D12" s="416"/>
      <c r="E12" s="417"/>
      <c r="F12" s="786"/>
      <c r="G12" s="786"/>
      <c r="H12" s="873">
        <f t="shared" si="1"/>
        <v>0</v>
      </c>
      <c r="I12" s="418">
        <v>17</v>
      </c>
      <c r="J12" s="424"/>
      <c r="K12" s="424"/>
      <c r="L12" s="798">
        <f t="shared" si="2"/>
        <v>17</v>
      </c>
      <c r="M12" s="418"/>
      <c r="N12" s="424"/>
      <c r="O12" s="424"/>
      <c r="P12" s="803">
        <f t="shared" si="3"/>
        <v>0</v>
      </c>
      <c r="Q12" s="796">
        <f t="shared" si="4"/>
        <v>17</v>
      </c>
      <c r="R12" s="415">
        <f t="shared" si="5"/>
        <v>0</v>
      </c>
      <c r="S12" s="415">
        <f t="shared" si="6"/>
        <v>0</v>
      </c>
      <c r="T12" s="809">
        <f t="shared" si="7"/>
        <v>17</v>
      </c>
    </row>
    <row r="13" spans="1:20" ht="12.75">
      <c r="A13" s="1764" t="s">
        <v>306</v>
      </c>
      <c r="B13" s="1765"/>
      <c r="C13" s="452"/>
      <c r="D13" s="416"/>
      <c r="E13" s="417"/>
      <c r="F13" s="786"/>
      <c r="G13" s="786"/>
      <c r="H13" s="873">
        <f t="shared" si="1"/>
        <v>0</v>
      </c>
      <c r="I13" s="418">
        <v>15</v>
      </c>
      <c r="J13" s="424"/>
      <c r="K13" s="424"/>
      <c r="L13" s="798">
        <f t="shared" si="2"/>
        <v>15</v>
      </c>
      <c r="M13" s="418"/>
      <c r="N13" s="424"/>
      <c r="O13" s="424"/>
      <c r="P13" s="803">
        <f t="shared" si="3"/>
        <v>0</v>
      </c>
      <c r="Q13" s="796">
        <f t="shared" si="4"/>
        <v>15</v>
      </c>
      <c r="R13" s="415">
        <f t="shared" si="5"/>
        <v>0</v>
      </c>
      <c r="S13" s="415">
        <f t="shared" si="6"/>
        <v>0</v>
      </c>
      <c r="T13" s="809">
        <f t="shared" si="7"/>
        <v>15</v>
      </c>
    </row>
    <row r="14" spans="1:20" ht="12.75">
      <c r="A14" s="1766" t="s">
        <v>134</v>
      </c>
      <c r="B14" s="1767"/>
      <c r="C14" s="452">
        <v>1</v>
      </c>
      <c r="D14" s="416">
        <v>1</v>
      </c>
      <c r="E14" s="417">
        <v>2923</v>
      </c>
      <c r="F14" s="786"/>
      <c r="G14" s="786">
        <v>320</v>
      </c>
      <c r="H14" s="873">
        <f t="shared" si="1"/>
        <v>3243</v>
      </c>
      <c r="I14" s="418">
        <v>68</v>
      </c>
      <c r="J14" s="424">
        <v>24</v>
      </c>
      <c r="K14" s="424"/>
      <c r="L14" s="798">
        <f t="shared" si="2"/>
        <v>92</v>
      </c>
      <c r="M14" s="418"/>
      <c r="N14" s="424"/>
      <c r="O14" s="424"/>
      <c r="P14" s="803">
        <f t="shared" si="3"/>
        <v>0</v>
      </c>
      <c r="Q14" s="796">
        <f t="shared" si="4"/>
        <v>2991</v>
      </c>
      <c r="R14" s="415">
        <f t="shared" si="5"/>
        <v>24</v>
      </c>
      <c r="S14" s="415">
        <f t="shared" si="6"/>
        <v>320</v>
      </c>
      <c r="T14" s="809">
        <f t="shared" si="7"/>
        <v>3335</v>
      </c>
    </row>
    <row r="15" spans="1:20" ht="12.75">
      <c r="A15" s="1766" t="s">
        <v>135</v>
      </c>
      <c r="B15" s="1767"/>
      <c r="C15" s="453"/>
      <c r="D15" s="419"/>
      <c r="E15" s="417"/>
      <c r="F15" s="786"/>
      <c r="G15" s="786"/>
      <c r="H15" s="873">
        <f t="shared" si="1"/>
        <v>0</v>
      </c>
      <c r="I15" s="418">
        <v>0</v>
      </c>
      <c r="J15" s="424"/>
      <c r="K15" s="424"/>
      <c r="L15" s="798">
        <f t="shared" si="2"/>
        <v>0</v>
      </c>
      <c r="M15" s="418"/>
      <c r="N15" s="424"/>
      <c r="O15" s="424"/>
      <c r="P15" s="803">
        <f t="shared" si="3"/>
        <v>0</v>
      </c>
      <c r="Q15" s="796">
        <f t="shared" si="4"/>
        <v>0</v>
      </c>
      <c r="R15" s="415">
        <f t="shared" si="5"/>
        <v>0</v>
      </c>
      <c r="S15" s="415">
        <f t="shared" si="6"/>
        <v>0</v>
      </c>
      <c r="T15" s="809">
        <f t="shared" si="7"/>
        <v>0</v>
      </c>
    </row>
    <row r="16" spans="1:20" ht="12.75">
      <c r="A16" s="1766" t="s">
        <v>266</v>
      </c>
      <c r="B16" s="1767"/>
      <c r="C16" s="453">
        <v>0.8</v>
      </c>
      <c r="D16" s="419">
        <v>0.8</v>
      </c>
      <c r="E16" s="417">
        <v>1501</v>
      </c>
      <c r="F16" s="786">
        <v>88</v>
      </c>
      <c r="G16" s="786">
        <v>33</v>
      </c>
      <c r="H16" s="873">
        <f t="shared" si="1"/>
        <v>1622</v>
      </c>
      <c r="I16" s="418">
        <v>124</v>
      </c>
      <c r="J16" s="424">
        <v>38</v>
      </c>
      <c r="K16" s="424">
        <v>-56</v>
      </c>
      <c r="L16" s="798">
        <f t="shared" si="2"/>
        <v>106</v>
      </c>
      <c r="M16" s="418"/>
      <c r="N16" s="424"/>
      <c r="O16" s="424"/>
      <c r="P16" s="803">
        <f t="shared" si="3"/>
        <v>0</v>
      </c>
      <c r="Q16" s="796">
        <f t="shared" si="4"/>
        <v>1625</v>
      </c>
      <c r="R16" s="415">
        <f t="shared" si="5"/>
        <v>126</v>
      </c>
      <c r="S16" s="415">
        <f t="shared" si="6"/>
        <v>-23</v>
      </c>
      <c r="T16" s="809">
        <f t="shared" si="7"/>
        <v>1728</v>
      </c>
    </row>
    <row r="17" spans="1:20" ht="12.75">
      <c r="A17" s="1766" t="s">
        <v>126</v>
      </c>
      <c r="B17" s="1767"/>
      <c r="C17" s="452">
        <v>0.2</v>
      </c>
      <c r="D17" s="416">
        <v>0.2</v>
      </c>
      <c r="E17" s="417">
        <v>466</v>
      </c>
      <c r="F17" s="786"/>
      <c r="G17" s="786"/>
      <c r="H17" s="873">
        <f t="shared" si="1"/>
        <v>466</v>
      </c>
      <c r="I17" s="418">
        <v>9</v>
      </c>
      <c r="J17" s="424"/>
      <c r="K17" s="424"/>
      <c r="L17" s="798">
        <f t="shared" si="2"/>
        <v>9</v>
      </c>
      <c r="M17" s="418">
        <v>0</v>
      </c>
      <c r="N17" s="424"/>
      <c r="O17" s="424"/>
      <c r="P17" s="803">
        <f t="shared" si="3"/>
        <v>0</v>
      </c>
      <c r="Q17" s="796">
        <f t="shared" si="4"/>
        <v>475</v>
      </c>
      <c r="R17" s="415">
        <f t="shared" si="5"/>
        <v>0</v>
      </c>
      <c r="S17" s="415">
        <f t="shared" si="6"/>
        <v>0</v>
      </c>
      <c r="T17" s="809">
        <f t="shared" si="7"/>
        <v>475</v>
      </c>
    </row>
    <row r="18" spans="1:20" ht="12.75">
      <c r="A18" s="1766" t="s">
        <v>245</v>
      </c>
      <c r="B18" s="1767"/>
      <c r="C18" s="452">
        <v>1.6</v>
      </c>
      <c r="D18" s="416">
        <v>1.6</v>
      </c>
      <c r="E18" s="417">
        <v>2460</v>
      </c>
      <c r="F18" s="786">
        <v>30</v>
      </c>
      <c r="G18" s="786">
        <v>54</v>
      </c>
      <c r="H18" s="873">
        <f t="shared" si="1"/>
        <v>2544</v>
      </c>
      <c r="I18" s="418">
        <v>48</v>
      </c>
      <c r="J18" s="424">
        <v>231</v>
      </c>
      <c r="K18" s="424">
        <v>101</v>
      </c>
      <c r="L18" s="798">
        <f t="shared" si="2"/>
        <v>380</v>
      </c>
      <c r="M18" s="418"/>
      <c r="N18" s="424"/>
      <c r="O18" s="424"/>
      <c r="P18" s="803">
        <f t="shared" si="3"/>
        <v>0</v>
      </c>
      <c r="Q18" s="796">
        <f t="shared" si="4"/>
        <v>2508</v>
      </c>
      <c r="R18" s="415">
        <f t="shared" si="5"/>
        <v>261</v>
      </c>
      <c r="S18" s="415">
        <f t="shared" si="6"/>
        <v>155</v>
      </c>
      <c r="T18" s="809">
        <f t="shared" si="7"/>
        <v>2924</v>
      </c>
    </row>
    <row r="19" spans="1:20" ht="12.75">
      <c r="A19" s="1766" t="s">
        <v>315</v>
      </c>
      <c r="B19" s="1767"/>
      <c r="C19" s="452">
        <v>0.2</v>
      </c>
      <c r="D19" s="416">
        <v>0.2</v>
      </c>
      <c r="E19" s="417">
        <v>500</v>
      </c>
      <c r="F19" s="786"/>
      <c r="G19" s="786"/>
      <c r="H19" s="873">
        <f t="shared" si="1"/>
        <v>500</v>
      </c>
      <c r="I19" s="418">
        <v>10</v>
      </c>
      <c r="J19" s="424"/>
      <c r="K19" s="424"/>
      <c r="L19" s="798">
        <f t="shared" si="2"/>
        <v>10</v>
      </c>
      <c r="M19" s="418"/>
      <c r="N19" s="424"/>
      <c r="O19" s="424"/>
      <c r="P19" s="803">
        <f t="shared" si="3"/>
        <v>0</v>
      </c>
      <c r="Q19" s="796">
        <f t="shared" si="4"/>
        <v>510</v>
      </c>
      <c r="R19" s="415">
        <f t="shared" si="5"/>
        <v>0</v>
      </c>
      <c r="S19" s="415">
        <f t="shared" si="6"/>
        <v>0</v>
      </c>
      <c r="T19" s="809">
        <f t="shared" si="7"/>
        <v>510</v>
      </c>
    </row>
    <row r="20" spans="1:20" ht="12.75">
      <c r="A20" s="1766" t="s">
        <v>308</v>
      </c>
      <c r="B20" s="1767"/>
      <c r="C20" s="452">
        <v>8</v>
      </c>
      <c r="D20" s="416">
        <v>8</v>
      </c>
      <c r="E20" s="417">
        <v>9097</v>
      </c>
      <c r="F20" s="786">
        <v>-694</v>
      </c>
      <c r="G20" s="786"/>
      <c r="H20" s="873">
        <f t="shared" si="1"/>
        <v>8403</v>
      </c>
      <c r="I20" s="418"/>
      <c r="J20" s="424">
        <v>808</v>
      </c>
      <c r="K20" s="424">
        <v>106</v>
      </c>
      <c r="L20" s="798">
        <f t="shared" si="2"/>
        <v>914</v>
      </c>
      <c r="M20" s="418"/>
      <c r="N20" s="424"/>
      <c r="O20" s="424"/>
      <c r="P20" s="803">
        <f t="shared" si="3"/>
        <v>0</v>
      </c>
      <c r="Q20" s="796">
        <f t="shared" si="4"/>
        <v>9097</v>
      </c>
      <c r="R20" s="415">
        <f t="shared" si="5"/>
        <v>114</v>
      </c>
      <c r="S20" s="415">
        <f t="shared" si="6"/>
        <v>106</v>
      </c>
      <c r="T20" s="809">
        <f t="shared" si="7"/>
        <v>9317</v>
      </c>
    </row>
    <row r="21" spans="1:20" ht="12.75">
      <c r="A21" s="1766" t="s">
        <v>309</v>
      </c>
      <c r="B21" s="1767"/>
      <c r="C21" s="452">
        <v>15</v>
      </c>
      <c r="D21" s="416">
        <v>64</v>
      </c>
      <c r="E21" s="417">
        <v>9740</v>
      </c>
      <c r="F21" s="786">
        <v>30550</v>
      </c>
      <c r="G21" s="786">
        <v>-2221</v>
      </c>
      <c r="H21" s="873">
        <f t="shared" si="1"/>
        <v>38069</v>
      </c>
      <c r="I21" s="418"/>
      <c r="J21" s="424">
        <v>618</v>
      </c>
      <c r="K21" s="424">
        <v>-695</v>
      </c>
      <c r="L21" s="798">
        <f t="shared" si="2"/>
        <v>-77</v>
      </c>
      <c r="M21" s="418"/>
      <c r="N21" s="424"/>
      <c r="O21" s="424"/>
      <c r="P21" s="803">
        <f t="shared" si="3"/>
        <v>0</v>
      </c>
      <c r="Q21" s="796">
        <f t="shared" si="4"/>
        <v>9740</v>
      </c>
      <c r="R21" s="415">
        <f t="shared" si="5"/>
        <v>31168</v>
      </c>
      <c r="S21" s="415">
        <f t="shared" si="6"/>
        <v>-2916</v>
      </c>
      <c r="T21" s="809">
        <f t="shared" si="7"/>
        <v>37992</v>
      </c>
    </row>
    <row r="22" spans="1:20" ht="12.75">
      <c r="A22" s="1766" t="s">
        <v>316</v>
      </c>
      <c r="B22" s="1767"/>
      <c r="C22" s="453">
        <v>0.8</v>
      </c>
      <c r="D22" s="419">
        <v>0.8</v>
      </c>
      <c r="E22" s="417">
        <v>1182</v>
      </c>
      <c r="F22" s="786"/>
      <c r="G22" s="786"/>
      <c r="H22" s="873">
        <f t="shared" si="1"/>
        <v>1182</v>
      </c>
      <c r="I22" s="418">
        <v>37</v>
      </c>
      <c r="J22" s="424">
        <v>55</v>
      </c>
      <c r="K22" s="424">
        <v>10</v>
      </c>
      <c r="L22" s="798">
        <f t="shared" si="2"/>
        <v>102</v>
      </c>
      <c r="M22" s="418"/>
      <c r="N22" s="424"/>
      <c r="O22" s="424"/>
      <c r="P22" s="803">
        <f t="shared" si="3"/>
        <v>0</v>
      </c>
      <c r="Q22" s="796">
        <f t="shared" si="4"/>
        <v>1219</v>
      </c>
      <c r="R22" s="415">
        <f t="shared" si="5"/>
        <v>55</v>
      </c>
      <c r="S22" s="415">
        <f t="shared" si="6"/>
        <v>10</v>
      </c>
      <c r="T22" s="809">
        <f t="shared" si="7"/>
        <v>1284</v>
      </c>
    </row>
    <row r="23" spans="1:20" ht="12.75">
      <c r="A23" s="1766" t="s">
        <v>312</v>
      </c>
      <c r="B23" s="1767"/>
      <c r="C23" s="349"/>
      <c r="D23" s="565"/>
      <c r="E23" s="350"/>
      <c r="F23" s="417"/>
      <c r="G23" s="787"/>
      <c r="H23" s="873">
        <f t="shared" si="1"/>
        <v>0</v>
      </c>
      <c r="I23" s="214"/>
      <c r="J23" s="418"/>
      <c r="K23" s="792"/>
      <c r="L23" s="798">
        <f t="shared" si="2"/>
        <v>0</v>
      </c>
      <c r="M23" s="214">
        <v>550</v>
      </c>
      <c r="N23" s="418"/>
      <c r="O23" s="792"/>
      <c r="P23" s="803">
        <f t="shared" si="3"/>
        <v>550</v>
      </c>
      <c r="Q23" s="796">
        <f t="shared" si="4"/>
        <v>550</v>
      </c>
      <c r="R23" s="415">
        <f t="shared" si="5"/>
        <v>0</v>
      </c>
      <c r="S23" s="415">
        <f t="shared" si="6"/>
        <v>0</v>
      </c>
      <c r="T23" s="809">
        <f t="shared" si="7"/>
        <v>550</v>
      </c>
    </row>
    <row r="24" spans="1:20" ht="12.75">
      <c r="A24" s="566" t="s">
        <v>27</v>
      </c>
      <c r="B24" s="405" t="s">
        <v>192</v>
      </c>
      <c r="C24" s="454">
        <f>SUM(C10:C22)</f>
        <v>29.6</v>
      </c>
      <c r="D24" s="454">
        <f>SUM(D10:D22)</f>
        <v>78.6</v>
      </c>
      <c r="E24" s="406">
        <v>30701</v>
      </c>
      <c r="F24" s="992">
        <f>SUM(F10:F23)</f>
        <v>30092</v>
      </c>
      <c r="G24" s="788">
        <f>SUM(G9:G23)</f>
        <v>-1572</v>
      </c>
      <c r="H24" s="875">
        <f>SUM(H9:H23)</f>
        <v>59221</v>
      </c>
      <c r="I24" s="215">
        <v>399</v>
      </c>
      <c r="J24" s="995">
        <f>SUM(J8:J23)</f>
        <v>1822</v>
      </c>
      <c r="K24" s="793">
        <f>SUM(K10:K23)</f>
        <v>-534</v>
      </c>
      <c r="L24" s="1286">
        <f>SUM(L9:L23)</f>
        <v>1687</v>
      </c>
      <c r="M24" s="215">
        <v>1793</v>
      </c>
      <c r="N24" s="995">
        <f aca="true" t="shared" si="8" ref="N24:T24">SUM(N9:N23)</f>
        <v>410</v>
      </c>
      <c r="O24" s="793">
        <f t="shared" si="8"/>
        <v>198</v>
      </c>
      <c r="P24" s="807">
        <f t="shared" si="8"/>
        <v>2401</v>
      </c>
      <c r="Q24" s="966">
        <f t="shared" si="8"/>
        <v>32893</v>
      </c>
      <c r="R24" s="407">
        <f t="shared" si="8"/>
        <v>32324</v>
      </c>
      <c r="S24" s="969">
        <f t="shared" si="8"/>
        <v>-1908</v>
      </c>
      <c r="T24" s="810">
        <f t="shared" si="8"/>
        <v>63309</v>
      </c>
    </row>
    <row r="25" spans="1:20" ht="12.75">
      <c r="A25" s="567" t="s">
        <v>172</v>
      </c>
      <c r="B25" s="352" t="s">
        <v>97</v>
      </c>
      <c r="C25" s="453"/>
      <c r="D25" s="453"/>
      <c r="E25" s="350"/>
      <c r="F25" s="417"/>
      <c r="G25" s="787"/>
      <c r="H25" s="876"/>
      <c r="I25" s="214"/>
      <c r="J25" s="418"/>
      <c r="K25" s="792"/>
      <c r="L25" s="799"/>
      <c r="M25" s="214"/>
      <c r="N25" s="418"/>
      <c r="O25" s="792"/>
      <c r="P25" s="807"/>
      <c r="Q25" s="967"/>
      <c r="R25" s="351"/>
      <c r="S25" s="415"/>
      <c r="T25" s="809"/>
    </row>
    <row r="26" spans="1:20" ht="12.75">
      <c r="A26" s="1768" t="s">
        <v>311</v>
      </c>
      <c r="B26" s="1769"/>
      <c r="C26" s="453">
        <v>0.2</v>
      </c>
      <c r="D26" s="453">
        <v>0.2</v>
      </c>
      <c r="E26" s="350">
        <v>354</v>
      </c>
      <c r="F26" s="417"/>
      <c r="G26" s="787"/>
      <c r="H26" s="873">
        <f t="shared" si="1"/>
        <v>354</v>
      </c>
      <c r="I26" s="214">
        <v>308</v>
      </c>
      <c r="J26" s="418"/>
      <c r="K26" s="792"/>
      <c r="L26" s="798">
        <f t="shared" si="2"/>
        <v>308</v>
      </c>
      <c r="M26" s="214">
        <v>31</v>
      </c>
      <c r="N26" s="418"/>
      <c r="O26" s="792"/>
      <c r="P26" s="803">
        <f t="shared" si="3"/>
        <v>31</v>
      </c>
      <c r="Q26" s="967">
        <f>E26+I26+M26</f>
        <v>693</v>
      </c>
      <c r="R26" s="351">
        <f>F26+J26+N26</f>
        <v>0</v>
      </c>
      <c r="S26" s="415">
        <f>G26+K26+O26</f>
        <v>0</v>
      </c>
      <c r="T26" s="809">
        <f>H26+L26+P26</f>
        <v>693</v>
      </c>
    </row>
    <row r="27" spans="1:20" ht="12.75">
      <c r="A27" s="1760" t="s">
        <v>206</v>
      </c>
      <c r="B27" s="1761"/>
      <c r="C27" s="452"/>
      <c r="D27" s="452"/>
      <c r="E27" s="350"/>
      <c r="F27" s="417"/>
      <c r="G27" s="787"/>
      <c r="H27" s="873">
        <f t="shared" si="1"/>
        <v>0</v>
      </c>
      <c r="I27" s="214"/>
      <c r="J27" s="418"/>
      <c r="K27" s="792"/>
      <c r="L27" s="798">
        <f t="shared" si="2"/>
        <v>0</v>
      </c>
      <c r="M27" s="214"/>
      <c r="N27" s="418"/>
      <c r="O27" s="792"/>
      <c r="P27" s="803">
        <f t="shared" si="3"/>
        <v>0</v>
      </c>
      <c r="Q27" s="967">
        <f t="shared" si="4"/>
        <v>0</v>
      </c>
      <c r="R27" s="351">
        <f aca="true" t="shared" si="9" ref="R27:T29">F27+J27+N27</f>
        <v>0</v>
      </c>
      <c r="S27" s="415">
        <f t="shared" si="9"/>
        <v>0</v>
      </c>
      <c r="T27" s="809">
        <f t="shared" si="9"/>
        <v>0</v>
      </c>
    </row>
    <row r="28" spans="1:20" ht="12.75">
      <c r="A28" s="1760" t="s">
        <v>190</v>
      </c>
      <c r="B28" s="1761"/>
      <c r="C28" s="988">
        <v>8</v>
      </c>
      <c r="D28" s="452">
        <v>7</v>
      </c>
      <c r="E28" s="350">
        <v>19225</v>
      </c>
      <c r="F28" s="417">
        <v>93</v>
      </c>
      <c r="G28" s="787">
        <v>-4110</v>
      </c>
      <c r="H28" s="873">
        <f t="shared" si="1"/>
        <v>15208</v>
      </c>
      <c r="I28" s="214">
        <v>2396</v>
      </c>
      <c r="J28" s="418">
        <v>398</v>
      </c>
      <c r="K28" s="792">
        <v>-1399</v>
      </c>
      <c r="L28" s="798">
        <f t="shared" si="2"/>
        <v>1395</v>
      </c>
      <c r="M28" s="214"/>
      <c r="N28" s="418"/>
      <c r="O28" s="418">
        <v>5949</v>
      </c>
      <c r="P28" s="803">
        <f t="shared" si="3"/>
        <v>5949</v>
      </c>
      <c r="Q28" s="967">
        <f t="shared" si="4"/>
        <v>21621</v>
      </c>
      <c r="R28" s="351">
        <f t="shared" si="9"/>
        <v>491</v>
      </c>
      <c r="S28" s="415">
        <f t="shared" si="9"/>
        <v>440</v>
      </c>
      <c r="T28" s="809">
        <f t="shared" si="9"/>
        <v>22552</v>
      </c>
    </row>
    <row r="29" spans="1:20" ht="12.75">
      <c r="A29" s="965" t="s">
        <v>363</v>
      </c>
      <c r="B29" s="962"/>
      <c r="C29" s="961"/>
      <c r="D29" s="452"/>
      <c r="E29" s="350"/>
      <c r="F29" s="417"/>
      <c r="G29" s="787"/>
      <c r="H29" s="873">
        <f t="shared" si="1"/>
        <v>0</v>
      </c>
      <c r="I29" s="214"/>
      <c r="J29" s="418"/>
      <c r="K29" s="792"/>
      <c r="L29" s="798">
        <f t="shared" si="2"/>
        <v>0</v>
      </c>
      <c r="M29" s="214"/>
      <c r="N29" s="800">
        <v>1395</v>
      </c>
      <c r="O29" s="800"/>
      <c r="P29" s="804">
        <f>SUM(M29:O29)</f>
        <v>1395</v>
      </c>
      <c r="Q29" s="967">
        <f t="shared" si="4"/>
        <v>0</v>
      </c>
      <c r="R29" s="351">
        <f t="shared" si="9"/>
        <v>1395</v>
      </c>
      <c r="S29" s="415">
        <f t="shared" si="9"/>
        <v>0</v>
      </c>
      <c r="T29" s="809">
        <f t="shared" si="9"/>
        <v>1395</v>
      </c>
    </row>
    <row r="30" spans="1:20" ht="12.75">
      <c r="A30" s="568" t="s">
        <v>34</v>
      </c>
      <c r="B30" s="405" t="s">
        <v>310</v>
      </c>
      <c r="C30" s="456">
        <v>8.2</v>
      </c>
      <c r="D30" s="456">
        <f>SUM(D26:D28)</f>
        <v>7.2</v>
      </c>
      <c r="E30" s="406">
        <v>19579</v>
      </c>
      <c r="F30" s="992">
        <v>93</v>
      </c>
      <c r="G30" s="788">
        <f>SUM(G28)</f>
        <v>-4110</v>
      </c>
      <c r="H30" s="876">
        <f>SUM(H26:H29)</f>
        <v>15562</v>
      </c>
      <c r="I30" s="215">
        <v>2704</v>
      </c>
      <c r="J30" s="995">
        <f>SUM(J26:J29)</f>
        <v>398</v>
      </c>
      <c r="K30" s="793">
        <f>SUM(K28:K29)</f>
        <v>-1399</v>
      </c>
      <c r="L30" s="1286">
        <f>SUM(L26:L29)</f>
        <v>1703</v>
      </c>
      <c r="M30" s="215">
        <v>31</v>
      </c>
      <c r="N30" s="806">
        <f>SUM(N29)</f>
        <v>1395</v>
      </c>
      <c r="O30" s="806">
        <f>SUM(O28:O29)</f>
        <v>5949</v>
      </c>
      <c r="P30" s="805">
        <f>SUM(P26:P29)</f>
        <v>7375</v>
      </c>
      <c r="Q30" s="966">
        <f>SUM(Q26:Q29)</f>
        <v>22314</v>
      </c>
      <c r="R30" s="407">
        <f>SUM(R26:R29)</f>
        <v>1886</v>
      </c>
      <c r="S30" s="969">
        <f>G30+K30+O30</f>
        <v>440</v>
      </c>
      <c r="T30" s="810">
        <f>SUM(T26:T29)</f>
        <v>24640</v>
      </c>
    </row>
    <row r="31" spans="1:20" ht="12.75">
      <c r="A31" s="408"/>
      <c r="B31" s="404"/>
      <c r="C31" s="457"/>
      <c r="D31" s="457"/>
      <c r="E31" s="409"/>
      <c r="F31" s="993"/>
      <c r="G31" s="789"/>
      <c r="H31" s="876"/>
      <c r="I31" s="410"/>
      <c r="J31" s="996"/>
      <c r="K31" s="794"/>
      <c r="L31" s="799"/>
      <c r="M31" s="410"/>
      <c r="N31" s="996"/>
      <c r="O31" s="794"/>
      <c r="P31" s="803">
        <f t="shared" si="3"/>
        <v>0</v>
      </c>
      <c r="Q31" s="967"/>
      <c r="R31" s="411"/>
      <c r="S31" s="415"/>
      <c r="T31" s="809"/>
    </row>
    <row r="32" spans="1:20" s="872" customFormat="1" ht="12.75">
      <c r="A32" s="1787" t="s">
        <v>195</v>
      </c>
      <c r="B32" s="1788"/>
      <c r="C32" s="458">
        <f>C39</f>
        <v>15.2</v>
      </c>
      <c r="D32" s="458">
        <f>D39</f>
        <v>13.8</v>
      </c>
      <c r="E32" s="403">
        <v>32992</v>
      </c>
      <c r="F32" s="994">
        <v>-1496</v>
      </c>
      <c r="G32" s="790">
        <v>194</v>
      </c>
      <c r="H32" s="801">
        <f t="shared" si="1"/>
        <v>31690</v>
      </c>
      <c r="I32" s="421">
        <v>387</v>
      </c>
      <c r="J32" s="997">
        <v>482</v>
      </c>
      <c r="K32" s="795">
        <v>-180</v>
      </c>
      <c r="L32" s="870">
        <f t="shared" si="2"/>
        <v>689</v>
      </c>
      <c r="M32" s="421">
        <v>0</v>
      </c>
      <c r="N32" s="997"/>
      <c r="O32" s="795"/>
      <c r="P32" s="871">
        <f t="shared" si="3"/>
        <v>0</v>
      </c>
      <c r="Q32" s="1190">
        <v>33379</v>
      </c>
      <c r="R32" s="1191">
        <v>-1014</v>
      </c>
      <c r="S32" s="1192">
        <f>G32+K32+O32</f>
        <v>14</v>
      </c>
      <c r="T32" s="1193">
        <f>SUM(Q32:S32)</f>
        <v>32379</v>
      </c>
    </row>
    <row r="33" spans="1:20" ht="12.75">
      <c r="A33" s="217" t="s">
        <v>174</v>
      </c>
      <c r="B33" s="218" t="s">
        <v>136</v>
      </c>
      <c r="C33" s="455"/>
      <c r="D33" s="455"/>
      <c r="E33" s="420"/>
      <c r="F33" s="791"/>
      <c r="G33" s="791"/>
      <c r="H33" s="873"/>
      <c r="I33" s="422"/>
      <c r="J33" s="791"/>
      <c r="K33" s="791"/>
      <c r="L33" s="798"/>
      <c r="M33" s="423"/>
      <c r="N33" s="791"/>
      <c r="O33" s="791"/>
      <c r="P33" s="803"/>
      <c r="Q33" s="796"/>
      <c r="R33" s="216"/>
      <c r="S33" s="415"/>
      <c r="T33" s="809"/>
    </row>
    <row r="34" spans="1:20" ht="12.75">
      <c r="A34" s="1760" t="s">
        <v>151</v>
      </c>
      <c r="B34" s="1761"/>
      <c r="C34" s="452">
        <v>4</v>
      </c>
      <c r="D34" s="452">
        <v>4</v>
      </c>
      <c r="E34" s="350">
        <v>4151</v>
      </c>
      <c r="F34" s="786"/>
      <c r="G34" s="786"/>
      <c r="H34" s="873">
        <f t="shared" si="1"/>
        <v>4151</v>
      </c>
      <c r="I34" s="424">
        <v>81</v>
      </c>
      <c r="J34" s="424">
        <v>162</v>
      </c>
      <c r="K34" s="424">
        <v>-299</v>
      </c>
      <c r="L34" s="798">
        <f t="shared" si="2"/>
        <v>-56</v>
      </c>
      <c r="M34" s="424"/>
      <c r="N34" s="424"/>
      <c r="O34" s="424"/>
      <c r="P34" s="803">
        <f t="shared" si="3"/>
        <v>0</v>
      </c>
      <c r="Q34" s="796">
        <f aca="true" t="shared" si="10" ref="Q34:T38">E34+I34+M34</f>
        <v>4232</v>
      </c>
      <c r="R34" s="213">
        <f t="shared" si="10"/>
        <v>162</v>
      </c>
      <c r="S34" s="415">
        <f t="shared" si="10"/>
        <v>-299</v>
      </c>
      <c r="T34" s="809">
        <f t="shared" si="10"/>
        <v>4095</v>
      </c>
    </row>
    <row r="35" spans="1:20" ht="12.75">
      <c r="A35" s="1766" t="s">
        <v>317</v>
      </c>
      <c r="B35" s="1767"/>
      <c r="C35" s="452"/>
      <c r="D35" s="452"/>
      <c r="E35" s="350">
        <v>1799</v>
      </c>
      <c r="F35" s="786"/>
      <c r="G35" s="786"/>
      <c r="H35" s="873">
        <f t="shared" si="1"/>
        <v>1799</v>
      </c>
      <c r="I35" s="424">
        <v>35</v>
      </c>
      <c r="J35" s="424"/>
      <c r="K35" s="424"/>
      <c r="L35" s="798">
        <f t="shared" si="2"/>
        <v>35</v>
      </c>
      <c r="M35" s="424"/>
      <c r="N35" s="424"/>
      <c r="O35" s="424"/>
      <c r="P35" s="803">
        <f t="shared" si="3"/>
        <v>0</v>
      </c>
      <c r="Q35" s="796">
        <f t="shared" si="10"/>
        <v>1834</v>
      </c>
      <c r="R35" s="213">
        <f t="shared" si="10"/>
        <v>0</v>
      </c>
      <c r="S35" s="415">
        <f t="shared" si="10"/>
        <v>0</v>
      </c>
      <c r="T35" s="809">
        <f t="shared" si="10"/>
        <v>1834</v>
      </c>
    </row>
    <row r="36" spans="1:20" ht="12.75">
      <c r="A36" s="1760" t="s">
        <v>204</v>
      </c>
      <c r="B36" s="1761"/>
      <c r="C36" s="452"/>
      <c r="D36" s="452"/>
      <c r="E36" s="350">
        <v>69</v>
      </c>
      <c r="F36" s="786"/>
      <c r="G36" s="786">
        <v>2</v>
      </c>
      <c r="H36" s="873">
        <f t="shared" si="1"/>
        <v>71</v>
      </c>
      <c r="I36" s="424">
        <v>1</v>
      </c>
      <c r="J36" s="424"/>
      <c r="K36" s="424">
        <v>119</v>
      </c>
      <c r="L36" s="798">
        <f t="shared" si="2"/>
        <v>120</v>
      </c>
      <c r="M36" s="424"/>
      <c r="N36" s="424"/>
      <c r="O36" s="424"/>
      <c r="P36" s="803">
        <f t="shared" si="3"/>
        <v>0</v>
      </c>
      <c r="Q36" s="796">
        <f t="shared" si="10"/>
        <v>70</v>
      </c>
      <c r="R36" s="213">
        <f t="shared" si="10"/>
        <v>0</v>
      </c>
      <c r="S36" s="415">
        <f t="shared" si="10"/>
        <v>121</v>
      </c>
      <c r="T36" s="809">
        <f t="shared" si="10"/>
        <v>191</v>
      </c>
    </row>
    <row r="37" spans="1:20" ht="12.75">
      <c r="A37" s="1760" t="s">
        <v>364</v>
      </c>
      <c r="B37" s="1761"/>
      <c r="C37" s="452">
        <v>10.4</v>
      </c>
      <c r="D37" s="452">
        <v>9</v>
      </c>
      <c r="E37" s="350">
        <v>26074</v>
      </c>
      <c r="F37" s="786">
        <v>-1496</v>
      </c>
      <c r="G37" s="786"/>
      <c r="H37" s="873">
        <f t="shared" si="1"/>
        <v>24578</v>
      </c>
      <c r="I37" s="424">
        <v>252</v>
      </c>
      <c r="J37" s="424">
        <v>320</v>
      </c>
      <c r="K37" s="424"/>
      <c r="L37" s="798">
        <f t="shared" si="2"/>
        <v>572</v>
      </c>
      <c r="M37" s="424">
        <v>0</v>
      </c>
      <c r="N37" s="424"/>
      <c r="O37" s="424"/>
      <c r="P37" s="803">
        <f t="shared" si="3"/>
        <v>0</v>
      </c>
      <c r="Q37" s="796">
        <f t="shared" si="10"/>
        <v>26326</v>
      </c>
      <c r="R37" s="213">
        <f t="shared" si="10"/>
        <v>-1176</v>
      </c>
      <c r="S37" s="415">
        <f t="shared" si="10"/>
        <v>0</v>
      </c>
      <c r="T37" s="809">
        <f t="shared" si="10"/>
        <v>25150</v>
      </c>
    </row>
    <row r="38" spans="1:20" ht="12.75">
      <c r="A38" s="1762" t="s">
        <v>126</v>
      </c>
      <c r="B38" s="1763"/>
      <c r="C38" s="452">
        <v>0.8</v>
      </c>
      <c r="D38" s="452">
        <v>0.8</v>
      </c>
      <c r="E38" s="350">
        <v>899</v>
      </c>
      <c r="F38" s="786"/>
      <c r="G38" s="786">
        <v>192</v>
      </c>
      <c r="H38" s="873">
        <f t="shared" si="1"/>
        <v>1091</v>
      </c>
      <c r="I38" s="424">
        <v>18</v>
      </c>
      <c r="J38" s="424"/>
      <c r="K38" s="424"/>
      <c r="L38" s="798">
        <f t="shared" si="2"/>
        <v>18</v>
      </c>
      <c r="M38" s="424"/>
      <c r="N38" s="424"/>
      <c r="O38" s="424"/>
      <c r="P38" s="803">
        <f t="shared" si="3"/>
        <v>0</v>
      </c>
      <c r="Q38" s="796">
        <f t="shared" si="10"/>
        <v>917</v>
      </c>
      <c r="R38" s="213">
        <f t="shared" si="10"/>
        <v>0</v>
      </c>
      <c r="S38" s="415">
        <f t="shared" si="10"/>
        <v>192</v>
      </c>
      <c r="T38" s="809">
        <f t="shared" si="10"/>
        <v>1109</v>
      </c>
    </row>
    <row r="39" spans="1:20" ht="13.5" thickBot="1">
      <c r="A39" s="569" t="s">
        <v>29</v>
      </c>
      <c r="B39" s="405" t="s">
        <v>193</v>
      </c>
      <c r="C39" s="813">
        <v>15.2</v>
      </c>
      <c r="D39" s="811">
        <f aca="true" t="shared" si="11" ref="D39:J39">SUM(D34:D38)</f>
        <v>13.8</v>
      </c>
      <c r="E39" s="812">
        <f t="shared" si="11"/>
        <v>32992</v>
      </c>
      <c r="F39" s="815">
        <f t="shared" si="11"/>
        <v>-1496</v>
      </c>
      <c r="G39" s="815">
        <f t="shared" si="11"/>
        <v>194</v>
      </c>
      <c r="H39" s="874">
        <f t="shared" si="11"/>
        <v>31690</v>
      </c>
      <c r="I39" s="816">
        <f t="shared" si="11"/>
        <v>387</v>
      </c>
      <c r="J39" s="816">
        <f t="shared" si="11"/>
        <v>482</v>
      </c>
      <c r="K39" s="816">
        <f>SUM(K33:K37)</f>
        <v>-180</v>
      </c>
      <c r="L39" s="817">
        <f>SUM(L34:L38)</f>
        <v>689</v>
      </c>
      <c r="M39" s="816">
        <v>0</v>
      </c>
      <c r="N39" s="816"/>
      <c r="O39" s="816"/>
      <c r="P39" s="818">
        <f t="shared" si="3"/>
        <v>0</v>
      </c>
      <c r="Q39" s="1183">
        <f>SUM(Q34:Q38)</f>
        <v>33379</v>
      </c>
      <c r="R39" s="1184">
        <f>SUM(R34:R38)</f>
        <v>-1014</v>
      </c>
      <c r="S39" s="1186">
        <f>SUM(S34:S38)</f>
        <v>14</v>
      </c>
      <c r="T39" s="1185">
        <f>SUM(T34:T38)</f>
        <v>32379</v>
      </c>
    </row>
    <row r="40" spans="1:22" s="872" customFormat="1" ht="14.25" thickBot="1" thickTop="1">
      <c r="A40" s="1777" t="s">
        <v>159</v>
      </c>
      <c r="B40" s="1778"/>
      <c r="C40" s="814">
        <v>53</v>
      </c>
      <c r="D40" s="459">
        <f>SUM(D7+D32)</f>
        <v>99.6</v>
      </c>
      <c r="E40" s="1188">
        <f>E7+E32</f>
        <v>83272</v>
      </c>
      <c r="F40" s="1189">
        <f aca="true" t="shared" si="12" ref="F40:P40">F7+F32</f>
        <v>28689</v>
      </c>
      <c r="G40" s="1189">
        <f t="shared" si="12"/>
        <v>-5488</v>
      </c>
      <c r="H40" s="1285">
        <f t="shared" si="12"/>
        <v>106473</v>
      </c>
      <c r="I40" s="1284">
        <f t="shared" si="12"/>
        <v>3490</v>
      </c>
      <c r="J40" s="1189">
        <f t="shared" si="12"/>
        <v>2702</v>
      </c>
      <c r="K40" s="1189">
        <f t="shared" si="12"/>
        <v>-2113</v>
      </c>
      <c r="L40" s="1285">
        <f t="shared" si="12"/>
        <v>4079</v>
      </c>
      <c r="M40" s="1284">
        <f t="shared" si="12"/>
        <v>1824</v>
      </c>
      <c r="N40" s="1189">
        <f t="shared" si="12"/>
        <v>1805</v>
      </c>
      <c r="O40" s="1189">
        <f t="shared" si="12"/>
        <v>6147</v>
      </c>
      <c r="P40" s="1285">
        <f t="shared" si="12"/>
        <v>9776</v>
      </c>
      <c r="Q40" s="970">
        <f>Q7+Q32</f>
        <v>88586</v>
      </c>
      <c r="R40" s="970">
        <f>R7+R32</f>
        <v>33196</v>
      </c>
      <c r="S40" s="970">
        <f>S7+S32</f>
        <v>-1454</v>
      </c>
      <c r="T40" s="1283">
        <f>T7+T32</f>
        <v>120328</v>
      </c>
      <c r="V40" s="1187"/>
    </row>
    <row r="41" spans="1:20" ht="13.5" thickTop="1">
      <c r="A41" s="204"/>
      <c r="B41" s="204"/>
      <c r="C41" s="204"/>
      <c r="D41" s="204"/>
      <c r="E41" s="205"/>
      <c r="F41" s="205"/>
      <c r="G41" s="205"/>
      <c r="H41" s="205"/>
      <c r="I41" s="205"/>
      <c r="J41" s="204"/>
      <c r="K41" s="204"/>
      <c r="L41" s="802"/>
      <c r="M41" s="204"/>
      <c r="N41" s="204"/>
      <c r="O41" s="204"/>
      <c r="P41" s="802"/>
      <c r="Q41" s="204"/>
      <c r="R41" s="204"/>
      <c r="S41" s="204"/>
      <c r="T41" s="802"/>
    </row>
  </sheetData>
  <sheetProtection/>
  <mergeCells count="36">
    <mergeCell ref="A40:B40"/>
    <mergeCell ref="M5:P5"/>
    <mergeCell ref="Q5:T5"/>
    <mergeCell ref="A7:B7"/>
    <mergeCell ref="A32:B32"/>
    <mergeCell ref="A5:B5"/>
    <mergeCell ref="C5:D5"/>
    <mergeCell ref="E5:H5"/>
    <mergeCell ref="I5:L5"/>
    <mergeCell ref="A11:B11"/>
    <mergeCell ref="R1:T1"/>
    <mergeCell ref="A2:T2"/>
    <mergeCell ref="A3:T3"/>
    <mergeCell ref="R4:T4"/>
    <mergeCell ref="A9:B9"/>
    <mergeCell ref="A10:B10"/>
    <mergeCell ref="A28:B28"/>
    <mergeCell ref="A34:B34"/>
    <mergeCell ref="A35:B35"/>
    <mergeCell ref="A36:B36"/>
    <mergeCell ref="A14:B14"/>
    <mergeCell ref="A15:B15"/>
    <mergeCell ref="A17:B17"/>
    <mergeCell ref="A20:B20"/>
    <mergeCell ref="A21:B21"/>
    <mergeCell ref="A22:B22"/>
    <mergeCell ref="A37:B37"/>
    <mergeCell ref="A38:B38"/>
    <mergeCell ref="A12:B12"/>
    <mergeCell ref="A13:B13"/>
    <mergeCell ref="A16:B16"/>
    <mergeCell ref="A18:B18"/>
    <mergeCell ref="A19:B19"/>
    <mergeCell ref="A23:B23"/>
    <mergeCell ref="A26:B26"/>
    <mergeCell ref="A27:B27"/>
  </mergeCells>
  <printOptions/>
  <pageMargins left="0.4330708661417323" right="0.4330708661417323" top="0.9055118110236221" bottom="0.551181102362204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91"/>
  <sheetViews>
    <sheetView zoomScalePageLayoutView="0" workbookViewId="0" topLeftCell="A34">
      <selection activeCell="A1" sqref="A1:F53"/>
    </sheetView>
  </sheetViews>
  <sheetFormatPr defaultColWidth="9.140625" defaultRowHeight="12.75"/>
  <cols>
    <col min="1" max="1" width="7.140625" style="0" customWidth="1"/>
    <col min="2" max="2" width="47.8515625" style="0" customWidth="1"/>
    <col min="3" max="3" width="10.421875" style="0" customWidth="1"/>
  </cols>
  <sheetData>
    <row r="1" spans="1:6" ht="12.75">
      <c r="A1" s="1797" t="s">
        <v>420</v>
      </c>
      <c r="B1" s="1798"/>
      <c r="C1" s="1798"/>
      <c r="D1" s="1798"/>
      <c r="E1" s="1798"/>
      <c r="F1" s="1798"/>
    </row>
    <row r="2" spans="1:6" ht="12.75">
      <c r="A2" s="1799" t="s">
        <v>213</v>
      </c>
      <c r="B2" s="1798"/>
      <c r="C2" s="1798"/>
      <c r="D2" s="1798"/>
      <c r="E2" s="1798"/>
      <c r="F2" s="1798"/>
    </row>
    <row r="3" spans="1:6" ht="12.75">
      <c r="A3" s="979"/>
      <c r="B3" s="978"/>
      <c r="C3" s="978"/>
      <c r="D3" s="978"/>
      <c r="E3" s="978"/>
      <c r="F3" s="978"/>
    </row>
    <row r="4" spans="1:6" ht="12.75">
      <c r="A4" s="979"/>
      <c r="B4" s="978"/>
      <c r="C4" s="978"/>
      <c r="D4" s="978"/>
      <c r="E4" s="978"/>
      <c r="F4" s="978"/>
    </row>
    <row r="5" spans="1:6" ht="12.75">
      <c r="A5" s="979"/>
      <c r="B5" s="978"/>
      <c r="C5" s="978"/>
      <c r="D5" s="978"/>
      <c r="E5" s="978"/>
      <c r="F5" s="978"/>
    </row>
    <row r="6" spans="1:6" ht="13.5" thickBot="1">
      <c r="A6" s="154"/>
      <c r="B6" s="154"/>
      <c r="C6" s="154"/>
      <c r="D6" s="337" t="s">
        <v>93</v>
      </c>
      <c r="E6" s="337"/>
      <c r="F6" s="154"/>
    </row>
    <row r="7" spans="1:6" ht="23.25" customHeight="1" thickTop="1">
      <c r="A7" s="1800" t="s">
        <v>94</v>
      </c>
      <c r="B7" s="1801"/>
      <c r="C7" s="1808" t="s">
        <v>349</v>
      </c>
      <c r="D7" s="1808" t="s">
        <v>347</v>
      </c>
      <c r="E7" s="1806" t="s">
        <v>346</v>
      </c>
      <c r="F7" s="1804" t="s">
        <v>348</v>
      </c>
    </row>
    <row r="8" spans="1:6" ht="13.5" thickBot="1">
      <c r="A8" s="155" t="s">
        <v>95</v>
      </c>
      <c r="B8" s="156" t="s">
        <v>96</v>
      </c>
      <c r="C8" s="1809"/>
      <c r="D8" s="1809"/>
      <c r="E8" s="1807"/>
      <c r="F8" s="1805"/>
    </row>
    <row r="9" spans="1:6" ht="12.75">
      <c r="A9" s="333" t="s">
        <v>164</v>
      </c>
      <c r="B9" s="334"/>
      <c r="C9" s="157"/>
      <c r="D9" s="157"/>
      <c r="E9" s="819"/>
      <c r="F9" s="826"/>
    </row>
    <row r="10" spans="1:8" ht="12.75">
      <c r="A10" s="338">
        <v>1</v>
      </c>
      <c r="B10" s="339" t="s">
        <v>178</v>
      </c>
      <c r="C10" s="340">
        <f>C11+C14+C22+C27+C32+C35+C38+C41+C44+C49</f>
        <v>22953</v>
      </c>
      <c r="D10" s="340">
        <f>D11+D14+D22+D27+D32+D35+D38+D41+D44+D49</f>
        <v>13119</v>
      </c>
      <c r="E10" s="340">
        <f>E11+E14+E22+E27+E32+E35+E38+E41+E44+E49</f>
        <v>6280</v>
      </c>
      <c r="F10" s="1330">
        <f>F11+F14+F22+F27+F32+F35+F38+F41+F44+F49</f>
        <v>42352</v>
      </c>
      <c r="H10" s="597"/>
    </row>
    <row r="11" spans="1:6" ht="12.75">
      <c r="A11" s="341"/>
      <c r="B11" s="342" t="s">
        <v>318</v>
      </c>
      <c r="C11" s="343">
        <v>281</v>
      </c>
      <c r="D11" s="343"/>
      <c r="E11" s="343"/>
      <c r="F11" s="821">
        <f aca="true" t="shared" si="0" ref="F11:F21">SUM(C11:E11)</f>
        <v>281</v>
      </c>
    </row>
    <row r="12" spans="1:6" ht="12.75">
      <c r="A12" s="158"/>
      <c r="B12" s="570" t="s">
        <v>319</v>
      </c>
      <c r="C12" s="336">
        <v>281</v>
      </c>
      <c r="D12" s="336"/>
      <c r="E12" s="336"/>
      <c r="F12" s="822">
        <f t="shared" si="0"/>
        <v>281</v>
      </c>
    </row>
    <row r="13" spans="1:6" ht="12.75">
      <c r="A13" s="160"/>
      <c r="B13" s="335" t="s">
        <v>320</v>
      </c>
      <c r="C13" s="353"/>
      <c r="D13" s="353"/>
      <c r="E13" s="353"/>
      <c r="F13" s="822">
        <f t="shared" si="0"/>
        <v>0</v>
      </c>
    </row>
    <row r="14" spans="1:6" ht="12.75">
      <c r="A14" s="158"/>
      <c r="B14" s="1251" t="s">
        <v>321</v>
      </c>
      <c r="C14" s="346">
        <v>18999</v>
      </c>
      <c r="D14" s="346"/>
      <c r="E14" s="346">
        <v>-65</v>
      </c>
      <c r="F14" s="827">
        <f t="shared" si="0"/>
        <v>18934</v>
      </c>
    </row>
    <row r="15" spans="1:6" ht="12.75">
      <c r="A15" s="571"/>
      <c r="B15" s="830" t="s">
        <v>322</v>
      </c>
      <c r="C15" s="336">
        <v>14960</v>
      </c>
      <c r="D15" s="336"/>
      <c r="E15" s="336">
        <v>-51</v>
      </c>
      <c r="F15" s="822">
        <f t="shared" si="0"/>
        <v>14909</v>
      </c>
    </row>
    <row r="16" spans="1:6" ht="12.75">
      <c r="A16" s="571"/>
      <c r="B16" s="830" t="s">
        <v>327</v>
      </c>
      <c r="C16" s="336"/>
      <c r="D16" s="336"/>
      <c r="E16" s="336"/>
      <c r="F16" s="822">
        <f t="shared" si="0"/>
        <v>0</v>
      </c>
    </row>
    <row r="17" spans="1:6" ht="12.75">
      <c r="A17" s="571"/>
      <c r="B17" s="830" t="s">
        <v>323</v>
      </c>
      <c r="C17" s="336"/>
      <c r="D17" s="336"/>
      <c r="E17" s="336"/>
      <c r="F17" s="822">
        <f t="shared" si="0"/>
        <v>0</v>
      </c>
    </row>
    <row r="18" spans="1:6" ht="12.75">
      <c r="A18" s="571"/>
      <c r="B18" s="1287" t="s">
        <v>324</v>
      </c>
      <c r="C18" s="1245"/>
      <c r="D18" s="336"/>
      <c r="E18" s="336"/>
      <c r="F18" s="822">
        <f t="shared" si="0"/>
        <v>0</v>
      </c>
    </row>
    <row r="19" spans="1:6" ht="12.75">
      <c r="A19" s="571"/>
      <c r="B19" s="830" t="s">
        <v>428</v>
      </c>
      <c r="C19" s="336">
        <v>4039</v>
      </c>
      <c r="D19" s="336"/>
      <c r="E19" s="336">
        <v>-14</v>
      </c>
      <c r="F19" s="822">
        <f t="shared" si="0"/>
        <v>4025</v>
      </c>
    </row>
    <row r="20" spans="1:6" ht="12.75">
      <c r="A20" s="571"/>
      <c r="B20" s="830" t="s">
        <v>325</v>
      </c>
      <c r="C20" s="336"/>
      <c r="D20" s="336"/>
      <c r="E20" s="336"/>
      <c r="F20" s="822">
        <f t="shared" si="0"/>
        <v>0</v>
      </c>
    </row>
    <row r="21" spans="1:6" ht="12.75">
      <c r="A21" s="572"/>
      <c r="B21" s="591" t="s">
        <v>326</v>
      </c>
      <c r="C21" s="353"/>
      <c r="D21" s="353"/>
      <c r="E21" s="353"/>
      <c r="F21" s="828">
        <f t="shared" si="0"/>
        <v>0</v>
      </c>
    </row>
    <row r="22" spans="1:6" ht="12.75">
      <c r="A22" s="571"/>
      <c r="B22" s="1238" t="s">
        <v>398</v>
      </c>
      <c r="C22" s="1239"/>
      <c r="D22" s="354">
        <v>1098</v>
      </c>
      <c r="E22" s="354">
        <f>SUM(E23:E26)</f>
        <v>7020</v>
      </c>
      <c r="F22" s="827">
        <f>SUM(F23:F26)</f>
        <v>8118</v>
      </c>
    </row>
    <row r="23" spans="1:6" ht="12.75">
      <c r="A23" s="571"/>
      <c r="B23" s="1242" t="s">
        <v>399</v>
      </c>
      <c r="C23" s="336"/>
      <c r="D23" s="336">
        <v>1098</v>
      </c>
      <c r="E23" s="336">
        <v>-54</v>
      </c>
      <c r="F23" s="1032">
        <f>SUM(C23:E23)</f>
        <v>1044</v>
      </c>
    </row>
    <row r="24" spans="1:6" ht="12.75">
      <c r="A24" s="571"/>
      <c r="B24" s="1242" t="s">
        <v>429</v>
      </c>
      <c r="C24" s="336"/>
      <c r="D24" s="345"/>
      <c r="E24" s="336">
        <v>5388</v>
      </c>
      <c r="F24" s="1032">
        <f>SUM(C24:E24)</f>
        <v>5388</v>
      </c>
    </row>
    <row r="25" spans="1:6" ht="12.75">
      <c r="A25" s="571"/>
      <c r="B25" s="1242" t="s">
        <v>329</v>
      </c>
      <c r="C25" s="336"/>
      <c r="D25" s="345"/>
      <c r="E25" s="336">
        <v>303</v>
      </c>
      <c r="F25" s="1032">
        <f>SUM(C25:E25)</f>
        <v>303</v>
      </c>
    </row>
    <row r="26" spans="1:6" ht="12.75">
      <c r="A26" s="572"/>
      <c r="B26" s="1240" t="s">
        <v>401</v>
      </c>
      <c r="C26" s="353"/>
      <c r="D26" s="353"/>
      <c r="E26" s="353">
        <v>1383</v>
      </c>
      <c r="F26" s="828">
        <f>SUM(C26:E26)</f>
        <v>1383</v>
      </c>
    </row>
    <row r="27" spans="1:6" ht="12.75">
      <c r="A27" s="574"/>
      <c r="B27" s="575" t="s">
        <v>328</v>
      </c>
      <c r="C27" s="345">
        <v>150</v>
      </c>
      <c r="D27" s="346">
        <v>6832</v>
      </c>
      <c r="E27" s="346">
        <f>SUM(E28:E31)</f>
        <v>-4883</v>
      </c>
      <c r="F27" s="823">
        <f>SUM(F28:F31)</f>
        <v>2099</v>
      </c>
    </row>
    <row r="28" spans="1:6" ht="12.75">
      <c r="A28" s="574"/>
      <c r="B28" s="570" t="s">
        <v>387</v>
      </c>
      <c r="C28" s="345"/>
      <c r="D28" s="336">
        <v>5507</v>
      </c>
      <c r="E28" s="336">
        <v>-3845</v>
      </c>
      <c r="F28" s="822">
        <f>SUM(C28:E28)</f>
        <v>1662</v>
      </c>
    </row>
    <row r="29" spans="1:6" ht="12.75">
      <c r="A29" s="574"/>
      <c r="B29" s="570" t="s">
        <v>366</v>
      </c>
      <c r="C29" s="345"/>
      <c r="D29" s="336">
        <v>1325</v>
      </c>
      <c r="E29" s="336"/>
      <c r="F29" s="822">
        <f>SUM(C29:E29)</f>
        <v>1325</v>
      </c>
    </row>
    <row r="30" spans="1:6" ht="12.75">
      <c r="A30" s="571"/>
      <c r="B30" s="570" t="s">
        <v>329</v>
      </c>
      <c r="C30" s="159">
        <v>150</v>
      </c>
      <c r="D30" s="159"/>
      <c r="E30" s="159"/>
      <c r="F30" s="822">
        <f>SUM(C30:E30)</f>
        <v>150</v>
      </c>
    </row>
    <row r="31" spans="1:6" ht="12.75">
      <c r="A31" s="572"/>
      <c r="B31" s="573" t="s">
        <v>330</v>
      </c>
      <c r="C31" s="592"/>
      <c r="D31" s="592"/>
      <c r="E31" s="592">
        <v>-1038</v>
      </c>
      <c r="F31" s="822">
        <f>SUM(C31:E31)</f>
        <v>-1038</v>
      </c>
    </row>
    <row r="32" spans="1:6" ht="12.75">
      <c r="A32" s="576"/>
      <c r="B32" s="577" t="s">
        <v>99</v>
      </c>
      <c r="C32" s="343">
        <v>2356</v>
      </c>
      <c r="D32" s="343"/>
      <c r="E32" s="354"/>
      <c r="F32" s="827">
        <f aca="true" t="shared" si="1" ref="F32:F48">SUM(C32:E32)</f>
        <v>2356</v>
      </c>
    </row>
    <row r="33" spans="1:6" ht="12.75">
      <c r="A33" s="578"/>
      <c r="B33" s="579" t="s">
        <v>100</v>
      </c>
      <c r="C33" s="336">
        <v>2356</v>
      </c>
      <c r="D33" s="336"/>
      <c r="E33" s="336"/>
      <c r="F33" s="822">
        <f t="shared" si="1"/>
        <v>2356</v>
      </c>
    </row>
    <row r="34" spans="1:6" ht="22.5">
      <c r="A34" s="593"/>
      <c r="B34" s="594" t="s">
        <v>101</v>
      </c>
      <c r="C34" s="595"/>
      <c r="D34" s="595"/>
      <c r="E34" s="595"/>
      <c r="F34" s="822">
        <f t="shared" si="1"/>
        <v>0</v>
      </c>
    </row>
    <row r="35" spans="1:6" ht="12.75">
      <c r="A35" s="571"/>
      <c r="B35" s="575" t="s">
        <v>266</v>
      </c>
      <c r="C35" s="346">
        <v>20</v>
      </c>
      <c r="D35" s="346"/>
      <c r="E35" s="343">
        <v>-20</v>
      </c>
      <c r="F35" s="829">
        <f t="shared" si="1"/>
        <v>0</v>
      </c>
    </row>
    <row r="36" spans="1:6" ht="12.75">
      <c r="A36" s="571"/>
      <c r="B36" s="570" t="s">
        <v>319</v>
      </c>
      <c r="C36" s="159">
        <v>20</v>
      </c>
      <c r="D36" s="159"/>
      <c r="E36" s="159">
        <v>-20</v>
      </c>
      <c r="F36" s="822">
        <f t="shared" si="1"/>
        <v>0</v>
      </c>
    </row>
    <row r="37" spans="1:6" ht="12.75">
      <c r="A37" s="572"/>
      <c r="B37" s="573" t="s">
        <v>331</v>
      </c>
      <c r="C37" s="592"/>
      <c r="D37" s="592"/>
      <c r="E37" s="592"/>
      <c r="F37" s="828">
        <f t="shared" si="1"/>
        <v>0</v>
      </c>
    </row>
    <row r="38" spans="1:6" ht="12.75">
      <c r="A38" s="571"/>
      <c r="B38" s="575" t="s">
        <v>245</v>
      </c>
      <c r="C38" s="159"/>
      <c r="D38" s="159"/>
      <c r="E38" s="1243">
        <v>37</v>
      </c>
      <c r="F38" s="823">
        <f>SUM(F39)</f>
        <v>37</v>
      </c>
    </row>
    <row r="39" spans="1:6" ht="12.75">
      <c r="A39" s="571"/>
      <c r="B39" s="570" t="s">
        <v>430</v>
      </c>
      <c r="C39" s="159"/>
      <c r="D39" s="159"/>
      <c r="E39" s="159">
        <v>37</v>
      </c>
      <c r="F39" s="822">
        <f>SUM(C39:E39)</f>
        <v>37</v>
      </c>
    </row>
    <row r="40" spans="1:6" ht="12.75">
      <c r="A40" s="571"/>
      <c r="B40" s="570" t="s">
        <v>431</v>
      </c>
      <c r="C40" s="159"/>
      <c r="D40" s="159"/>
      <c r="E40" s="159"/>
      <c r="F40" s="822"/>
    </row>
    <row r="41" spans="1:6" ht="12.75">
      <c r="A41" s="1244"/>
      <c r="B41" s="581" t="s">
        <v>332</v>
      </c>
      <c r="C41" s="343">
        <v>296</v>
      </c>
      <c r="D41" s="343">
        <v>-41</v>
      </c>
      <c r="E41" s="343">
        <v>1</v>
      </c>
      <c r="F41" s="829">
        <f t="shared" si="1"/>
        <v>256</v>
      </c>
    </row>
    <row r="42" spans="1:6" ht="12.75">
      <c r="A42" s="571"/>
      <c r="B42" s="570" t="s">
        <v>319</v>
      </c>
      <c r="C42" s="336">
        <v>296</v>
      </c>
      <c r="D42" s="336">
        <v>-41</v>
      </c>
      <c r="E42" s="336">
        <v>1</v>
      </c>
      <c r="F42" s="822">
        <f t="shared" si="1"/>
        <v>256</v>
      </c>
    </row>
    <row r="43" spans="1:6" ht="12.75">
      <c r="A43" s="572"/>
      <c r="B43" s="573" t="s">
        <v>333</v>
      </c>
      <c r="C43" s="592"/>
      <c r="D43" s="592"/>
      <c r="E43" s="592"/>
      <c r="F43" s="828">
        <f t="shared" si="1"/>
        <v>0</v>
      </c>
    </row>
    <row r="44" spans="1:6" ht="12.75">
      <c r="A44" s="576"/>
      <c r="B44" s="577" t="s">
        <v>334</v>
      </c>
      <c r="C44" s="343">
        <v>851</v>
      </c>
      <c r="D44" s="343">
        <v>2064</v>
      </c>
      <c r="E44" s="343">
        <f>SUM(E47:E48)</f>
        <v>4190</v>
      </c>
      <c r="F44" s="827">
        <f>SUM(F45:F48)</f>
        <v>7105</v>
      </c>
    </row>
    <row r="45" spans="1:6" ht="12.75">
      <c r="A45" s="578"/>
      <c r="B45" s="579" t="s">
        <v>335</v>
      </c>
      <c r="C45" s="336">
        <v>851</v>
      </c>
      <c r="D45" s="336"/>
      <c r="E45" s="336"/>
      <c r="F45" s="1032">
        <f t="shared" si="1"/>
        <v>851</v>
      </c>
    </row>
    <row r="46" spans="1:6" ht="22.5">
      <c r="A46" s="578"/>
      <c r="B46" s="580" t="s">
        <v>336</v>
      </c>
      <c r="C46" s="161"/>
      <c r="D46" s="161"/>
      <c r="E46" s="161"/>
      <c r="F46" s="1032">
        <f t="shared" si="1"/>
        <v>0</v>
      </c>
    </row>
    <row r="47" spans="1:6" ht="12.75">
      <c r="A47" s="578"/>
      <c r="B47" s="580" t="s">
        <v>400</v>
      </c>
      <c r="C47" s="161"/>
      <c r="D47" s="161">
        <v>1705</v>
      </c>
      <c r="E47" s="159">
        <v>3299</v>
      </c>
      <c r="F47" s="1032">
        <f t="shared" si="1"/>
        <v>5004</v>
      </c>
    </row>
    <row r="48" spans="1:6" ht="12.75">
      <c r="A48" s="593"/>
      <c r="B48" s="594" t="s">
        <v>401</v>
      </c>
      <c r="C48" s="595"/>
      <c r="D48" s="595">
        <v>359</v>
      </c>
      <c r="E48" s="592">
        <v>891</v>
      </c>
      <c r="F48" s="828">
        <f t="shared" si="1"/>
        <v>1250</v>
      </c>
    </row>
    <row r="49" spans="1:6" ht="12.75">
      <c r="A49" s="578"/>
      <c r="B49" s="971" t="s">
        <v>365</v>
      </c>
      <c r="C49" s="161"/>
      <c r="D49" s="1033">
        <v>3166</v>
      </c>
      <c r="E49" s="984"/>
      <c r="F49" s="985">
        <f>SUM(D49:E49)</f>
        <v>3166</v>
      </c>
    </row>
    <row r="50" spans="1:6" ht="12.75">
      <c r="A50" s="578"/>
      <c r="B50" s="570" t="s">
        <v>322</v>
      </c>
      <c r="C50" s="161"/>
      <c r="D50" s="161">
        <v>2493</v>
      </c>
      <c r="E50" s="972"/>
      <c r="F50" s="973">
        <f>SUM(D50:E50)</f>
        <v>2493</v>
      </c>
    </row>
    <row r="51" spans="1:6" ht="22.5">
      <c r="A51" s="578"/>
      <c r="B51" s="580" t="s">
        <v>367</v>
      </c>
      <c r="C51" s="161"/>
      <c r="D51" s="161"/>
      <c r="E51" s="972"/>
      <c r="F51" s="973"/>
    </row>
    <row r="52" spans="1:6" ht="12.75">
      <c r="A52" s="578"/>
      <c r="B52" s="580" t="s">
        <v>366</v>
      </c>
      <c r="C52" s="161"/>
      <c r="D52" s="161">
        <v>673</v>
      </c>
      <c r="E52" s="972"/>
      <c r="F52" s="973">
        <f>SUM(D52:E52)</f>
        <v>673</v>
      </c>
    </row>
    <row r="53" spans="1:6" ht="13.5" thickBot="1">
      <c r="A53" s="1035"/>
      <c r="B53" s="1036" t="s">
        <v>402</v>
      </c>
      <c r="C53" s="1037">
        <f>C11+C14+C27+C32+C35+C41+C44</f>
        <v>22953</v>
      </c>
      <c r="D53" s="1037">
        <f>D11+D14+D22+D27+D32+D35+D38+D41+D44+D49</f>
        <v>13119</v>
      </c>
      <c r="E53" s="1037">
        <f>E11+E14+E22+E27+E32+E35+E38+E41+E44+E49</f>
        <v>6280</v>
      </c>
      <c r="F53" s="1328">
        <f>F11+F14+F22+F27+F32+F35+F38+F41+F44+F49</f>
        <v>42352</v>
      </c>
    </row>
    <row r="54" spans="1:6" ht="13.5" thickTop="1">
      <c r="A54" s="1040"/>
      <c r="B54" s="1040"/>
      <c r="C54" s="1041"/>
      <c r="D54" s="1042"/>
      <c r="E54" s="1043"/>
      <c r="F54" s="1042"/>
    </row>
    <row r="55" spans="1:6" ht="12.75">
      <c r="A55" s="575"/>
      <c r="B55" s="570"/>
      <c r="C55" s="1028"/>
      <c r="D55" s="1028"/>
      <c r="E55" s="1028"/>
      <c r="F55" s="1028"/>
    </row>
    <row r="56" spans="1:6" ht="12.75">
      <c r="A56" s="575"/>
      <c r="B56" s="570"/>
      <c r="C56" s="1028"/>
      <c r="D56" s="1028"/>
      <c r="E56" s="1028"/>
      <c r="F56" s="1028"/>
    </row>
    <row r="57" spans="1:6" ht="12.75">
      <c r="A57" s="1044"/>
      <c r="B57" s="570"/>
      <c r="C57" s="1028"/>
      <c r="D57" s="1028"/>
      <c r="E57" s="1028"/>
      <c r="F57" s="1028"/>
    </row>
    <row r="58" spans="1:6" ht="12.75">
      <c r="A58" s="1044"/>
      <c r="B58" s="570"/>
      <c r="C58" s="1028"/>
      <c r="D58" s="1028"/>
      <c r="E58" s="1028"/>
      <c r="F58" s="1028"/>
    </row>
    <row r="59" spans="1:6" ht="12.75">
      <c r="A59" s="1044"/>
      <c r="B59" s="570"/>
      <c r="C59" s="1028"/>
      <c r="D59" s="1028"/>
      <c r="E59" s="1028"/>
      <c r="F59" s="1028"/>
    </row>
    <row r="60" spans="1:6" ht="12.75">
      <c r="A60" s="1044"/>
      <c r="B60" s="570"/>
      <c r="C60" s="1028"/>
      <c r="D60" s="1028"/>
      <c r="E60" s="1028"/>
      <c r="F60" s="1028"/>
    </row>
    <row r="61" spans="1:6" ht="12.75">
      <c r="A61" s="1044"/>
      <c r="B61" s="570"/>
      <c r="C61" s="1028"/>
      <c r="D61" s="1028"/>
      <c r="E61" s="1028"/>
      <c r="F61" s="1028"/>
    </row>
    <row r="62" spans="1:6" ht="12.75">
      <c r="A62" s="1044"/>
      <c r="B62" s="570"/>
      <c r="C62" s="1028"/>
      <c r="D62" s="1028"/>
      <c r="E62" s="1028"/>
      <c r="F62" s="1028"/>
    </row>
    <row r="63" spans="1:6" ht="12.75">
      <c r="A63" s="1044"/>
      <c r="B63" s="570"/>
      <c r="C63" s="1028"/>
      <c r="D63" s="1028"/>
      <c r="E63" s="1028"/>
      <c r="F63" s="1028"/>
    </row>
    <row r="64" spans="1:6" ht="12.75">
      <c r="A64" s="1044"/>
      <c r="B64" s="570"/>
      <c r="C64" s="1028"/>
      <c r="D64" s="1028"/>
      <c r="E64" s="1028"/>
      <c r="F64" s="1028"/>
    </row>
    <row r="65" spans="1:6" ht="12.75">
      <c r="A65" s="1044"/>
      <c r="B65" s="570"/>
      <c r="C65" s="1028"/>
      <c r="D65" s="1028"/>
      <c r="E65" s="1028"/>
      <c r="F65" s="1028"/>
    </row>
    <row r="66" spans="1:6" ht="12.75">
      <c r="A66" s="1044"/>
      <c r="B66" s="570"/>
      <c r="C66" s="1028"/>
      <c r="D66" s="1028"/>
      <c r="E66" s="1028"/>
      <c r="F66" s="1028"/>
    </row>
    <row r="67" spans="1:6" ht="12.75">
      <c r="A67" s="1044"/>
      <c r="B67" s="570"/>
      <c r="C67" s="1028"/>
      <c r="D67" s="1028"/>
      <c r="E67" s="1810" t="s">
        <v>397</v>
      </c>
      <c r="F67" s="1810"/>
    </row>
    <row r="68" spans="1:6" ht="12.75">
      <c r="A68" s="1044"/>
      <c r="B68" s="570"/>
      <c r="C68" s="1028"/>
      <c r="D68" s="1028"/>
      <c r="E68" s="1028"/>
      <c r="F68" s="1028"/>
    </row>
    <row r="69" spans="1:6" ht="12.75">
      <c r="A69" s="1044"/>
      <c r="B69" s="570"/>
      <c r="C69" s="1028"/>
      <c r="D69" s="1028"/>
      <c r="E69" s="1810"/>
      <c r="F69" s="1810"/>
    </row>
    <row r="70" spans="1:6" ht="13.5" thickBot="1">
      <c r="A70" s="1045"/>
      <c r="B70" s="570"/>
      <c r="C70" s="1029"/>
      <c r="D70" s="1028"/>
      <c r="E70" s="1029"/>
      <c r="F70" s="1029"/>
    </row>
    <row r="71" spans="1:6" ht="13.5" thickTop="1">
      <c r="A71" s="1800" t="s">
        <v>94</v>
      </c>
      <c r="B71" s="1801"/>
      <c r="C71" s="1808" t="s">
        <v>349</v>
      </c>
      <c r="D71" s="1808" t="s">
        <v>347</v>
      </c>
      <c r="E71" s="1806" t="s">
        <v>346</v>
      </c>
      <c r="F71" s="1804" t="s">
        <v>348</v>
      </c>
    </row>
    <row r="72" spans="1:6" ht="13.5" thickBot="1">
      <c r="A72" s="155" t="s">
        <v>95</v>
      </c>
      <c r="B72" s="156" t="s">
        <v>96</v>
      </c>
      <c r="C72" s="1809"/>
      <c r="D72" s="1809"/>
      <c r="E72" s="1807"/>
      <c r="F72" s="1805"/>
    </row>
    <row r="73" spans="1:6" ht="12.75">
      <c r="A73" s="1027"/>
      <c r="B73" s="1039" t="s">
        <v>149</v>
      </c>
      <c r="C73" s="1031">
        <v>22953</v>
      </c>
      <c r="D73" s="1031">
        <v>13119</v>
      </c>
      <c r="E73" s="1031">
        <v>6280</v>
      </c>
      <c r="F73" s="1038">
        <v>42352</v>
      </c>
    </row>
    <row r="74" spans="1:6" ht="12.75">
      <c r="A74" s="981">
        <v>1</v>
      </c>
      <c r="B74" s="982" t="s">
        <v>183</v>
      </c>
      <c r="C74" s="340">
        <v>150</v>
      </c>
      <c r="D74" s="340"/>
      <c r="E74" s="340"/>
      <c r="F74" s="983">
        <f>SUM(C74:E74)</f>
        <v>150</v>
      </c>
    </row>
    <row r="75" spans="1:6" ht="12.75">
      <c r="A75" s="576"/>
      <c r="B75" s="581" t="s">
        <v>338</v>
      </c>
      <c r="C75" s="343">
        <v>150</v>
      </c>
      <c r="D75" s="354"/>
      <c r="E75" s="354"/>
      <c r="F75" s="827">
        <f>SUM(C75:E75)</f>
        <v>150</v>
      </c>
    </row>
    <row r="76" spans="1:6" ht="12.75">
      <c r="A76" s="574"/>
      <c r="B76" s="570" t="s">
        <v>319</v>
      </c>
      <c r="C76" s="336">
        <v>150</v>
      </c>
      <c r="D76" s="336"/>
      <c r="E76" s="336"/>
      <c r="F76" s="822">
        <f>SUM(C76:E76)</f>
        <v>150</v>
      </c>
    </row>
    <row r="77" spans="1:6" ht="13.5" thickBot="1">
      <c r="A77" s="574"/>
      <c r="B77" s="570" t="s">
        <v>339</v>
      </c>
      <c r="C77" s="336"/>
      <c r="D77" s="336"/>
      <c r="E77" s="336"/>
      <c r="F77" s="822"/>
    </row>
    <row r="78" spans="1:6" ht="12.75">
      <c r="A78" s="582"/>
      <c r="B78" s="583"/>
      <c r="C78" s="348"/>
      <c r="D78" s="348"/>
      <c r="E78" s="348"/>
      <c r="F78" s="831">
        <f>SUM(C78:E78)</f>
        <v>0</v>
      </c>
    </row>
    <row r="79" spans="1:6" ht="13.5" thickBot="1">
      <c r="A79" s="1802" t="s">
        <v>184</v>
      </c>
      <c r="B79" s="1803"/>
      <c r="C79" s="347"/>
      <c r="D79" s="157"/>
      <c r="E79" s="157"/>
      <c r="F79" s="832">
        <f>SUM(C79:E79)</f>
        <v>0</v>
      </c>
    </row>
    <row r="80" spans="1:6" ht="13.5" thickBot="1">
      <c r="A80" s="584" t="s">
        <v>27</v>
      </c>
      <c r="B80" s="585" t="s">
        <v>102</v>
      </c>
      <c r="C80" s="357">
        <v>210</v>
      </c>
      <c r="D80" s="357"/>
      <c r="E80" s="1250">
        <f>E81+E86</f>
        <v>428</v>
      </c>
      <c r="F80" s="833">
        <f>F81+F86</f>
        <v>638</v>
      </c>
    </row>
    <row r="81" spans="1:6" ht="12.75">
      <c r="A81" s="586"/>
      <c r="B81" s="598" t="s">
        <v>340</v>
      </c>
      <c r="C81" s="358">
        <v>210</v>
      </c>
      <c r="D81" s="358"/>
      <c r="E81" s="358">
        <v>37</v>
      </c>
      <c r="F81" s="824">
        <f>SUM(C81:E81)</f>
        <v>247</v>
      </c>
    </row>
    <row r="82" spans="1:6" ht="12.75">
      <c r="A82" s="587"/>
      <c r="B82" s="570" t="s">
        <v>319</v>
      </c>
      <c r="C82" s="1046">
        <v>210</v>
      </c>
      <c r="D82" s="356"/>
      <c r="E82" s="336">
        <v>37</v>
      </c>
      <c r="F82" s="822">
        <f>SUM(C82:E82)</f>
        <v>247</v>
      </c>
    </row>
    <row r="83" spans="1:6" ht="12.75">
      <c r="A83" s="588"/>
      <c r="B83" s="599" t="s">
        <v>341</v>
      </c>
      <c r="C83" s="355"/>
      <c r="D83" s="346"/>
      <c r="E83" s="346"/>
      <c r="F83" s="822"/>
    </row>
    <row r="84" spans="1:6" ht="12.75">
      <c r="A84" s="589"/>
      <c r="B84" s="570" t="s">
        <v>342</v>
      </c>
      <c r="C84" s="336"/>
      <c r="D84" s="336"/>
      <c r="E84" s="336"/>
      <c r="F84" s="822"/>
    </row>
    <row r="85" spans="1:6" ht="12.75">
      <c r="A85" s="589"/>
      <c r="B85" s="570" t="s">
        <v>343</v>
      </c>
      <c r="C85" s="336"/>
      <c r="D85" s="336"/>
      <c r="E85" s="336"/>
      <c r="F85" s="822"/>
    </row>
    <row r="86" spans="1:6" ht="12.75">
      <c r="A86" s="1246"/>
      <c r="B86" s="1249" t="s">
        <v>434</v>
      </c>
      <c r="C86" s="1245"/>
      <c r="D86" s="336"/>
      <c r="E86" s="356">
        <f>SUM(E87:E89)</f>
        <v>391</v>
      </c>
      <c r="F86" s="1331">
        <v>391</v>
      </c>
    </row>
    <row r="87" spans="1:6" ht="12.75">
      <c r="A87" s="1246"/>
      <c r="B87" s="830" t="s">
        <v>432</v>
      </c>
      <c r="C87" s="1245"/>
      <c r="D87" s="336"/>
      <c r="E87" s="336">
        <v>308</v>
      </c>
      <c r="F87" s="822">
        <f>SUM(C87:E87)</f>
        <v>308</v>
      </c>
    </row>
    <row r="88" spans="1:6" ht="12.75">
      <c r="A88" s="1246"/>
      <c r="B88" s="830" t="s">
        <v>433</v>
      </c>
      <c r="C88" s="1245"/>
      <c r="D88" s="336"/>
      <c r="E88" s="336"/>
      <c r="F88" s="822"/>
    </row>
    <row r="89" spans="1:6" ht="13.5" thickBot="1">
      <c r="A89" s="1247"/>
      <c r="B89" s="1248" t="s">
        <v>435</v>
      </c>
      <c r="C89" s="1241"/>
      <c r="D89" s="353"/>
      <c r="E89" s="353">
        <v>83</v>
      </c>
      <c r="F89" s="822">
        <f>SUM(E89)</f>
        <v>83</v>
      </c>
    </row>
    <row r="90" spans="1:8" ht="14.25" thickBot="1" thickTop="1">
      <c r="A90" s="1795" t="s">
        <v>98</v>
      </c>
      <c r="B90" s="1796"/>
      <c r="C90" s="162">
        <f>C10+C74+C80</f>
        <v>23313</v>
      </c>
      <c r="D90" s="162">
        <f>D10+D74+D80</f>
        <v>13119</v>
      </c>
      <c r="E90" s="162">
        <f>E10+E74+E80</f>
        <v>6708</v>
      </c>
      <c r="F90" s="1329">
        <f>F10+F74+F80</f>
        <v>43140</v>
      </c>
      <c r="H90" s="597"/>
    </row>
    <row r="91" spans="1:6" ht="13.5" thickTop="1">
      <c r="A91" s="154"/>
      <c r="B91" s="154"/>
      <c r="C91" s="154"/>
      <c r="D91" s="154"/>
      <c r="E91" s="154"/>
      <c r="F91" s="154"/>
    </row>
  </sheetData>
  <sheetProtection/>
  <mergeCells count="16">
    <mergeCell ref="C71:C72"/>
    <mergeCell ref="D71:D72"/>
    <mergeCell ref="E71:E72"/>
    <mergeCell ref="F71:F72"/>
    <mergeCell ref="E69:F69"/>
    <mergeCell ref="E67:F67"/>
    <mergeCell ref="A90:B90"/>
    <mergeCell ref="A1:F1"/>
    <mergeCell ref="A2:F2"/>
    <mergeCell ref="A7:B7"/>
    <mergeCell ref="A79:B79"/>
    <mergeCell ref="F7:F8"/>
    <mergeCell ref="E7:E8"/>
    <mergeCell ref="C7:C8"/>
    <mergeCell ref="D7:D8"/>
    <mergeCell ref="A71:B71"/>
  </mergeCells>
  <printOptions/>
  <pageMargins left="0.6299212598425197" right="0.4724409448818898" top="0.708661417322834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F41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7.140625" style="0" customWidth="1"/>
    <col min="2" max="2" width="46.57421875" style="0" customWidth="1"/>
    <col min="3" max="3" width="10.421875" style="0" customWidth="1"/>
  </cols>
  <sheetData>
    <row r="3" spans="1:6" ht="12.75">
      <c r="A3" s="1797" t="s">
        <v>416</v>
      </c>
      <c r="B3" s="1798"/>
      <c r="C3" s="1798"/>
      <c r="D3" s="1798"/>
      <c r="E3" s="1798"/>
      <c r="F3" s="1798"/>
    </row>
    <row r="4" spans="1:6" ht="12.75">
      <c r="A4" s="1799" t="s">
        <v>395</v>
      </c>
      <c r="B4" s="1798"/>
      <c r="C4" s="1798"/>
      <c r="D4" s="1798"/>
      <c r="E4" s="1798"/>
      <c r="F4" s="1798"/>
    </row>
    <row r="5" spans="1:6" ht="12.75">
      <c r="A5" s="979"/>
      <c r="B5" s="978"/>
      <c r="C5" s="978"/>
      <c r="D5" s="978"/>
      <c r="E5" s="978"/>
      <c r="F5" s="978"/>
    </row>
    <row r="6" spans="1:6" ht="12.75">
      <c r="A6" s="979"/>
      <c r="B6" s="978"/>
      <c r="C6" s="978"/>
      <c r="D6" s="978"/>
      <c r="E6" s="978"/>
      <c r="F6" s="978"/>
    </row>
    <row r="7" spans="1:6" ht="12.75">
      <c r="A7" s="979"/>
      <c r="B7" s="978"/>
      <c r="C7" s="978"/>
      <c r="D7" s="978"/>
      <c r="E7" s="978"/>
      <c r="F7" s="978"/>
    </row>
    <row r="8" spans="1:6" ht="13.5" thickBot="1">
      <c r="A8" s="154"/>
      <c r="B8" s="154"/>
      <c r="C8" s="154"/>
      <c r="D8" s="337" t="s">
        <v>93</v>
      </c>
      <c r="E8" s="337"/>
      <c r="F8" s="154"/>
    </row>
    <row r="9" spans="1:6" ht="23.25" customHeight="1" thickTop="1">
      <c r="A9" s="1800" t="s">
        <v>94</v>
      </c>
      <c r="B9" s="1801"/>
      <c r="C9" s="1808" t="s">
        <v>349</v>
      </c>
      <c r="D9" s="1808" t="s">
        <v>347</v>
      </c>
      <c r="E9" s="1806" t="s">
        <v>346</v>
      </c>
      <c r="F9" s="1804" t="s">
        <v>348</v>
      </c>
    </row>
    <row r="10" spans="1:6" ht="13.5" thickBot="1">
      <c r="A10" s="155" t="s">
        <v>95</v>
      </c>
      <c r="B10" s="156" t="s">
        <v>96</v>
      </c>
      <c r="C10" s="1809"/>
      <c r="D10" s="1809"/>
      <c r="E10" s="1807"/>
      <c r="F10" s="1805"/>
    </row>
    <row r="11" spans="1:6" ht="12.75">
      <c r="A11" s="333" t="s">
        <v>164</v>
      </c>
      <c r="B11" s="334"/>
      <c r="C11" s="157"/>
      <c r="D11" s="157"/>
      <c r="E11" s="819"/>
      <c r="F11" s="826"/>
    </row>
    <row r="12" spans="1:6" ht="12.75">
      <c r="A12" s="338">
        <v>1</v>
      </c>
      <c r="B12" s="339" t="s">
        <v>178</v>
      </c>
      <c r="C12" s="340"/>
      <c r="D12" s="340">
        <v>19051</v>
      </c>
      <c r="E12" s="340">
        <f>E13+E24</f>
        <v>702</v>
      </c>
      <c r="F12" s="820">
        <f>F13+F19+F24</f>
        <v>19753</v>
      </c>
    </row>
    <row r="13" spans="1:6" ht="12.75">
      <c r="A13" s="341"/>
      <c r="B13" s="342" t="s">
        <v>142</v>
      </c>
      <c r="C13" s="343"/>
      <c r="D13" s="343">
        <v>14052</v>
      </c>
      <c r="E13" s="343">
        <v>-949</v>
      </c>
      <c r="F13" s="821">
        <f>SUM(D13:E13)</f>
        <v>13103</v>
      </c>
    </row>
    <row r="14" spans="1:6" ht="12.75">
      <c r="A14" s="158"/>
      <c r="B14" s="570" t="s">
        <v>403</v>
      </c>
      <c r="C14" s="336"/>
      <c r="D14" s="336">
        <v>11065</v>
      </c>
      <c r="E14" s="336">
        <v>-747</v>
      </c>
      <c r="F14" s="822">
        <f>SUM(D14:E14)</f>
        <v>10318</v>
      </c>
    </row>
    <row r="15" spans="1:6" ht="12.75">
      <c r="A15" s="158"/>
      <c r="B15" s="570" t="s">
        <v>404</v>
      </c>
      <c r="C15" s="336"/>
      <c r="D15" s="336"/>
      <c r="E15" s="336"/>
      <c r="F15" s="822"/>
    </row>
    <row r="16" spans="1:6" ht="12.75">
      <c r="A16" s="158"/>
      <c r="B16" s="570" t="s">
        <v>405</v>
      </c>
      <c r="C16" s="336"/>
      <c r="D16" s="336"/>
      <c r="E16" s="336"/>
      <c r="F16" s="822"/>
    </row>
    <row r="17" spans="1:6" ht="12.75">
      <c r="A17" s="158"/>
      <c r="B17" s="570" t="s">
        <v>406</v>
      </c>
      <c r="C17" s="336"/>
      <c r="D17" s="336">
        <v>2987</v>
      </c>
      <c r="E17" s="336">
        <v>-202</v>
      </c>
      <c r="F17" s="822">
        <f>SUM(D17:E17)</f>
        <v>2785</v>
      </c>
    </row>
    <row r="18" spans="1:6" ht="12.75">
      <c r="A18" s="160"/>
      <c r="B18" s="573"/>
      <c r="C18" s="353"/>
      <c r="D18" s="353"/>
      <c r="E18" s="353"/>
      <c r="F18" s="1030"/>
    </row>
    <row r="19" spans="1:6" ht="12.75">
      <c r="A19" s="158"/>
      <c r="B19" s="344" t="s">
        <v>407</v>
      </c>
      <c r="C19" s="346"/>
      <c r="D19" s="346">
        <v>4999</v>
      </c>
      <c r="E19" s="346"/>
      <c r="F19" s="1034">
        <v>4999</v>
      </c>
    </row>
    <row r="20" spans="1:6" ht="12.75">
      <c r="A20" s="571"/>
      <c r="B20" s="570" t="s">
        <v>408</v>
      </c>
      <c r="C20" s="336"/>
      <c r="D20" s="336">
        <v>3936</v>
      </c>
      <c r="E20" s="336"/>
      <c r="F20" s="822">
        <v>3936</v>
      </c>
    </row>
    <row r="21" spans="1:6" ht="12.75">
      <c r="A21" s="571"/>
      <c r="B21" s="570" t="s">
        <v>409</v>
      </c>
      <c r="C21" s="336"/>
      <c r="D21" s="336"/>
      <c r="E21" s="336"/>
      <c r="F21" s="822"/>
    </row>
    <row r="22" spans="1:6" ht="12.75">
      <c r="A22" s="571"/>
      <c r="B22" s="830" t="s">
        <v>410</v>
      </c>
      <c r="C22" s="336"/>
      <c r="D22" s="336">
        <v>1063</v>
      </c>
      <c r="E22" s="336"/>
      <c r="F22" s="822">
        <v>1063</v>
      </c>
    </row>
    <row r="23" spans="1:6" ht="12.75">
      <c r="A23" s="572"/>
      <c r="B23" s="830"/>
      <c r="C23" s="353"/>
      <c r="D23" s="353"/>
      <c r="E23" s="353"/>
      <c r="F23" s="1030"/>
    </row>
    <row r="24" spans="1:6" ht="12.75">
      <c r="A24" s="1253"/>
      <c r="B24" s="1252" t="s">
        <v>334</v>
      </c>
      <c r="C24" s="1239"/>
      <c r="D24" s="1239"/>
      <c r="E24" s="343">
        <v>1651</v>
      </c>
      <c r="F24" s="1256">
        <f>SUM(E24)</f>
        <v>1651</v>
      </c>
    </row>
    <row r="25" spans="1:6" ht="12.75">
      <c r="A25" s="1254"/>
      <c r="B25" s="830" t="s">
        <v>408</v>
      </c>
      <c r="C25" s="336"/>
      <c r="D25" s="336"/>
      <c r="E25" s="336">
        <v>1300</v>
      </c>
      <c r="F25" s="1032">
        <f>SUM(E25)</f>
        <v>1300</v>
      </c>
    </row>
    <row r="26" spans="1:6" ht="12.75">
      <c r="A26" s="1254"/>
      <c r="B26" s="830" t="s">
        <v>436</v>
      </c>
      <c r="C26" s="336"/>
      <c r="D26" s="336"/>
      <c r="E26" s="336"/>
      <c r="F26" s="1032"/>
    </row>
    <row r="27" spans="1:6" ht="12.75">
      <c r="A27" s="1255"/>
      <c r="B27" s="591" t="s">
        <v>437</v>
      </c>
      <c r="C27" s="353"/>
      <c r="D27" s="353"/>
      <c r="E27" s="353">
        <v>351</v>
      </c>
      <c r="F27" s="828">
        <f>SUM(E27)</f>
        <v>351</v>
      </c>
    </row>
    <row r="28" spans="1:6" ht="12.75">
      <c r="A28" s="981">
        <v>1</v>
      </c>
      <c r="B28" s="982" t="s">
        <v>183</v>
      </c>
      <c r="C28" s="340"/>
      <c r="D28" s="340"/>
      <c r="E28" s="340"/>
      <c r="F28" s="983"/>
    </row>
    <row r="29" spans="1:6" ht="12.75">
      <c r="A29" s="576"/>
      <c r="B29" s="581"/>
      <c r="C29" s="343"/>
      <c r="D29" s="354"/>
      <c r="E29" s="354"/>
      <c r="F29" s="827"/>
    </row>
    <row r="30" spans="1:6" ht="12.75">
      <c r="A30" s="574"/>
      <c r="B30" s="570"/>
      <c r="C30" s="336"/>
      <c r="D30" s="336"/>
      <c r="E30" s="336"/>
      <c r="F30" s="822"/>
    </row>
    <row r="31" spans="1:6" ht="13.5" thickBot="1">
      <c r="A31" s="574"/>
      <c r="B31" s="570"/>
      <c r="C31" s="336"/>
      <c r="D31" s="336"/>
      <c r="E31" s="336"/>
      <c r="F31" s="822"/>
    </row>
    <row r="32" spans="1:6" ht="12.75">
      <c r="A32" s="582"/>
      <c r="B32" s="583"/>
      <c r="C32" s="348"/>
      <c r="D32" s="348"/>
      <c r="E32" s="348"/>
      <c r="F32" s="831"/>
    </row>
    <row r="33" spans="1:6" ht="13.5" thickBot="1">
      <c r="A33" s="1802" t="s">
        <v>184</v>
      </c>
      <c r="B33" s="1803"/>
      <c r="C33" s="347"/>
      <c r="D33" s="157"/>
      <c r="E33" s="157"/>
      <c r="F33" s="832"/>
    </row>
    <row r="34" spans="1:6" ht="13.5" thickBot="1">
      <c r="A34" s="584" t="s">
        <v>27</v>
      </c>
      <c r="B34" s="585" t="s">
        <v>102</v>
      </c>
      <c r="C34" s="357"/>
      <c r="D34" s="357"/>
      <c r="E34" s="357"/>
      <c r="F34" s="833"/>
    </row>
    <row r="35" spans="1:6" ht="12.75">
      <c r="A35" s="586"/>
      <c r="B35" s="598"/>
      <c r="C35" s="358"/>
      <c r="D35" s="358"/>
      <c r="E35" s="358"/>
      <c r="F35" s="824"/>
    </row>
    <row r="36" spans="1:6" ht="12.75">
      <c r="A36" s="587"/>
      <c r="B36" s="570"/>
      <c r="C36" s="1046"/>
      <c r="D36" s="356"/>
      <c r="E36" s="356"/>
      <c r="F36" s="822"/>
    </row>
    <row r="37" spans="1:6" ht="12.75">
      <c r="A37" s="588"/>
      <c r="B37" s="599"/>
      <c r="C37" s="355"/>
      <c r="D37" s="346"/>
      <c r="E37" s="346"/>
      <c r="F37" s="822"/>
    </row>
    <row r="38" spans="1:6" ht="12.75">
      <c r="A38" s="589"/>
      <c r="B38" s="570"/>
      <c r="C38" s="336"/>
      <c r="D38" s="336"/>
      <c r="E38" s="336"/>
      <c r="F38" s="822"/>
    </row>
    <row r="39" spans="1:6" ht="13.5" thickBot="1">
      <c r="A39" s="590"/>
      <c r="B39" s="573"/>
      <c r="C39" s="353"/>
      <c r="D39" s="353"/>
      <c r="E39" s="353"/>
      <c r="F39" s="822"/>
    </row>
    <row r="40" spans="1:6" ht="14.25" thickBot="1" thickTop="1">
      <c r="A40" s="1795" t="s">
        <v>98</v>
      </c>
      <c r="B40" s="1811"/>
      <c r="C40" s="162"/>
      <c r="D40" s="163">
        <v>19051</v>
      </c>
      <c r="E40" s="163">
        <f>E12</f>
        <v>702</v>
      </c>
      <c r="F40" s="825">
        <f>F12</f>
        <v>19753</v>
      </c>
    </row>
    <row r="41" spans="1:6" ht="13.5" thickTop="1">
      <c r="A41" s="154"/>
      <c r="B41" s="154"/>
      <c r="C41" s="154"/>
      <c r="D41" s="154"/>
      <c r="E41" s="154"/>
      <c r="F41" s="154"/>
    </row>
  </sheetData>
  <sheetProtection/>
  <mergeCells count="9">
    <mergeCell ref="A40:B40"/>
    <mergeCell ref="A3:F3"/>
    <mergeCell ref="A4:F4"/>
    <mergeCell ref="A9:B9"/>
    <mergeCell ref="C9:C10"/>
    <mergeCell ref="D9:D10"/>
    <mergeCell ref="E9:E10"/>
    <mergeCell ref="F9:F10"/>
    <mergeCell ref="A33:B33"/>
  </mergeCells>
  <printOptions/>
  <pageMargins left="0.6299212598425197" right="0.4724409448818898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X87"/>
  <sheetViews>
    <sheetView zoomScalePageLayoutView="0" workbookViewId="0" topLeftCell="A1">
      <selection activeCell="A2" sqref="A2:W19"/>
    </sheetView>
  </sheetViews>
  <sheetFormatPr defaultColWidth="9.140625" defaultRowHeight="12.75"/>
  <cols>
    <col min="1" max="1" width="6.00390625" style="0" customWidth="1"/>
    <col min="2" max="2" width="7.7109375" style="0" customWidth="1"/>
    <col min="3" max="3" width="5.8515625" style="0" customWidth="1"/>
    <col min="4" max="4" width="7.140625" style="0" bestFit="1" customWidth="1"/>
    <col min="5" max="5" width="6.140625" style="0" bestFit="1" customWidth="1"/>
    <col min="6" max="6" width="6.8515625" style="0" bestFit="1" customWidth="1"/>
    <col min="7" max="7" width="6.28125" style="0" bestFit="1" customWidth="1"/>
    <col min="8" max="8" width="6.8515625" style="0" bestFit="1" customWidth="1"/>
    <col min="9" max="9" width="6.140625" style="0" bestFit="1" customWidth="1"/>
    <col min="10" max="10" width="6.8515625" style="0" bestFit="1" customWidth="1"/>
    <col min="11" max="11" width="6.28125" style="0" bestFit="1" customWidth="1"/>
    <col min="12" max="12" width="6.8515625" style="0" bestFit="1" customWidth="1"/>
    <col min="13" max="13" width="6.140625" style="0" bestFit="1" customWidth="1"/>
    <col min="14" max="14" width="6.8515625" style="0" bestFit="1" customWidth="1"/>
    <col min="15" max="15" width="6.140625" style="0" bestFit="1" customWidth="1"/>
    <col min="16" max="16" width="6.8515625" style="0" bestFit="1" customWidth="1"/>
    <col min="17" max="17" width="8.421875" style="0" customWidth="1"/>
    <col min="18" max="18" width="6.8515625" style="0" bestFit="1" customWidth="1"/>
    <col min="19" max="19" width="9.28125" style="0" customWidth="1"/>
    <col min="20" max="22" width="7.140625" style="0" bestFit="1" customWidth="1"/>
    <col min="23" max="23" width="7.140625" style="0" customWidth="1"/>
  </cols>
  <sheetData>
    <row r="2" spans="1:23" ht="12.75">
      <c r="A2" s="1812" t="s">
        <v>438</v>
      </c>
      <c r="B2" s="1813"/>
      <c r="C2" s="1813"/>
      <c r="D2" s="1813"/>
      <c r="E2" s="1813"/>
      <c r="F2" s="1813"/>
      <c r="G2" s="1813"/>
      <c r="H2" s="1813"/>
      <c r="I2" s="1813"/>
      <c r="J2" s="1813"/>
      <c r="K2" s="1813"/>
      <c r="L2" s="1813"/>
      <c r="M2" s="1813"/>
      <c r="N2" s="1813"/>
      <c r="O2" s="1813"/>
      <c r="P2" s="1813"/>
      <c r="Q2" s="1813"/>
      <c r="R2" s="1813"/>
      <c r="S2" s="1813"/>
      <c r="T2" s="1813"/>
      <c r="U2" s="1813"/>
      <c r="V2" s="1813"/>
      <c r="W2" s="1813"/>
    </row>
    <row r="3" spans="1:23" ht="12.75">
      <c r="A3" s="1541" t="s">
        <v>369</v>
      </c>
      <c r="B3" s="1541"/>
      <c r="C3" s="1541"/>
      <c r="D3" s="1541"/>
      <c r="E3" s="1541"/>
      <c r="F3" s="1541"/>
      <c r="G3" s="1541"/>
      <c r="H3" s="1541"/>
      <c r="I3" s="1541"/>
      <c r="J3" s="1541"/>
      <c r="K3" s="1541"/>
      <c r="L3" s="1541"/>
      <c r="M3" s="1541"/>
      <c r="N3" s="1541"/>
      <c r="O3" s="1541"/>
      <c r="P3" s="1541"/>
      <c r="Q3" s="1541"/>
      <c r="R3" s="1541"/>
      <c r="S3" s="1541"/>
      <c r="T3" s="1541"/>
      <c r="U3" s="1541"/>
      <c r="V3" s="1541"/>
      <c r="W3" s="1541"/>
    </row>
    <row r="4" spans="1:23" ht="12.75">
      <c r="A4" s="425"/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25"/>
      <c r="R4" s="425"/>
      <c r="S4" s="425"/>
      <c r="T4" s="425"/>
      <c r="U4" s="425"/>
      <c r="V4" s="425"/>
      <c r="W4" s="425"/>
    </row>
    <row r="5" spans="1:23" ht="12.75">
      <c r="A5" s="425"/>
      <c r="B5" s="425"/>
      <c r="C5" s="425"/>
      <c r="D5" s="425"/>
      <c r="E5" s="425"/>
      <c r="F5" s="425"/>
      <c r="G5" s="425"/>
      <c r="H5" s="425"/>
      <c r="I5" s="425"/>
      <c r="J5" s="425"/>
      <c r="K5" s="425"/>
      <c r="L5" s="425"/>
      <c r="M5" s="425"/>
      <c r="N5" s="425"/>
      <c r="O5" s="425"/>
      <c r="P5" s="425"/>
      <c r="Q5" s="425"/>
      <c r="R5" s="425"/>
      <c r="S5" s="425"/>
      <c r="T5" s="425"/>
      <c r="U5" s="425"/>
      <c r="V5" s="1829" t="s">
        <v>93</v>
      </c>
      <c r="W5" s="1829"/>
    </row>
    <row r="6" spans="1:23" ht="13.5" thickBot="1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</row>
    <row r="7" spans="1:23" ht="13.5" thickTop="1">
      <c r="A7" s="1816" t="s">
        <v>2</v>
      </c>
      <c r="B7" s="1831"/>
      <c r="C7" s="1832"/>
      <c r="D7" s="1545" t="s">
        <v>200</v>
      </c>
      <c r="E7" s="1822"/>
      <c r="F7" s="1823" t="s">
        <v>191</v>
      </c>
      <c r="G7" s="1830"/>
      <c r="H7" s="1825" t="s">
        <v>196</v>
      </c>
      <c r="I7" s="1825"/>
      <c r="J7" s="1823" t="s">
        <v>197</v>
      </c>
      <c r="K7" s="1826"/>
      <c r="L7" s="1825" t="s">
        <v>198</v>
      </c>
      <c r="M7" s="1825"/>
      <c r="N7" s="1827" t="s">
        <v>24</v>
      </c>
      <c r="O7" s="1828"/>
      <c r="P7" s="1814" t="s">
        <v>368</v>
      </c>
      <c r="Q7" s="1814"/>
      <c r="R7" s="1827" t="s">
        <v>15</v>
      </c>
      <c r="S7" s="1828"/>
      <c r="T7" s="1827" t="s">
        <v>138</v>
      </c>
      <c r="U7" s="1828"/>
      <c r="V7" s="1827" t="s">
        <v>105</v>
      </c>
      <c r="W7" s="1652"/>
    </row>
    <row r="8" spans="1:24" ht="19.5">
      <c r="A8" s="1754"/>
      <c r="B8" s="1748"/>
      <c r="C8" s="1833"/>
      <c r="D8" s="834" t="s">
        <v>352</v>
      </c>
      <c r="E8" s="835" t="s">
        <v>353</v>
      </c>
      <c r="F8" s="834" t="s">
        <v>349</v>
      </c>
      <c r="G8" s="835" t="s">
        <v>354</v>
      </c>
      <c r="H8" s="834" t="s">
        <v>349</v>
      </c>
      <c r="I8" s="835" t="s">
        <v>354</v>
      </c>
      <c r="J8" s="834" t="s">
        <v>349</v>
      </c>
      <c r="K8" s="835" t="s">
        <v>354</v>
      </c>
      <c r="L8" s="834" t="s">
        <v>349</v>
      </c>
      <c r="M8" s="835" t="s">
        <v>354</v>
      </c>
      <c r="N8" s="834" t="s">
        <v>349</v>
      </c>
      <c r="O8" s="835" t="s">
        <v>354</v>
      </c>
      <c r="P8" s="834" t="s">
        <v>349</v>
      </c>
      <c r="Q8" s="835" t="s">
        <v>354</v>
      </c>
      <c r="R8" s="834" t="s">
        <v>349</v>
      </c>
      <c r="S8" s="835" t="s">
        <v>354</v>
      </c>
      <c r="T8" s="834" t="s">
        <v>349</v>
      </c>
      <c r="U8" s="835" t="s">
        <v>354</v>
      </c>
      <c r="V8" s="834" t="s">
        <v>349</v>
      </c>
      <c r="W8" s="1277" t="s">
        <v>354</v>
      </c>
      <c r="X8" s="695"/>
    </row>
    <row r="9" spans="1:23" ht="12.75">
      <c r="A9" s="430"/>
      <c r="B9" s="426"/>
      <c r="C9" s="426"/>
      <c r="D9" s="428"/>
      <c r="E9" s="429"/>
      <c r="F9" s="428"/>
      <c r="G9" s="462"/>
      <c r="H9" s="460"/>
      <c r="I9" s="462"/>
      <c r="J9" s="460"/>
      <c r="K9" s="462"/>
      <c r="L9" s="460"/>
      <c r="M9" s="462"/>
      <c r="N9" s="460"/>
      <c r="O9" s="462"/>
      <c r="P9" s="427"/>
      <c r="Q9" s="429"/>
      <c r="R9" s="1834"/>
      <c r="S9" s="462"/>
      <c r="T9" s="460"/>
      <c r="U9" s="462"/>
      <c r="V9" s="460"/>
      <c r="W9" s="463"/>
    </row>
    <row r="10" spans="1:23" ht="12.75">
      <c r="A10" s="431" t="s">
        <v>97</v>
      </c>
      <c r="B10" s="330"/>
      <c r="C10" s="837"/>
      <c r="D10" s="836">
        <v>8.2</v>
      </c>
      <c r="E10" s="432">
        <v>7.2</v>
      </c>
      <c r="F10" s="464">
        <v>22314</v>
      </c>
      <c r="G10" s="437">
        <v>24640</v>
      </c>
      <c r="H10" s="464">
        <v>6245</v>
      </c>
      <c r="I10" s="437">
        <v>6923</v>
      </c>
      <c r="J10" s="464">
        <v>12755</v>
      </c>
      <c r="K10" s="437">
        <v>12539</v>
      </c>
      <c r="L10" s="464">
        <v>0</v>
      </c>
      <c r="M10" s="437">
        <v>0</v>
      </c>
      <c r="N10" s="464">
        <v>0</v>
      </c>
      <c r="O10" s="437">
        <v>0</v>
      </c>
      <c r="P10" s="438">
        <v>59827</v>
      </c>
      <c r="Q10" s="437">
        <v>52196</v>
      </c>
      <c r="R10" s="1835">
        <v>150</v>
      </c>
      <c r="S10" s="437">
        <v>150</v>
      </c>
      <c r="T10" s="464">
        <f>F10+H10+J10+L10+N10+P10+R10</f>
        <v>101291</v>
      </c>
      <c r="U10" s="437">
        <f>G10+I10+K10+Q10+S10</f>
        <v>96448</v>
      </c>
      <c r="V10" s="464">
        <v>0</v>
      </c>
      <c r="W10" s="439">
        <v>2064</v>
      </c>
    </row>
    <row r="11" spans="1:23" ht="12.75">
      <c r="A11" s="431"/>
      <c r="B11" s="330"/>
      <c r="C11" s="330"/>
      <c r="D11" s="483"/>
      <c r="E11" s="436"/>
      <c r="F11" s="465"/>
      <c r="G11" s="433"/>
      <c r="H11" s="465"/>
      <c r="I11" s="433"/>
      <c r="J11" s="465"/>
      <c r="K11" s="433"/>
      <c r="L11" s="465"/>
      <c r="M11" s="433"/>
      <c r="N11" s="465"/>
      <c r="O11" s="433"/>
      <c r="P11" s="434"/>
      <c r="Q11" s="433"/>
      <c r="R11" s="1836"/>
      <c r="S11" s="433"/>
      <c r="T11" s="465"/>
      <c r="U11" s="433"/>
      <c r="V11" s="465"/>
      <c r="W11" s="435"/>
    </row>
    <row r="12" spans="1:23" ht="12.75">
      <c r="A12" s="431" t="s">
        <v>201</v>
      </c>
      <c r="B12" s="330"/>
      <c r="C12" s="330"/>
      <c r="D12" s="483"/>
      <c r="E12" s="436"/>
      <c r="F12" s="465"/>
      <c r="G12" s="433"/>
      <c r="H12" s="465"/>
      <c r="I12" s="433"/>
      <c r="J12" s="465"/>
      <c r="K12" s="433"/>
      <c r="L12" s="465"/>
      <c r="M12" s="433"/>
      <c r="N12" s="465"/>
      <c r="O12" s="433"/>
      <c r="P12" s="434"/>
      <c r="Q12" s="433"/>
      <c r="R12" s="1836"/>
      <c r="S12" s="433"/>
      <c r="T12" s="465"/>
      <c r="U12" s="433"/>
      <c r="V12" s="465"/>
      <c r="W12" s="435"/>
    </row>
    <row r="13" spans="1:23" ht="12.75">
      <c r="A13" s="431"/>
      <c r="B13" s="330"/>
      <c r="C13" s="330"/>
      <c r="D13" s="483"/>
      <c r="E13" s="436"/>
      <c r="F13" s="465"/>
      <c r="G13" s="433"/>
      <c r="H13" s="465"/>
      <c r="I13" s="433"/>
      <c r="J13" s="465"/>
      <c r="K13" s="433"/>
      <c r="L13" s="465"/>
      <c r="M13" s="433"/>
      <c r="N13" s="465"/>
      <c r="O13" s="433"/>
      <c r="P13" s="434"/>
      <c r="Q13" s="433"/>
      <c r="R13" s="1836"/>
      <c r="S13" s="433"/>
      <c r="T13" s="465"/>
      <c r="U13" s="433"/>
      <c r="V13" s="465"/>
      <c r="W13" s="435"/>
    </row>
    <row r="14" spans="1:23" ht="12.75">
      <c r="A14" s="431" t="s">
        <v>202</v>
      </c>
      <c r="B14" s="330"/>
      <c r="C14" s="330"/>
      <c r="D14" s="482"/>
      <c r="E14" s="432"/>
      <c r="F14" s="464"/>
      <c r="G14" s="437"/>
      <c r="H14" s="464"/>
      <c r="I14" s="437"/>
      <c r="J14" s="464"/>
      <c r="K14" s="437"/>
      <c r="L14" s="464"/>
      <c r="M14" s="437"/>
      <c r="N14" s="464"/>
      <c r="O14" s="437"/>
      <c r="P14" s="438"/>
      <c r="Q14" s="437"/>
      <c r="R14" s="1835"/>
      <c r="S14" s="437"/>
      <c r="T14" s="464"/>
      <c r="U14" s="437"/>
      <c r="V14" s="464"/>
      <c r="W14" s="439"/>
    </row>
    <row r="15" spans="1:23" ht="12.75">
      <c r="A15" s="431"/>
      <c r="B15" s="330"/>
      <c r="C15" s="330"/>
      <c r="D15" s="482"/>
      <c r="E15" s="432"/>
      <c r="F15" s="464"/>
      <c r="G15" s="437"/>
      <c r="H15" s="464"/>
      <c r="I15" s="437"/>
      <c r="J15" s="464"/>
      <c r="K15" s="437"/>
      <c r="L15" s="464"/>
      <c r="M15" s="437"/>
      <c r="N15" s="464"/>
      <c r="O15" s="437"/>
      <c r="P15" s="438"/>
      <c r="Q15" s="437"/>
      <c r="R15" s="1835"/>
      <c r="S15" s="437"/>
      <c r="T15" s="464"/>
      <c r="U15" s="437"/>
      <c r="V15" s="464"/>
      <c r="W15" s="439"/>
    </row>
    <row r="16" spans="1:23" ht="12.75">
      <c r="A16" s="431" t="s">
        <v>203</v>
      </c>
      <c r="B16" s="330"/>
      <c r="C16" s="330"/>
      <c r="D16" s="482"/>
      <c r="E16" s="432"/>
      <c r="F16" s="464"/>
      <c r="G16" s="437"/>
      <c r="H16" s="464"/>
      <c r="I16" s="437"/>
      <c r="J16" s="464"/>
      <c r="K16" s="437"/>
      <c r="L16" s="464"/>
      <c r="M16" s="437"/>
      <c r="N16" s="464"/>
      <c r="O16" s="437"/>
      <c r="P16" s="438"/>
      <c r="Q16" s="437"/>
      <c r="R16" s="1835"/>
      <c r="S16" s="437"/>
      <c r="T16" s="464"/>
      <c r="U16" s="437"/>
      <c r="V16" s="464"/>
      <c r="W16" s="439"/>
    </row>
    <row r="17" spans="1:23" ht="12.75">
      <c r="A17" s="431"/>
      <c r="B17" s="330"/>
      <c r="C17" s="330"/>
      <c r="D17" s="482"/>
      <c r="E17" s="432"/>
      <c r="F17" s="464"/>
      <c r="G17" s="437"/>
      <c r="H17" s="464"/>
      <c r="I17" s="437"/>
      <c r="J17" s="464"/>
      <c r="K17" s="437"/>
      <c r="L17" s="464"/>
      <c r="M17" s="437"/>
      <c r="N17" s="464"/>
      <c r="O17" s="437"/>
      <c r="P17" s="438"/>
      <c r="Q17" s="437"/>
      <c r="R17" s="1835"/>
      <c r="S17" s="437"/>
      <c r="T17" s="464"/>
      <c r="U17" s="437"/>
      <c r="V17" s="464"/>
      <c r="W17" s="439"/>
    </row>
    <row r="18" spans="1:23" ht="13.5" thickBot="1">
      <c r="A18" s="431" t="s">
        <v>205</v>
      </c>
      <c r="B18" s="330"/>
      <c r="C18" s="330"/>
      <c r="D18" s="482"/>
      <c r="E18" s="432"/>
      <c r="F18" s="464"/>
      <c r="G18" s="437"/>
      <c r="H18" s="464"/>
      <c r="I18" s="437"/>
      <c r="J18" s="464"/>
      <c r="K18" s="437"/>
      <c r="L18" s="464"/>
      <c r="M18" s="437"/>
      <c r="N18" s="464"/>
      <c r="O18" s="437"/>
      <c r="P18" s="438"/>
      <c r="Q18" s="437"/>
      <c r="R18" s="1835"/>
      <c r="S18" s="437"/>
      <c r="T18" s="464"/>
      <c r="U18" s="437"/>
      <c r="V18" s="464">
        <v>101291</v>
      </c>
      <c r="W18" s="439">
        <v>94384</v>
      </c>
    </row>
    <row r="19" spans="1:23" ht="14.25" thickBot="1" thickTop="1">
      <c r="A19" s="440" t="s">
        <v>103</v>
      </c>
      <c r="B19" s="441"/>
      <c r="C19" s="441"/>
      <c r="D19" s="484">
        <f>SUM(D10:D18)</f>
        <v>8.2</v>
      </c>
      <c r="E19" s="443">
        <f>SUM(E10:E18)</f>
        <v>7.2</v>
      </c>
      <c r="F19" s="466">
        <f>SUM(F10)</f>
        <v>22314</v>
      </c>
      <c r="G19" s="444">
        <f>SUM(G10)</f>
        <v>24640</v>
      </c>
      <c r="H19" s="466">
        <v>6245</v>
      </c>
      <c r="I19" s="444">
        <f>SUM(I10)</f>
        <v>6923</v>
      </c>
      <c r="J19" s="466">
        <f>SUM(J10)</f>
        <v>12755</v>
      </c>
      <c r="K19" s="444">
        <f>SUM(K10)</f>
        <v>12539</v>
      </c>
      <c r="L19" s="466">
        <f>SUM(L9:L18)</f>
        <v>0</v>
      </c>
      <c r="M19" s="444">
        <v>0</v>
      </c>
      <c r="N19" s="466">
        <f>SUM(N9:N18)</f>
        <v>0</v>
      </c>
      <c r="O19" s="444">
        <v>0</v>
      </c>
      <c r="P19" s="445">
        <f>SUM(P10)</f>
        <v>59827</v>
      </c>
      <c r="Q19" s="444">
        <f>SUM(Q10)</f>
        <v>52196</v>
      </c>
      <c r="R19" s="1837">
        <f>SUM(R9:R17)</f>
        <v>150</v>
      </c>
      <c r="S19" s="444">
        <f>SUM(S10)</f>
        <v>150</v>
      </c>
      <c r="T19" s="466">
        <v>101291</v>
      </c>
      <c r="U19" s="444">
        <f>G19+I19+K19+M19+O19+Q19+S19</f>
        <v>96448</v>
      </c>
      <c r="V19" s="466">
        <v>101291</v>
      </c>
      <c r="W19" s="446">
        <f>SUM(W10:W18)</f>
        <v>96448</v>
      </c>
    </row>
    <row r="20" ht="13.5" thickTop="1"/>
    <row r="60" spans="1:23" ht="12.75">
      <c r="A60" s="1812" t="s">
        <v>439</v>
      </c>
      <c r="B60" s="1813"/>
      <c r="C60" s="1813"/>
      <c r="D60" s="1813"/>
      <c r="E60" s="1813"/>
      <c r="F60" s="1813"/>
      <c r="G60" s="1813"/>
      <c r="H60" s="1813"/>
      <c r="I60" s="1813"/>
      <c r="J60" s="1813"/>
      <c r="K60" s="1813"/>
      <c r="L60" s="1813"/>
      <c r="M60" s="1813"/>
      <c r="N60" s="1813"/>
      <c r="O60" s="1813"/>
      <c r="P60" s="1813"/>
      <c r="Q60" s="1813"/>
      <c r="R60" s="1813"/>
      <c r="S60" s="1813"/>
      <c r="T60" s="1813"/>
      <c r="U60" s="1813"/>
      <c r="V60" s="1813"/>
      <c r="W60" s="1813"/>
    </row>
    <row r="61" spans="1:23" ht="12.75">
      <c r="A61" s="1541" t="s">
        <v>370</v>
      </c>
      <c r="B61" s="1541"/>
      <c r="C61" s="1541"/>
      <c r="D61" s="1541"/>
      <c r="E61" s="1541"/>
      <c r="F61" s="1541"/>
      <c r="G61" s="1541"/>
      <c r="H61" s="1541"/>
      <c r="I61" s="1541"/>
      <c r="J61" s="1541"/>
      <c r="K61" s="1541"/>
      <c r="L61" s="1541"/>
      <c r="M61" s="1541"/>
      <c r="N61" s="1541"/>
      <c r="O61" s="1541"/>
      <c r="P61" s="1541"/>
      <c r="Q61" s="1541"/>
      <c r="R61" s="1541"/>
      <c r="S61" s="1541"/>
      <c r="T61" s="1541"/>
      <c r="U61" s="1541"/>
      <c r="V61" s="1541"/>
      <c r="W61" s="1541"/>
    </row>
    <row r="62" spans="1:23" ht="12.75">
      <c r="A62" s="425"/>
      <c r="B62" s="425"/>
      <c r="C62" s="425"/>
      <c r="D62" s="425"/>
      <c r="E62" s="425"/>
      <c r="F62" s="425"/>
      <c r="G62" s="425"/>
      <c r="H62" s="425"/>
      <c r="I62" s="425"/>
      <c r="J62" s="425"/>
      <c r="K62" s="425"/>
      <c r="L62" s="425"/>
      <c r="M62" s="425"/>
      <c r="N62" s="425"/>
      <c r="O62" s="425"/>
      <c r="P62" s="425"/>
      <c r="Q62" s="425"/>
      <c r="R62" s="425"/>
      <c r="S62" s="425"/>
      <c r="T62" s="425"/>
      <c r="U62" s="425"/>
      <c r="V62" s="425"/>
      <c r="W62" s="425"/>
    </row>
    <row r="63" spans="1:23" ht="12.75">
      <c r="A63" s="425"/>
      <c r="B63" s="425"/>
      <c r="C63" s="425"/>
      <c r="D63" s="425"/>
      <c r="E63" s="425"/>
      <c r="F63" s="425"/>
      <c r="G63" s="425"/>
      <c r="H63" s="425"/>
      <c r="I63" s="425"/>
      <c r="J63" s="425"/>
      <c r="K63" s="425"/>
      <c r="L63" s="425"/>
      <c r="M63" s="425"/>
      <c r="N63" s="425"/>
      <c r="O63" s="425"/>
      <c r="P63" s="425"/>
      <c r="Q63" s="425"/>
      <c r="R63" s="425"/>
      <c r="S63" s="425"/>
      <c r="T63" s="425"/>
      <c r="U63" s="425"/>
      <c r="V63" s="1829" t="s">
        <v>93</v>
      </c>
      <c r="W63" s="1829"/>
    </row>
    <row r="64" spans="1:23" ht="13.5" thickBot="1">
      <c r="A64" s="166"/>
      <c r="B64" s="166"/>
      <c r="C64" s="166"/>
      <c r="D64" s="166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</row>
    <row r="65" spans="1:23" ht="13.5" thickTop="1">
      <c r="A65" s="1816" t="s">
        <v>2</v>
      </c>
      <c r="B65" s="1817"/>
      <c r="C65" s="1818"/>
      <c r="D65" s="1545" t="s">
        <v>200</v>
      </c>
      <c r="E65" s="1822"/>
      <c r="F65" s="1823" t="s">
        <v>191</v>
      </c>
      <c r="G65" s="1824"/>
      <c r="H65" s="1825" t="s">
        <v>196</v>
      </c>
      <c r="I65" s="1825"/>
      <c r="J65" s="1823" t="s">
        <v>197</v>
      </c>
      <c r="K65" s="1826"/>
      <c r="L65" s="1825" t="s">
        <v>198</v>
      </c>
      <c r="M65" s="1825"/>
      <c r="N65" s="1827" t="s">
        <v>74</v>
      </c>
      <c r="O65" s="1828"/>
      <c r="P65" s="1814" t="s">
        <v>199</v>
      </c>
      <c r="Q65" s="1814"/>
      <c r="R65" s="1827" t="s">
        <v>15</v>
      </c>
      <c r="S65" s="1828"/>
      <c r="T65" s="1827" t="s">
        <v>138</v>
      </c>
      <c r="U65" s="1828"/>
      <c r="V65" s="1814" t="s">
        <v>105</v>
      </c>
      <c r="W65" s="1815"/>
    </row>
    <row r="66" spans="1:24" ht="45">
      <c r="A66" s="1819"/>
      <c r="B66" s="1820"/>
      <c r="C66" s="1821"/>
      <c r="D66" s="1295" t="s">
        <v>355</v>
      </c>
      <c r="E66" s="1296" t="s">
        <v>353</v>
      </c>
      <c r="F66" s="1295" t="s">
        <v>349</v>
      </c>
      <c r="G66" s="1296" t="s">
        <v>354</v>
      </c>
      <c r="H66" s="1295" t="s">
        <v>349</v>
      </c>
      <c r="I66" s="1296" t="s">
        <v>354</v>
      </c>
      <c r="J66" s="1295" t="s">
        <v>349</v>
      </c>
      <c r="K66" s="1296" t="s">
        <v>354</v>
      </c>
      <c r="L66" s="1295" t="s">
        <v>349</v>
      </c>
      <c r="M66" s="1296" t="s">
        <v>354</v>
      </c>
      <c r="N66" s="1295" t="s">
        <v>349</v>
      </c>
      <c r="O66" s="1296" t="s">
        <v>354</v>
      </c>
      <c r="P66" s="1295" t="s">
        <v>349</v>
      </c>
      <c r="Q66" s="1296" t="s">
        <v>354</v>
      </c>
      <c r="R66" s="1295" t="s">
        <v>349</v>
      </c>
      <c r="S66" s="1296" t="s">
        <v>354</v>
      </c>
      <c r="T66" s="1295" t="s">
        <v>349</v>
      </c>
      <c r="U66" s="1296" t="s">
        <v>354</v>
      </c>
      <c r="V66" s="1295" t="s">
        <v>349</v>
      </c>
      <c r="W66" s="1297" t="s">
        <v>354</v>
      </c>
      <c r="X66" s="695"/>
    </row>
    <row r="67" spans="1:23" ht="12.75">
      <c r="A67" s="430"/>
      <c r="B67" s="426"/>
      <c r="C67" s="426"/>
      <c r="D67" s="1298"/>
      <c r="E67" s="1299"/>
      <c r="F67" s="1300"/>
      <c r="G67" s="1299"/>
      <c r="H67" s="1300"/>
      <c r="I67" s="1299"/>
      <c r="J67" s="1301"/>
      <c r="K67" s="1299"/>
      <c r="L67" s="1300"/>
      <c r="M67" s="1302"/>
      <c r="N67" s="1303"/>
      <c r="O67" s="1302"/>
      <c r="P67" s="1300"/>
      <c r="Q67" s="1302"/>
      <c r="R67" s="1303"/>
      <c r="S67" s="1302"/>
      <c r="T67" s="1303"/>
      <c r="U67" s="1302"/>
      <c r="V67" s="1300"/>
      <c r="W67" s="1304"/>
    </row>
    <row r="68" spans="1:23" ht="12.75">
      <c r="A68" s="600" t="s">
        <v>151</v>
      </c>
      <c r="B68" s="184"/>
      <c r="C68" s="184"/>
      <c r="D68" s="1305">
        <v>4</v>
      </c>
      <c r="E68" s="1306">
        <v>4</v>
      </c>
      <c r="F68" s="1307">
        <v>4232</v>
      </c>
      <c r="G68" s="934">
        <v>4095</v>
      </c>
      <c r="H68" s="1308">
        <v>1142</v>
      </c>
      <c r="I68" s="934">
        <v>1162</v>
      </c>
      <c r="J68" s="1308">
        <v>7358</v>
      </c>
      <c r="K68" s="934">
        <v>4254</v>
      </c>
      <c r="L68" s="1307"/>
      <c r="M68" s="934"/>
      <c r="N68" s="1309"/>
      <c r="O68" s="934"/>
      <c r="P68" s="1307"/>
      <c r="Q68" s="934"/>
      <c r="R68" s="1309"/>
      <c r="S68" s="934">
        <v>218</v>
      </c>
      <c r="T68" s="1309">
        <f>F68+H68+J68+L68+N68+P68+R68</f>
        <v>12732</v>
      </c>
      <c r="U68" s="934">
        <f>G68+I68+K68+M68+O68+Q68+S68</f>
        <v>9729</v>
      </c>
      <c r="V68" s="1308">
        <v>4586</v>
      </c>
      <c r="W68" s="1022">
        <v>4586</v>
      </c>
    </row>
    <row r="69" spans="1:23" ht="12.75">
      <c r="A69" s="600"/>
      <c r="B69" s="184"/>
      <c r="C69" s="184"/>
      <c r="D69" s="1305"/>
      <c r="E69" s="1306"/>
      <c r="F69" s="1307"/>
      <c r="G69" s="934"/>
      <c r="H69" s="1308"/>
      <c r="I69" s="934"/>
      <c r="J69" s="1308"/>
      <c r="K69" s="934"/>
      <c r="L69" s="1307"/>
      <c r="M69" s="934"/>
      <c r="N69" s="1309"/>
      <c r="O69" s="934"/>
      <c r="P69" s="1307"/>
      <c r="Q69" s="934"/>
      <c r="R69" s="1309"/>
      <c r="S69" s="934"/>
      <c r="T69" s="1309"/>
      <c r="U69" s="934"/>
      <c r="V69" s="1308"/>
      <c r="W69" s="1022"/>
    </row>
    <row r="70" spans="1:23" ht="12.75">
      <c r="A70" s="600" t="s">
        <v>207</v>
      </c>
      <c r="B70" s="184"/>
      <c r="C70" s="184"/>
      <c r="D70" s="1305"/>
      <c r="E70" s="1306"/>
      <c r="F70" s="1307">
        <v>1834</v>
      </c>
      <c r="G70" s="934">
        <v>1834</v>
      </c>
      <c r="H70" s="1308">
        <v>495</v>
      </c>
      <c r="I70" s="934">
        <v>459</v>
      </c>
      <c r="J70" s="1308">
        <v>6091</v>
      </c>
      <c r="K70" s="934">
        <v>8120</v>
      </c>
      <c r="L70" s="1307"/>
      <c r="M70" s="934"/>
      <c r="N70" s="1309"/>
      <c r="O70" s="934"/>
      <c r="P70" s="1307"/>
      <c r="Q70" s="934"/>
      <c r="R70" s="1309"/>
      <c r="S70" s="934">
        <v>115</v>
      </c>
      <c r="T70" s="1309">
        <f aca="true" t="shared" si="0" ref="T70:T78">F70+H70+J70+L70+N70+P70+R70</f>
        <v>8420</v>
      </c>
      <c r="U70" s="934">
        <f aca="true" t="shared" si="1" ref="U70:U78">G70+I70+K70+M70+O70+Q70+S70</f>
        <v>10528</v>
      </c>
      <c r="V70" s="1308">
        <v>5673</v>
      </c>
      <c r="W70" s="1022">
        <v>5673</v>
      </c>
    </row>
    <row r="71" spans="1:23" ht="12.75">
      <c r="A71" s="600"/>
      <c r="B71" s="184"/>
      <c r="C71" s="184"/>
      <c r="D71" s="1305"/>
      <c r="E71" s="1306"/>
      <c r="F71" s="1307"/>
      <c r="G71" s="934"/>
      <c r="H71" s="1308"/>
      <c r="I71" s="934"/>
      <c r="J71" s="1308"/>
      <c r="K71" s="934"/>
      <c r="L71" s="1307"/>
      <c r="M71" s="934"/>
      <c r="N71" s="1309"/>
      <c r="O71" s="934"/>
      <c r="P71" s="1307"/>
      <c r="Q71" s="934"/>
      <c r="R71" s="1309"/>
      <c r="S71" s="934"/>
      <c r="T71" s="1309"/>
      <c r="U71" s="934"/>
      <c r="V71" s="1308"/>
      <c r="W71" s="1022"/>
    </row>
    <row r="72" spans="1:23" ht="12.75">
      <c r="A72" s="600" t="s">
        <v>204</v>
      </c>
      <c r="B72" s="184"/>
      <c r="C72" s="184"/>
      <c r="D72" s="1305">
        <v>0</v>
      </c>
      <c r="E72" s="1306">
        <v>0</v>
      </c>
      <c r="F72" s="1307">
        <v>70</v>
      </c>
      <c r="G72" s="934">
        <v>191</v>
      </c>
      <c r="H72" s="1308">
        <v>19</v>
      </c>
      <c r="I72" s="934">
        <v>56</v>
      </c>
      <c r="J72" s="1308">
        <v>305</v>
      </c>
      <c r="K72" s="934">
        <v>612</v>
      </c>
      <c r="L72" s="1307"/>
      <c r="M72" s="934"/>
      <c r="N72" s="1309"/>
      <c r="O72" s="934"/>
      <c r="P72" s="1307"/>
      <c r="Q72" s="934"/>
      <c r="R72" s="1309"/>
      <c r="S72" s="934">
        <v>10</v>
      </c>
      <c r="T72" s="1309">
        <f t="shared" si="0"/>
        <v>394</v>
      </c>
      <c r="U72" s="934">
        <f t="shared" si="1"/>
        <v>869</v>
      </c>
      <c r="V72" s="1308">
        <v>561</v>
      </c>
      <c r="W72" s="1022">
        <v>561</v>
      </c>
    </row>
    <row r="73" spans="1:23" ht="12.75">
      <c r="A73" s="600"/>
      <c r="B73" s="184"/>
      <c r="C73" s="184"/>
      <c r="D73" s="1305"/>
      <c r="E73" s="1306"/>
      <c r="F73" s="1307"/>
      <c r="G73" s="934"/>
      <c r="H73" s="1308"/>
      <c r="I73" s="934"/>
      <c r="J73" s="1308"/>
      <c r="K73" s="934"/>
      <c r="L73" s="1307"/>
      <c r="M73" s="934"/>
      <c r="N73" s="1309"/>
      <c r="O73" s="934"/>
      <c r="P73" s="1307"/>
      <c r="Q73" s="934"/>
      <c r="R73" s="1309"/>
      <c r="S73" s="934"/>
      <c r="T73" s="1309"/>
      <c r="U73" s="934"/>
      <c r="V73" s="1308"/>
      <c r="W73" s="1022"/>
    </row>
    <row r="74" spans="1:23" ht="12.75">
      <c r="A74" s="600" t="s">
        <v>345</v>
      </c>
      <c r="B74" s="184"/>
      <c r="C74" s="184"/>
      <c r="D74" s="1305"/>
      <c r="E74" s="1306"/>
      <c r="F74" s="1307"/>
      <c r="G74" s="934"/>
      <c r="H74" s="1308"/>
      <c r="I74" s="934"/>
      <c r="J74" s="1308">
        <v>9165</v>
      </c>
      <c r="K74" s="934">
        <v>9028</v>
      </c>
      <c r="L74" s="1307"/>
      <c r="M74" s="934"/>
      <c r="N74" s="1309"/>
      <c r="O74" s="934"/>
      <c r="P74" s="1307"/>
      <c r="Q74" s="934"/>
      <c r="R74" s="1309">
        <v>210</v>
      </c>
      <c r="S74" s="934">
        <v>247</v>
      </c>
      <c r="T74" s="1309">
        <f t="shared" si="0"/>
        <v>9375</v>
      </c>
      <c r="U74" s="934">
        <f t="shared" si="1"/>
        <v>9275</v>
      </c>
      <c r="V74" s="1308">
        <v>4268</v>
      </c>
      <c r="W74" s="1022">
        <v>4268</v>
      </c>
    </row>
    <row r="75" spans="1:23" ht="12.75">
      <c r="A75" s="600"/>
      <c r="B75" s="184"/>
      <c r="C75" s="184"/>
      <c r="D75" s="1305"/>
      <c r="E75" s="1306"/>
      <c r="F75" s="1307"/>
      <c r="G75" s="934"/>
      <c r="H75" s="1308"/>
      <c r="I75" s="934"/>
      <c r="J75" s="1308"/>
      <c r="K75" s="934"/>
      <c r="L75" s="1307"/>
      <c r="M75" s="934"/>
      <c r="N75" s="1309"/>
      <c r="O75" s="934"/>
      <c r="P75" s="1307"/>
      <c r="Q75" s="934"/>
      <c r="R75" s="1309"/>
      <c r="S75" s="934"/>
      <c r="T75" s="1309"/>
      <c r="U75" s="934"/>
      <c r="V75" s="1308"/>
      <c r="W75" s="1022"/>
    </row>
    <row r="76" spans="1:23" ht="12.75">
      <c r="A76" s="600" t="s">
        <v>344</v>
      </c>
      <c r="B76" s="184"/>
      <c r="C76" s="184"/>
      <c r="D76" s="1305">
        <v>10.4</v>
      </c>
      <c r="E76" s="1306">
        <v>9</v>
      </c>
      <c r="F76" s="1307">
        <v>26326</v>
      </c>
      <c r="G76" s="934">
        <v>25150</v>
      </c>
      <c r="H76" s="1308">
        <v>7079</v>
      </c>
      <c r="I76" s="934">
        <v>6778</v>
      </c>
      <c r="J76" s="1308"/>
      <c r="K76" s="934"/>
      <c r="L76" s="1307"/>
      <c r="M76" s="934"/>
      <c r="N76" s="1309"/>
      <c r="O76" s="934"/>
      <c r="P76" s="1307"/>
      <c r="Q76" s="934"/>
      <c r="R76" s="1309"/>
      <c r="S76" s="934"/>
      <c r="T76" s="1309">
        <f t="shared" si="0"/>
        <v>33405</v>
      </c>
      <c r="U76" s="934">
        <f t="shared" si="1"/>
        <v>31928</v>
      </c>
      <c r="V76" s="1308"/>
      <c r="W76" s="1022"/>
    </row>
    <row r="77" spans="1:23" ht="12.75">
      <c r="A77" s="600"/>
      <c r="B77" s="184"/>
      <c r="C77" s="184"/>
      <c r="D77" s="1305"/>
      <c r="E77" s="1306"/>
      <c r="F77" s="1307"/>
      <c r="G77" s="934"/>
      <c r="H77" s="1308"/>
      <c r="I77" s="934"/>
      <c r="J77" s="1308"/>
      <c r="K77" s="934"/>
      <c r="L77" s="1307"/>
      <c r="M77" s="934"/>
      <c r="N77" s="1309"/>
      <c r="O77" s="934"/>
      <c r="P77" s="1307"/>
      <c r="Q77" s="934"/>
      <c r="R77" s="1309"/>
      <c r="S77" s="934"/>
      <c r="T77" s="1309"/>
      <c r="U77" s="934"/>
      <c r="V77" s="1308"/>
      <c r="W77" s="1022"/>
    </row>
    <row r="78" spans="1:23" ht="12.75">
      <c r="A78" s="600" t="s">
        <v>126</v>
      </c>
      <c r="B78" s="184"/>
      <c r="C78" s="184"/>
      <c r="D78" s="1305">
        <v>0.8</v>
      </c>
      <c r="E78" s="1306">
        <v>0.8</v>
      </c>
      <c r="F78" s="1307">
        <v>917</v>
      </c>
      <c r="G78" s="934">
        <v>1109</v>
      </c>
      <c r="H78" s="1308">
        <v>248</v>
      </c>
      <c r="I78" s="934">
        <v>284</v>
      </c>
      <c r="J78" s="1308">
        <v>3103</v>
      </c>
      <c r="K78" s="934">
        <v>3055</v>
      </c>
      <c r="L78" s="1307"/>
      <c r="M78" s="934"/>
      <c r="N78" s="1309"/>
      <c r="O78" s="934"/>
      <c r="P78" s="1307"/>
      <c r="Q78" s="934"/>
      <c r="R78" s="1309"/>
      <c r="S78" s="934">
        <v>48</v>
      </c>
      <c r="T78" s="1309">
        <f t="shared" si="0"/>
        <v>4268</v>
      </c>
      <c r="U78" s="934">
        <f t="shared" si="1"/>
        <v>4496</v>
      </c>
      <c r="V78" s="1308"/>
      <c r="W78" s="1022"/>
    </row>
    <row r="79" spans="1:23" ht="12.75">
      <c r="A79" s="600"/>
      <c r="B79" s="184"/>
      <c r="C79" s="184"/>
      <c r="D79" s="1305"/>
      <c r="E79" s="1306"/>
      <c r="F79" s="1307"/>
      <c r="G79" s="934"/>
      <c r="H79" s="1308"/>
      <c r="I79" s="934"/>
      <c r="J79" s="1308"/>
      <c r="K79" s="934"/>
      <c r="L79" s="1307"/>
      <c r="M79" s="934"/>
      <c r="N79" s="1309"/>
      <c r="O79" s="934"/>
      <c r="P79" s="1307"/>
      <c r="Q79" s="934"/>
      <c r="R79" s="1309"/>
      <c r="S79" s="934"/>
      <c r="T79" s="1309"/>
      <c r="U79" s="934"/>
      <c r="V79" s="1308"/>
      <c r="W79" s="1022"/>
    </row>
    <row r="80" spans="1:23" ht="12.75">
      <c r="A80" s="600" t="s">
        <v>201</v>
      </c>
      <c r="B80" s="184"/>
      <c r="C80" s="184"/>
      <c r="D80" s="483"/>
      <c r="E80" s="436"/>
      <c r="F80" s="1307"/>
      <c r="G80" s="934"/>
      <c r="H80" s="1308"/>
      <c r="I80" s="934"/>
      <c r="J80" s="1308"/>
      <c r="K80" s="934"/>
      <c r="L80" s="1307"/>
      <c r="M80" s="934"/>
      <c r="N80" s="1309"/>
      <c r="O80" s="934"/>
      <c r="P80" s="1307"/>
      <c r="Q80" s="934"/>
      <c r="R80" s="1309"/>
      <c r="S80" s="934"/>
      <c r="T80" s="1309"/>
      <c r="U80" s="934"/>
      <c r="V80" s="1308"/>
      <c r="W80" s="1022"/>
    </row>
    <row r="81" spans="1:23" ht="12.75">
      <c r="A81" s="600"/>
      <c r="B81" s="184"/>
      <c r="C81" s="184"/>
      <c r="D81" s="483"/>
      <c r="E81" s="436"/>
      <c r="F81" s="1307"/>
      <c r="G81" s="934"/>
      <c r="H81" s="1308"/>
      <c r="I81" s="934"/>
      <c r="J81" s="1308"/>
      <c r="K81" s="934"/>
      <c r="L81" s="1307"/>
      <c r="M81" s="934"/>
      <c r="N81" s="1309"/>
      <c r="O81" s="934"/>
      <c r="P81" s="1307"/>
      <c r="Q81" s="934"/>
      <c r="R81" s="1309"/>
      <c r="S81" s="934"/>
      <c r="T81" s="1309"/>
      <c r="U81" s="934"/>
      <c r="V81" s="1308"/>
      <c r="W81" s="1022"/>
    </row>
    <row r="82" spans="1:23" ht="12.75">
      <c r="A82" s="600" t="s">
        <v>202</v>
      </c>
      <c r="B82" s="184"/>
      <c r="C82" s="184"/>
      <c r="D82" s="1305"/>
      <c r="E82" s="1306"/>
      <c r="F82" s="1307"/>
      <c r="G82" s="934"/>
      <c r="H82" s="1308"/>
      <c r="I82" s="934"/>
      <c r="J82" s="1308"/>
      <c r="K82" s="934"/>
      <c r="L82" s="1307"/>
      <c r="M82" s="934"/>
      <c r="N82" s="1309"/>
      <c r="O82" s="934"/>
      <c r="P82" s="1307"/>
      <c r="Q82" s="934"/>
      <c r="R82" s="1309"/>
      <c r="S82" s="934"/>
      <c r="T82" s="1309"/>
      <c r="U82" s="934"/>
      <c r="V82" s="1308"/>
      <c r="W82" s="1022"/>
    </row>
    <row r="83" spans="1:23" ht="12.75">
      <c r="A83" s="600"/>
      <c r="B83" s="184"/>
      <c r="C83" s="184"/>
      <c r="D83" s="1305"/>
      <c r="E83" s="1306"/>
      <c r="F83" s="1307"/>
      <c r="G83" s="934"/>
      <c r="H83" s="1308"/>
      <c r="I83" s="934"/>
      <c r="J83" s="1308"/>
      <c r="K83" s="934"/>
      <c r="L83" s="1307"/>
      <c r="M83" s="934"/>
      <c r="N83" s="1309"/>
      <c r="O83" s="934"/>
      <c r="P83" s="1307"/>
      <c r="Q83" s="934"/>
      <c r="R83" s="1309"/>
      <c r="S83" s="934"/>
      <c r="T83" s="1309"/>
      <c r="U83" s="934"/>
      <c r="V83" s="1308"/>
      <c r="W83" s="1022"/>
    </row>
    <row r="84" spans="1:23" ht="12.75">
      <c r="A84" s="600" t="s">
        <v>203</v>
      </c>
      <c r="B84" s="184"/>
      <c r="C84" s="184"/>
      <c r="D84" s="1305"/>
      <c r="E84" s="1306"/>
      <c r="F84" s="1307"/>
      <c r="G84" s="934"/>
      <c r="H84" s="1308"/>
      <c r="I84" s="934"/>
      <c r="J84" s="1308"/>
      <c r="K84" s="934"/>
      <c r="L84" s="1307"/>
      <c r="M84" s="934"/>
      <c r="N84" s="1309"/>
      <c r="O84" s="934"/>
      <c r="P84" s="1307"/>
      <c r="Q84" s="934"/>
      <c r="R84" s="1309"/>
      <c r="S84" s="934"/>
      <c r="T84" s="1309"/>
      <c r="U84" s="934"/>
      <c r="V84" s="1308"/>
      <c r="W84" s="1022"/>
    </row>
    <row r="85" spans="1:23" ht="12.75">
      <c r="A85" s="600"/>
      <c r="B85" s="184"/>
      <c r="C85" s="184"/>
      <c r="D85" s="1305"/>
      <c r="E85" s="1306"/>
      <c r="F85" s="1307"/>
      <c r="G85" s="934"/>
      <c r="H85" s="1308"/>
      <c r="I85" s="934"/>
      <c r="J85" s="1308"/>
      <c r="K85" s="934"/>
      <c r="L85" s="1307"/>
      <c r="M85" s="934"/>
      <c r="N85" s="1309"/>
      <c r="O85" s="934"/>
      <c r="P85" s="1307"/>
      <c r="Q85" s="934"/>
      <c r="R85" s="1309"/>
      <c r="S85" s="934"/>
      <c r="T85" s="1309"/>
      <c r="U85" s="934"/>
      <c r="V85" s="1308"/>
      <c r="W85" s="1022"/>
    </row>
    <row r="86" spans="1:23" ht="13.5" thickBot="1">
      <c r="A86" s="600" t="s">
        <v>205</v>
      </c>
      <c r="B86" s="184"/>
      <c r="C86" s="184"/>
      <c r="D86" s="1310"/>
      <c r="E86" s="1311"/>
      <c r="F86" s="1307"/>
      <c r="G86" s="934"/>
      <c r="H86" s="1308"/>
      <c r="I86" s="1312"/>
      <c r="J86" s="1308"/>
      <c r="K86" s="934"/>
      <c r="L86" s="1307"/>
      <c r="M86" s="934"/>
      <c r="N86" s="1309"/>
      <c r="O86" s="934"/>
      <c r="P86" s="1307"/>
      <c r="Q86" s="934"/>
      <c r="R86" s="1309"/>
      <c r="S86" s="934"/>
      <c r="T86" s="1309"/>
      <c r="U86" s="934"/>
      <c r="V86" s="1308">
        <v>53506</v>
      </c>
      <c r="W86" s="1022">
        <v>51737</v>
      </c>
    </row>
    <row r="87" spans="1:23" ht="14.25" thickBot="1" thickTop="1">
      <c r="A87" s="440" t="s">
        <v>103</v>
      </c>
      <c r="B87" s="441"/>
      <c r="C87" s="441"/>
      <c r="D87" s="442">
        <v>15.200000000000001</v>
      </c>
      <c r="E87" s="443">
        <f>SUM(E68:E86)</f>
        <v>13.8</v>
      </c>
      <c r="F87" s="461">
        <v>33379</v>
      </c>
      <c r="G87" s="449">
        <f>SUM(G68:G78)</f>
        <v>32379</v>
      </c>
      <c r="H87" s="449">
        <v>8983</v>
      </c>
      <c r="I87" s="449">
        <f>SUM(I68:I78)</f>
        <v>8739</v>
      </c>
      <c r="J87" s="448">
        <f>SUM(J68:J78)</f>
        <v>26022</v>
      </c>
      <c r="K87" s="449">
        <f>SUM(K68:K86)</f>
        <v>25069</v>
      </c>
      <c r="L87" s="450">
        <f aca="true" t="shared" si="2" ref="L87:Q87">SUM(L67:L86)</f>
        <v>0</v>
      </c>
      <c r="M87" s="449">
        <f t="shared" si="2"/>
        <v>0</v>
      </c>
      <c r="N87" s="448">
        <f t="shared" si="2"/>
        <v>0</v>
      </c>
      <c r="O87" s="449">
        <f t="shared" si="2"/>
        <v>0</v>
      </c>
      <c r="P87" s="450">
        <f t="shared" si="2"/>
        <v>0</v>
      </c>
      <c r="Q87" s="449">
        <f t="shared" si="2"/>
        <v>0</v>
      </c>
      <c r="R87" s="448">
        <v>210</v>
      </c>
      <c r="S87" s="449">
        <f>SUM(S68:S79)</f>
        <v>638</v>
      </c>
      <c r="T87" s="448">
        <f>SUM(T68:T79)</f>
        <v>68594</v>
      </c>
      <c r="U87" s="449">
        <f>SUM(U68:U78)</f>
        <v>66825</v>
      </c>
      <c r="V87" s="450">
        <v>68594</v>
      </c>
      <c r="W87" s="451">
        <f>SUM(W68:W86)</f>
        <v>66825</v>
      </c>
    </row>
    <row r="88" ht="13.5" thickTop="1"/>
  </sheetData>
  <sheetProtection/>
  <mergeCells count="28">
    <mergeCell ref="R7:S7"/>
    <mergeCell ref="P65:Q65"/>
    <mergeCell ref="R65:S65"/>
    <mergeCell ref="T65:U65"/>
    <mergeCell ref="J7:K7"/>
    <mergeCell ref="L7:M7"/>
    <mergeCell ref="N7:O7"/>
    <mergeCell ref="P7:Q7"/>
    <mergeCell ref="A3:W3"/>
    <mergeCell ref="V5:W5"/>
    <mergeCell ref="A61:W61"/>
    <mergeCell ref="V63:W63"/>
    <mergeCell ref="F7:G7"/>
    <mergeCell ref="H7:I7"/>
    <mergeCell ref="D7:E7"/>
    <mergeCell ref="A7:C8"/>
    <mergeCell ref="T7:U7"/>
    <mergeCell ref="V7:W7"/>
    <mergeCell ref="A2:W2"/>
    <mergeCell ref="A60:W60"/>
    <mergeCell ref="V65:W65"/>
    <mergeCell ref="A65:C66"/>
    <mergeCell ref="D65:E65"/>
    <mergeCell ref="F65:G65"/>
    <mergeCell ref="H65:I65"/>
    <mergeCell ref="J65:K65"/>
    <mergeCell ref="L65:M65"/>
    <mergeCell ref="N65:O6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Usr1</cp:lastModifiedBy>
  <cp:lastPrinted>2015-04-10T10:08:19Z</cp:lastPrinted>
  <dcterms:created xsi:type="dcterms:W3CDTF">2011-02-09T10:25:57Z</dcterms:created>
  <dcterms:modified xsi:type="dcterms:W3CDTF">2015-04-10T10:13:58Z</dcterms:modified>
  <cp:category/>
  <cp:version/>
  <cp:contentType/>
  <cp:contentStatus/>
</cp:coreProperties>
</file>