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9"/>
  </bookViews>
  <sheets>
    <sheet name="1" sheetId="15" r:id="rId1"/>
    <sheet name="2" sheetId="1" r:id="rId2"/>
    <sheet name="3-a" sheetId="14" r:id="rId3"/>
    <sheet name="3-b" sheetId="13" r:id="rId4"/>
    <sheet name="3-c" sheetId="12" r:id="rId5"/>
    <sheet name="4-a" sheetId="9" r:id="rId6"/>
    <sheet name="4-b" sheetId="10" r:id="rId7"/>
    <sheet name="5" sheetId="11" r:id="rId8"/>
    <sheet name="6-a" sheetId="16" r:id="rId9"/>
    <sheet name="6-b" sheetId="17" r:id="rId10"/>
    <sheet name="Munka1" sheetId="18" r:id="rId11"/>
  </sheets>
  <definedNames>
    <definedName name="_xlnm.Print_Area" localSheetId="0">'1'!$A$1:$D$157</definedName>
  </definedNames>
  <calcPr calcId="125725"/>
</workbook>
</file>

<file path=xl/calcChain.xml><?xml version="1.0" encoding="utf-8"?>
<calcChain xmlns="http://schemas.openxmlformats.org/spreadsheetml/2006/main">
  <c r="K31" i="17"/>
  <c r="E31"/>
  <c r="K30"/>
  <c r="K20"/>
  <c r="E20"/>
  <c r="F28" i="16"/>
  <c r="H28"/>
  <c r="J28"/>
  <c r="F19"/>
  <c r="H19"/>
  <c r="J19"/>
  <c r="L25"/>
  <c r="L28" s="1"/>
  <c r="L15"/>
  <c r="L13"/>
  <c r="L19" s="1"/>
  <c r="D24" i="11" l="1"/>
  <c r="D15"/>
  <c r="G14" i="10"/>
  <c r="G28" s="1"/>
  <c r="D15" i="9"/>
  <c r="F15"/>
  <c r="D148" i="13"/>
  <c r="D142"/>
  <c r="D135"/>
  <c r="D131"/>
  <c r="D156" s="1"/>
  <c r="D116"/>
  <c r="D95"/>
  <c r="D84"/>
  <c r="D80"/>
  <c r="D77"/>
  <c r="D72"/>
  <c r="D68"/>
  <c r="D62"/>
  <c r="D57"/>
  <c r="D51"/>
  <c r="D39"/>
  <c r="D32"/>
  <c r="D31" s="1"/>
  <c r="D24"/>
  <c r="D17"/>
  <c r="D10"/>
  <c r="D148" i="12"/>
  <c r="D142"/>
  <c r="D135"/>
  <c r="D131"/>
  <c r="D116"/>
  <c r="D95"/>
  <c r="D84"/>
  <c r="D80"/>
  <c r="D77"/>
  <c r="D72"/>
  <c r="D68"/>
  <c r="D62"/>
  <c r="D57"/>
  <c r="D51"/>
  <c r="D39"/>
  <c r="D32"/>
  <c r="D31"/>
  <c r="D24"/>
  <c r="D17"/>
  <c r="D10"/>
  <c r="D148" i="14"/>
  <c r="D142"/>
  <c r="D135"/>
  <c r="D131"/>
  <c r="D116"/>
  <c r="D95"/>
  <c r="D84"/>
  <c r="D80"/>
  <c r="D77"/>
  <c r="D72"/>
  <c r="D68"/>
  <c r="D62"/>
  <c r="D57"/>
  <c r="D51"/>
  <c r="D39"/>
  <c r="D31"/>
  <c r="D24"/>
  <c r="D17"/>
  <c r="D148" i="1"/>
  <c r="D142"/>
  <c r="D135"/>
  <c r="D131"/>
  <c r="D116"/>
  <c r="D95"/>
  <c r="D84"/>
  <c r="D80"/>
  <c r="D77"/>
  <c r="D72"/>
  <c r="D68"/>
  <c r="D62"/>
  <c r="D57"/>
  <c r="D51"/>
  <c r="D39"/>
  <c r="D31"/>
  <c r="D24"/>
  <c r="D17"/>
  <c r="D8" i="15"/>
  <c r="D15"/>
  <c r="D22"/>
  <c r="D30"/>
  <c r="D29" s="1"/>
  <c r="D37"/>
  <c r="D49"/>
  <c r="D55"/>
  <c r="D60"/>
  <c r="D66"/>
  <c r="D70"/>
  <c r="D75"/>
  <c r="D78"/>
  <c r="D82"/>
  <c r="C95"/>
  <c r="C116"/>
  <c r="C84" i="14"/>
  <c r="C80"/>
  <c r="C77"/>
  <c r="C72"/>
  <c r="C68"/>
  <c r="C62"/>
  <c r="C57"/>
  <c r="C51"/>
  <c r="C39"/>
  <c r="C31"/>
  <c r="C24"/>
  <c r="C17"/>
  <c r="C84" i="1"/>
  <c r="C80"/>
  <c r="C77"/>
  <c r="C72"/>
  <c r="C68"/>
  <c r="C62"/>
  <c r="C57"/>
  <c r="C51"/>
  <c r="C39"/>
  <c r="C31"/>
  <c r="C24"/>
  <c r="C17"/>
  <c r="C148" i="14"/>
  <c r="C142"/>
  <c r="C135"/>
  <c r="C131"/>
  <c r="C116"/>
  <c r="C95"/>
  <c r="C148" i="1"/>
  <c r="C142"/>
  <c r="C135"/>
  <c r="C131"/>
  <c r="C156" s="1"/>
  <c r="C116"/>
  <c r="C95"/>
  <c r="C8" i="15"/>
  <c r="C15"/>
  <c r="C22"/>
  <c r="C30"/>
  <c r="C29" s="1"/>
  <c r="C37"/>
  <c r="C49"/>
  <c r="C55"/>
  <c r="C60"/>
  <c r="C66"/>
  <c r="C70"/>
  <c r="C75"/>
  <c r="C78"/>
  <c r="C82"/>
  <c r="C148"/>
  <c r="C142"/>
  <c r="C135"/>
  <c r="C131"/>
  <c r="F14" i="10"/>
  <c r="C21"/>
  <c r="C14"/>
  <c r="G15" i="9"/>
  <c r="C15"/>
  <c r="C148" i="12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C148" i="13"/>
  <c r="C142"/>
  <c r="C135"/>
  <c r="C131"/>
  <c r="C116"/>
  <c r="C95"/>
  <c r="C84"/>
  <c r="C80"/>
  <c r="C77"/>
  <c r="C72"/>
  <c r="C68"/>
  <c r="C62"/>
  <c r="C57"/>
  <c r="C51"/>
  <c r="C39"/>
  <c r="C32"/>
  <c r="C31" s="1"/>
  <c r="C24"/>
  <c r="C17"/>
  <c r="C10"/>
  <c r="D156" i="12" l="1"/>
  <c r="D91" i="13"/>
  <c r="C130" i="1"/>
  <c r="C157" s="1"/>
  <c r="C156" i="14"/>
  <c r="C67" i="1"/>
  <c r="C67" i="14"/>
  <c r="D89" i="15"/>
  <c r="D91" i="14"/>
  <c r="D67" i="12"/>
  <c r="D130" i="13"/>
  <c r="D157" s="1"/>
  <c r="D156" i="14"/>
  <c r="D157" s="1"/>
  <c r="D67" i="13"/>
  <c r="D92" s="1"/>
  <c r="D156" i="1"/>
  <c r="D91" i="12"/>
  <c r="D130"/>
  <c r="D157" s="1"/>
  <c r="D33" i="11"/>
  <c r="D34" s="1"/>
  <c r="F27" i="9"/>
  <c r="D67" i="14"/>
  <c r="D92" s="1"/>
  <c r="D130" i="1"/>
  <c r="D157" s="1"/>
  <c r="D91"/>
  <c r="D92"/>
  <c r="D65" i="15"/>
  <c r="D90" s="1"/>
  <c r="C91" i="13"/>
  <c r="C130"/>
  <c r="C130" i="14"/>
  <c r="C157" s="1"/>
  <c r="C91"/>
  <c r="C92" s="1"/>
  <c r="C91" i="1"/>
  <c r="C89" i="15"/>
  <c r="C26" i="9"/>
  <c r="C65" i="15"/>
  <c r="C90" s="1"/>
  <c r="C67" i="13"/>
  <c r="C92" s="1"/>
  <c r="C67" i="12"/>
  <c r="C156" i="13"/>
  <c r="C91" i="12"/>
  <c r="C130"/>
  <c r="C156"/>
  <c r="C27" i="10"/>
  <c r="C28" s="1"/>
  <c r="F28"/>
  <c r="C130" i="15"/>
  <c r="C156"/>
  <c r="C24" i="11"/>
  <c r="C15"/>
  <c r="C14"/>
  <c r="C92" i="1" l="1"/>
  <c r="C92" i="12"/>
  <c r="D92"/>
  <c r="C157"/>
  <c r="C157" i="13"/>
  <c r="C157" i="15"/>
  <c r="C33" i="11"/>
  <c r="C34" s="1"/>
  <c r="C27" i="9"/>
</calcChain>
</file>

<file path=xl/sharedStrings.xml><?xml version="1.0" encoding="utf-8"?>
<sst xmlns="http://schemas.openxmlformats.org/spreadsheetml/2006/main" count="1817" uniqueCount="427">
  <si>
    <t>Megnevezés</t>
  </si>
  <si>
    <t>Önkormányzat</t>
  </si>
  <si>
    <t>Feladat megnevezése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</si>
  <si>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</si>
  <si>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</si>
  <si>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</si>
  <si>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</si>
  <si>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</si>
  <si>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</si>
  <si>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</si>
  <si>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</si>
  <si>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</si>
  <si>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</si>
  <si>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</si>
  <si>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</si>
  <si>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</si>
  <si>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</si>
  <si>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</si>
  <si>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</si>
  <si>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</si>
  <si>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</si>
  <si>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</si>
  <si>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</si>
  <si>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</si>
  <si>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</si>
  <si>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</si>
  <si>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</si>
  <si>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</si>
  <si>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</si>
  <si>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</si>
  <si>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</si>
  <si>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</si>
  <si>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</si>
  <si>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</si>
  <si>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</si>
  <si>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</si>
  <si>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</si>
  <si>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</si>
  <si>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</si>
  <si>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</si>
  <si>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</si>
  <si>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</si>
  <si>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</si>
  <si>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</si>
  <si>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</si>
  <si>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</si>
  <si>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</si>
  <si>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</si>
  <si>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</si>
  <si>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</si>
  <si>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</si>
  <si>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</si>
  <si>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</si>
  <si>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</si>
  <si>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</si>
  <si>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</si>
  <si>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</si>
  <si>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</si>
  <si>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</si>
  <si>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</si>
  <si>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</si>
  <si>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</si>
  <si>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</si>
  <si>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</si>
  <si>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</si>
  <si>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</si>
  <si>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</si>
  <si>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</si>
  <si>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</si>
  <si>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</si>
  <si>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</si>
  <si>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</si>
  <si>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</si>
  <si>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</si>
  <si>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</si>
  <si>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</si>
  <si>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</si>
  <si>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</si>
  <si>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</si>
  <si>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</si>
  <si>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</si>
  <si>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</si>
  <si>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</si>
  <si>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</si>
  <si>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</si>
  <si>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</si>
  <si>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</si>
  <si>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</si>
  <si>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</si>
  <si>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</si>
  <si>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</si>
  <si>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</si>
  <si>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</si>
  <si>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</si>
  <si>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</si>
  <si>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</si>
  <si>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</si>
  <si>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</si>
  <si>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</si>
  <si>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</si>
  <si>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</si>
  <si>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</si>
  <si>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</si>
  <si>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</si>
  <si>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</si>
  <si>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</si>
  <si>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</si>
  <si>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</si>
  <si>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</si>
  <si>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</si>
  <si>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</si>
  <si>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</si>
  <si>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</si>
  <si>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</si>
  <si>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</si>
  <si>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</si>
  <si>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</si>
  <si>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</si>
  <si>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</si>
  <si>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</si>
  <si>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</si>
  <si>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</si>
  <si>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</si>
  <si>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</si>
  <si>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</si>
  <si>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</si>
  <si>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</si>
  <si>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</si>
  <si>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</si>
  <si>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</si>
  <si>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</si>
  <si>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</si>
  <si>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</si>
  <si>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</si>
  <si>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</si>
  <si>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</si>
  <si>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</si>
  <si>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</si>
  <si>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</si>
  <si>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</si>
  <si>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</si>
  <si>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</si>
  <si>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</si>
  <si>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</si>
  <si>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</si>
  <si>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</si>
  <si>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</si>
  <si>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</si>
  <si>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</si>
  <si>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</si>
  <si>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</si>
  <si>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</si>
  <si>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</si>
  <si>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</si>
  <si>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</si>
  <si>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</si>
  <si>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</si>
  <si>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</si>
  <si>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</si>
  <si>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</si>
  <si>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</si>
  <si>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</si>
  <si>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</si>
  <si>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</si>
  <si>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</si>
  <si>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</si>
  <si>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</si>
  <si>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</si>
  <si>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</si>
  <si>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</si>
  <si>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</si>
  <si>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</si>
  <si>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</si>
  <si>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</si>
  <si>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</si>
  <si>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</si>
  <si>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</si>
  <si>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</si>
  <si>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</si>
  <si>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</si>
  <si>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</si>
  <si>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</si>
  <si>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</si>
  <si>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</si>
  <si>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</si>
  <si>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</si>
  <si>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</si>
  <si>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</si>
  <si>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</si>
  <si>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</si>
  <si>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</si>
  <si>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</si>
  <si>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</si>
  <si>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</si>
  <si>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</si>
  <si>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</si>
  <si>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</si>
  <si>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</si>
  <si>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</si>
  <si>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</si>
  <si>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</si>
  <si>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</si>
  <si>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</si>
  <si>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</si>
  <si>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</si>
  <si>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</si>
  <si>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</si>
  <si>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</si>
  <si>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</si>
  <si>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</si>
  <si>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</si>
  <si>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</si>
  <si>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</si>
  <si>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</si>
  <si>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</si>
  <si>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</si>
  <si>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</si>
  <si>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</si>
  <si>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</si>
  <si>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</si>
  <si>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</si>
  <si>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</si>
  <si>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</si>
  <si>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</si>
  <si>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</si>
  <si>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</si>
  <si>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</si>
  <si>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</si>
  <si>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</si>
  <si>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</si>
  <si>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</si>
  <si>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</si>
  <si>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</si>
  <si>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</si>
  <si>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</si>
  <si>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</si>
  <si>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</si>
  <si>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</si>
  <si>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</si>
  <si>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</si>
  <si>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</si>
  <si>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</si>
  <si>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</si>
  <si>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</si>
  <si>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</si>
  <si>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</si>
  <si>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</si>
  <si>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</si>
  <si>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</si>
  <si>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</si>
  <si>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</si>
  <si>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</si>
  <si>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</si>
  <si>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</si>
  <si>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</si>
  <si>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</si>
  <si>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</si>
  <si>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</si>
  <si>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</si>
  <si>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</si>
  <si>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</si>
  <si>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</si>
  <si>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</si>
  <si>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</si>
  <si>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</si>
  <si>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</si>
  <si>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</si>
  <si>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</si>
  <si>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</si>
  <si>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Önként vállalt feladatok bevételei, kiadásai</t>
  </si>
  <si>
    <t>Államigazgatási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</si>
  <si>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</si>
  <si>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</si>
  <si>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</si>
  <si>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</si>
  <si>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</si>
  <si>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</si>
  <si>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</si>
  <si>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</si>
  <si>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</si>
  <si>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</si>
  <si>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</si>
  <si>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</si>
  <si>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</si>
  <si>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</si>
  <si>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</si>
  <si>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</si>
  <si>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</si>
  <si>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</si>
  <si>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</si>
  <si>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</si>
  <si>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</si>
  <si>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</si>
  <si>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</si>
  <si>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</si>
  <si>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</si>
  <si>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</si>
  <si>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</si>
  <si>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</si>
  <si>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</si>
  <si>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</si>
  <si>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</si>
  <si>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</si>
  <si>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</si>
  <si>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</si>
  <si>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</si>
  <si>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</si>
  <si>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</si>
  <si>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</si>
  <si>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</si>
  <si>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</si>
  <si>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</si>
  <si>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</si>
  <si>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</si>
  <si>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</si>
  <si>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</si>
  <si>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</si>
  <si>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</si>
  <si>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</si>
  <si>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</si>
  <si>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</si>
  <si>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</si>
  <si>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</si>
  <si>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</si>
  <si>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</si>
  <si>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</si>
  <si>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</si>
  <si>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</si>
  <si>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</si>
  <si>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</si>
  <si>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</si>
  <si>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</si>
  <si>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</si>
  <si>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</si>
  <si>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</si>
  <si>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</si>
  <si>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</si>
  <si>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</si>
  <si>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</si>
  <si>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</si>
  <si>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</si>
  <si>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</si>
  <si>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</si>
  <si>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</si>
  <si>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</si>
  <si>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</si>
  <si>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</si>
  <si>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</si>
  <si>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</si>
  <si>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</si>
  <si>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</si>
  <si>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</si>
  <si>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</si>
  <si>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</si>
  <si>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</si>
  <si>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</si>
  <si>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</si>
  <si>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</si>
  <si>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</si>
  <si>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</si>
  <si>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</si>
  <si>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</si>
  <si>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</si>
  <si>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</si>
  <si>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</si>
  <si>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</si>
  <si>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</si>
  <si>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</si>
  <si>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</si>
  <si>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3/b. számú melléklet</t>
  </si>
  <si>
    <t>3/c.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</si>
  <si>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</si>
  <si>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</si>
  <si>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</si>
  <si>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</si>
  <si>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Ft-ban</t>
  </si>
  <si>
    <t xml:space="preserve"> Ft-ban</t>
  </si>
  <si>
    <t>2018. évi előirányzat</t>
  </si>
  <si>
    <t>Módosítás</t>
  </si>
  <si>
    <t>Módosított</t>
  </si>
  <si>
    <t>2018. évi eredeti előirányzat</t>
  </si>
  <si>
    <t>2018. évi módosított előíírányzat</t>
  </si>
  <si>
    <t>218.évi módosított előírányzat</t>
  </si>
  <si>
    <t>F</t>
  </si>
  <si>
    <t>G</t>
  </si>
  <si>
    <t>2018. évi módosítás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</si>
  <si>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</si>
  <si>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</si>
  <si>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</si>
  <si>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</si>
  <si>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</si>
  <si>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</si>
  <si>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</si>
  <si>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</si>
  <si>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</si>
  <si>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</si>
  <si>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</si>
  <si>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</si>
  <si>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</si>
  <si>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</si>
  <si>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</si>
  <si>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</si>
  <si>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</si>
  <si>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</si>
  <si>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</si>
  <si>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</si>
  <si>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</si>
  <si>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</si>
  <si>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</si>
  <si>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</si>
  <si>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</si>
  <si>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</si>
  <si>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</si>
  <si>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</si>
  <si>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</si>
  <si>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</si>
  <si>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                                                                                                                          3/a. számú melléklet</t>
  </si>
  <si>
    <t>Szentdénes Község Önkormányzat</t>
  </si>
  <si>
    <t>VP6-7.2.1-7.4.1.3-17</t>
  </si>
  <si>
    <t>Helyi termékértékesítést szolgáló piacok infrastrukturális fejlesztése, közétkeztetés fejlesztése</t>
  </si>
  <si>
    <t>A szentdénesi óvoda tálalókonyhájának fejlesztése</t>
  </si>
  <si>
    <t>1.számú melléklet</t>
  </si>
  <si>
    <t xml:space="preserve">                          2. számú melléklet</t>
  </si>
  <si>
    <t>6/a számú melléklet</t>
  </si>
  <si>
    <t>6/b számú mellléklet</t>
  </si>
  <si>
    <t xml:space="preserve">           3 /2019. (V.30.) költségvetési rendelethez</t>
  </si>
  <si>
    <t xml:space="preserve"> 3 /2019. (V.30.) költségvetési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</si>
</sst>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0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165" fontId="4" fillId="0" borderId="19" xfId="1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165" fontId="4" fillId="0" borderId="1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8" fillId="0" borderId="0" xfId="0" applyFont="1" applyAlignment="1"/>
    <xf numFmtId="0" fontId="5" fillId="0" borderId="0" xfId="0" applyFont="1" applyAlignment="1"/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164" fontId="7" fillId="0" borderId="50" xfId="2" applyNumberFormat="1" applyFont="1" applyFill="1" applyBorder="1" applyAlignment="1" applyProtection="1">
      <alignment horizontal="right" vertical="center" wrapText="1" indent="1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</xf>
    <xf numFmtId="164" fontId="7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9" xfId="2" applyNumberFormat="1" applyFont="1" applyFill="1" applyBorder="1" applyAlignment="1" applyProtection="1">
      <alignment horizontal="right" vertical="center" wrapText="1" indent="1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0" xfId="0" applyNumberFormat="1" applyFont="1" applyBorder="1" applyAlignment="1" applyProtection="1">
      <alignment horizontal="right" vertical="center" wrapText="1" indent="1"/>
    </xf>
    <xf numFmtId="164" fontId="7" fillId="0" borderId="50" xfId="0" quotePrefix="1" applyNumberFormat="1" applyFont="1" applyBorder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164" fontId="7" fillId="0" borderId="19" xfId="2" applyNumberFormat="1" applyFont="1" applyFill="1" applyBorder="1" applyAlignment="1" applyProtection="1">
      <alignment horizontal="right" vertical="center" wrapText="1" indent="1"/>
    </xf>
    <xf numFmtId="164" fontId="8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</xf>
    <xf numFmtId="164" fontId="7" fillId="0" borderId="19" xfId="0" applyNumberFormat="1" applyFont="1" applyBorder="1" applyAlignment="1" applyProtection="1">
      <alignment horizontal="right" vertical="center" wrapText="1" indent="1"/>
    </xf>
    <xf numFmtId="164" fontId="7" fillId="0" borderId="19" xfId="0" quotePrefix="1" applyNumberFormat="1" applyFont="1" applyBorder="1" applyAlignment="1" applyProtection="1">
      <alignment horizontal="right" vertical="center" wrapText="1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0" applyNumberFormat="1" applyFont="1" applyFill="1" applyBorder="1" applyAlignment="1" applyProtection="1">
      <alignment horizontal="right" vertical="center" wrapText="1" indent="1"/>
    </xf>
    <xf numFmtId="164" fontId="9" fillId="0" borderId="57" xfId="0" applyNumberFormat="1" applyFont="1" applyFill="1" applyBorder="1" applyAlignment="1" applyProtection="1">
      <alignment horizontal="right" vertical="center" wrapText="1" indent="1"/>
    </xf>
    <xf numFmtId="164" fontId="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right" vertical="center" wrapText="1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6" xfId="0" applyNumberFormat="1" applyFont="1" applyFill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0" fillId="0" borderId="18" xfId="0" applyBorder="1" applyAlignment="1"/>
    <xf numFmtId="0" fontId="0" fillId="0" borderId="19" xfId="0" applyBorder="1" applyAlignment="1"/>
    <xf numFmtId="0" fontId="0" fillId="0" borderId="44" xfId="0" applyBorder="1"/>
    <xf numFmtId="0" fontId="0" fillId="0" borderId="0" xfId="0" applyBorder="1" applyAlignment="1"/>
    <xf numFmtId="0" fontId="0" fillId="0" borderId="0" xfId="0" applyBorder="1"/>
    <xf numFmtId="0" fontId="11" fillId="0" borderId="0" xfId="0" applyFont="1"/>
    <xf numFmtId="164" fontId="8" fillId="0" borderId="19" xfId="2" applyNumberFormat="1" applyFont="1" applyFill="1" applyBorder="1" applyAlignment="1" applyProtection="1">
      <alignment horizontal="right" vertical="center" wrapText="1" indent="1"/>
    </xf>
    <xf numFmtId="164" fontId="7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4" xfId="2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left" vertical="center" wrapText="1" indent="1"/>
    </xf>
    <xf numFmtId="164" fontId="7" fillId="0" borderId="62" xfId="2" applyNumberFormat="1" applyFont="1" applyFill="1" applyBorder="1" applyAlignment="1" applyProtection="1">
      <alignment horizontal="right" vertical="center" wrapText="1" indent="1"/>
    </xf>
    <xf numFmtId="164" fontId="7" fillId="0" borderId="16" xfId="2" applyNumberFormat="1" applyFont="1" applyFill="1" applyBorder="1" applyAlignment="1" applyProtection="1">
      <alignment horizontal="right" vertical="center" wrapText="1" indent="1"/>
    </xf>
    <xf numFmtId="0" fontId="8" fillId="0" borderId="5" xfId="0" applyFont="1" applyBorder="1" applyAlignment="1" applyProtection="1">
      <alignment horizontal="left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8" xfId="0" applyBorder="1"/>
    <xf numFmtId="164" fontId="7" fillId="0" borderId="63" xfId="2" applyNumberFormat="1" applyFont="1" applyFill="1" applyBorder="1" applyAlignment="1" applyProtection="1">
      <alignment horizontal="right" vertical="center" wrapText="1" indent="1"/>
    </xf>
    <xf numFmtId="49" fontId="8" fillId="0" borderId="24" xfId="2" applyNumberFormat="1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left" vertical="center" wrapText="1" indent="1"/>
    </xf>
    <xf numFmtId="164" fontId="8" fillId="0" borderId="64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2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left" wrapText="1" indent="1"/>
    </xf>
    <xf numFmtId="164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2" applyFont="1" applyFill="1" applyBorder="1" applyAlignment="1" applyProtection="1">
      <alignment horizontal="left" vertical="center" wrapText="1" indent="1"/>
    </xf>
    <xf numFmtId="164" fontId="8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Alignment="1">
      <alignment horizontal="left"/>
    </xf>
    <xf numFmtId="3" fontId="5" fillId="0" borderId="19" xfId="0" applyNumberFormat="1" applyFont="1" applyBorder="1" applyAlignment="1">
      <alignment horizontal="right" vertical="top" wrapText="1"/>
    </xf>
    <xf numFmtId="1" fontId="0" fillId="0" borderId="0" xfId="0" applyNumberFormat="1"/>
    <xf numFmtId="0" fontId="13" fillId="2" borderId="0" xfId="0" applyFont="1" applyFill="1"/>
    <xf numFmtId="0" fontId="13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18" xfId="0" applyFont="1" applyBorder="1" applyAlignment="1"/>
    <xf numFmtId="0" fontId="13" fillId="0" borderId="19" xfId="0" applyFont="1" applyBorder="1" applyAlignment="1"/>
    <xf numFmtId="0" fontId="13" fillId="0" borderId="44" xfId="0" applyFont="1" applyBorder="1"/>
    <xf numFmtId="0" fontId="13" fillId="0" borderId="0" xfId="0" applyFont="1" applyBorder="1" applyAlignment="1"/>
    <xf numFmtId="0" fontId="13" fillId="0" borderId="0" xfId="0" applyFont="1" applyBorder="1"/>
    <xf numFmtId="0" fontId="7" fillId="0" borderId="0" xfId="0" applyFont="1" applyAlignment="1">
      <alignment horizontal="center"/>
    </xf>
    <xf numFmtId="0" fontId="7" fillId="0" borderId="48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</xf>
    <xf numFmtId="0" fontId="3" fillId="0" borderId="55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2" fillId="0" borderId="36" xfId="0" applyFont="1" applyBorder="1" applyAlignment="1">
      <alignment horizontal="left"/>
    </xf>
    <xf numFmtId="0" fontId="13" fillId="0" borderId="50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51" xfId="0" applyFont="1" applyBorder="1" applyAlignment="1">
      <alignment horizontal="left"/>
    </xf>
    <xf numFmtId="166" fontId="13" fillId="0" borderId="16" xfId="0" applyNumberFormat="1" applyFont="1" applyBorder="1" applyAlignment="1">
      <alignment horizontal="center"/>
    </xf>
    <xf numFmtId="166" fontId="13" fillId="0" borderId="51" xfId="0" applyNumberFormat="1" applyFont="1" applyBorder="1" applyAlignment="1">
      <alignment horizontal="center"/>
    </xf>
    <xf numFmtId="166" fontId="13" fillId="0" borderId="17" xfId="0" applyNumberFormat="1" applyFont="1" applyBorder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44" xfId="0" applyNumberFormat="1" applyFont="1" applyBorder="1" applyAlignment="1">
      <alignment horizontal="center"/>
    </xf>
    <xf numFmtId="166" fontId="13" fillId="0" borderId="20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44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166" fontId="13" fillId="0" borderId="50" xfId="0" applyNumberFormat="1" applyFont="1" applyBorder="1" applyAlignment="1">
      <alignment horizontal="center"/>
    </xf>
    <xf numFmtId="166" fontId="13" fillId="0" borderId="36" xfId="0" applyNumberFormat="1" applyFont="1" applyBorder="1" applyAlignment="1">
      <alignment horizontal="center"/>
    </xf>
    <xf numFmtId="166" fontId="13" fillId="0" borderId="26" xfId="0" applyNumberFormat="1" applyFont="1" applyBorder="1" applyAlignment="1">
      <alignment horizontal="center"/>
    </xf>
    <xf numFmtId="166" fontId="13" fillId="0" borderId="9" xfId="0" applyNumberFormat="1" applyFont="1" applyBorder="1" applyAlignment="1">
      <alignment horizontal="center"/>
    </xf>
    <xf numFmtId="166" fontId="13" fillId="0" borderId="11" xfId="0" applyNumberFormat="1" applyFont="1" applyBorder="1" applyAlignment="1">
      <alignment horizontal="center"/>
    </xf>
    <xf numFmtId="166" fontId="13" fillId="2" borderId="19" xfId="0" applyNumberFormat="1" applyFont="1" applyFill="1" applyBorder="1" applyAlignment="1">
      <alignment horizontal="center"/>
    </xf>
    <xf numFmtId="166" fontId="13" fillId="2" borderId="53" xfId="0" applyNumberFormat="1" applyFont="1" applyFill="1" applyBorder="1" applyAlignment="1">
      <alignment horizontal="center"/>
    </xf>
    <xf numFmtId="166" fontId="13" fillId="2" borderId="58" xfId="0" applyNumberFormat="1" applyFont="1" applyFill="1" applyBorder="1" applyAlignment="1">
      <alignment horizontal="center"/>
    </xf>
    <xf numFmtId="0" fontId="13" fillId="0" borderId="59" xfId="0" applyFont="1" applyBorder="1" applyAlignment="1">
      <alignment horizontal="left"/>
    </xf>
    <xf numFmtId="0" fontId="13" fillId="0" borderId="55" xfId="0" applyFont="1" applyBorder="1" applyAlignment="1">
      <alignment horizontal="left"/>
    </xf>
    <xf numFmtId="0" fontId="13" fillId="0" borderId="30" xfId="0" applyFont="1" applyBorder="1" applyAlignment="1">
      <alignment horizontal="left"/>
    </xf>
    <xf numFmtId="166" fontId="13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10" fillId="0" borderId="50" xfId="0" applyFont="1" applyBorder="1" applyAlignment="1">
      <alignment horizontal="left"/>
    </xf>
    <xf numFmtId="166" fontId="0" fillId="0" borderId="50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left"/>
    </xf>
    <xf numFmtId="166" fontId="0" fillId="0" borderId="44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0" borderId="51" xfId="0" applyBorder="1" applyAlignment="1">
      <alignment horizontal="left"/>
    </xf>
    <xf numFmtId="166" fontId="0" fillId="0" borderId="16" xfId="0" applyNumberFormat="1" applyBorder="1" applyAlignment="1">
      <alignment horizontal="center"/>
    </xf>
    <xf numFmtId="166" fontId="0" fillId="0" borderId="51" xfId="0" applyNumberFormat="1" applyBorder="1" applyAlignment="1">
      <alignment horizontal="center"/>
    </xf>
    <xf numFmtId="0" fontId="11" fillId="0" borderId="0" xfId="0" applyFont="1" applyAlignment="1">
      <alignment horizontal="left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view="pageBreakPreview" zoomScale="80" zoomScaleSheetLayoutView="80" workbookViewId="0">
      <selection activeCell="A2" sqref="A2:C2"/>
    </sheetView>
  </sheetViews>
  <sheetFormatPr defaultRowHeight="15"/>
  <cols>
    <col min="1" max="1" width="14.28515625" customWidth="1"/>
    <col min="2" max="2" width="63.5703125" customWidth="1"/>
    <col min="3" max="4" width="14.140625" customWidth="1"/>
  </cols>
  <sheetData>
    <row r="1" spans="1:4" ht="15.75">
      <c r="A1" s="209" t="s">
        <v>421</v>
      </c>
      <c r="B1" s="209"/>
      <c r="C1" s="209"/>
      <c r="D1" s="209"/>
    </row>
    <row r="2" spans="1:4" ht="15.75">
      <c r="A2" s="207" t="s">
        <v>426</v>
      </c>
      <c r="B2" s="207"/>
      <c r="C2" s="207"/>
      <c r="D2" s="131"/>
    </row>
    <row r="3" spans="1:4" ht="15.75">
      <c r="A3" s="86"/>
      <c r="B3" s="86"/>
      <c r="C3" s="86"/>
      <c r="D3" s="86"/>
    </row>
    <row r="4" spans="1:4" ht="15.75">
      <c r="A4" s="130"/>
      <c r="B4" s="10"/>
      <c r="C4" s="84"/>
      <c r="D4" s="84" t="s">
        <v>375</v>
      </c>
    </row>
    <row r="5" spans="1:4" ht="16.5" thickBot="1">
      <c r="A5" s="208" t="s">
        <v>366</v>
      </c>
      <c r="B5" s="208"/>
      <c r="C5" s="208"/>
      <c r="D5" s="132"/>
    </row>
    <row r="6" spans="1:4" ht="16.5" thickBot="1">
      <c r="A6" s="11" t="s">
        <v>364</v>
      </c>
      <c r="B6" s="12" t="s">
        <v>365</v>
      </c>
      <c r="C6" s="133" t="s">
        <v>5</v>
      </c>
      <c r="D6" s="148" t="s">
        <v>378</v>
      </c>
    </row>
    <row r="7" spans="1:4" ht="16.5" thickBot="1">
      <c r="A7" s="13" t="s">
        <v>6</v>
      </c>
      <c r="B7" s="14" t="s">
        <v>7</v>
      </c>
      <c r="C7" s="134" t="s">
        <v>8</v>
      </c>
      <c r="D7" s="148" t="s">
        <v>272</v>
      </c>
    </row>
    <row r="8" spans="1:4" ht="16.5" thickBot="1">
      <c r="A8" s="19" t="s">
        <v>10</v>
      </c>
      <c r="B8" s="20" t="s">
        <v>11</v>
      </c>
      <c r="C8" s="135">
        <f>C9+C10+C11+C12+C13+C14</f>
        <v>25382588</v>
      </c>
      <c r="D8" s="149">
        <f>D9+D10+D11+D12+D13+D14</f>
        <v>29254518</v>
      </c>
    </row>
    <row r="9" spans="1:4" ht="15.75">
      <c r="A9" s="22" t="s">
        <v>12</v>
      </c>
      <c r="B9" s="23" t="s">
        <v>13</v>
      </c>
      <c r="C9" s="136">
        <v>13300628</v>
      </c>
      <c r="D9" s="150">
        <v>13302214</v>
      </c>
    </row>
    <row r="10" spans="1:4" ht="15.75">
      <c r="A10" s="25" t="s">
        <v>14</v>
      </c>
      <c r="B10" s="26" t="s">
        <v>15</v>
      </c>
      <c r="C10" s="137"/>
      <c r="D10" s="150"/>
    </row>
    <row r="11" spans="1:4" ht="15.75">
      <c r="A11" s="25" t="s">
        <v>16</v>
      </c>
      <c r="B11" s="26" t="s">
        <v>17</v>
      </c>
      <c r="C11" s="137">
        <v>10281960</v>
      </c>
      <c r="D11" s="150">
        <v>10214168</v>
      </c>
    </row>
    <row r="12" spans="1:4" ht="15.75">
      <c r="A12" s="25" t="s">
        <v>18</v>
      </c>
      <c r="B12" s="26" t="s">
        <v>19</v>
      </c>
      <c r="C12" s="137">
        <v>1800000</v>
      </c>
      <c r="D12" s="150">
        <v>1800000</v>
      </c>
    </row>
    <row r="13" spans="1:4" ht="15.75">
      <c r="A13" s="25" t="s">
        <v>20</v>
      </c>
      <c r="B13" s="26" t="s">
        <v>21</v>
      </c>
      <c r="C13" s="137"/>
      <c r="D13" s="150">
        <v>3938136</v>
      </c>
    </row>
    <row r="14" spans="1:4" ht="16.5" thickBot="1">
      <c r="A14" s="28" t="s">
        <v>22</v>
      </c>
      <c r="B14" s="29" t="s">
        <v>23</v>
      </c>
      <c r="C14" s="137"/>
      <c r="D14" s="150"/>
    </row>
    <row r="15" spans="1:4" ht="32.25" thickBot="1">
      <c r="A15" s="19" t="s">
        <v>24</v>
      </c>
      <c r="B15" s="30" t="s">
        <v>25</v>
      </c>
      <c r="C15" s="135">
        <f>C16+C17+C18+C19+C20</f>
        <v>29235954</v>
      </c>
      <c r="D15" s="149">
        <f>D16+D17+D18+D19+D20</f>
        <v>42441539</v>
      </c>
    </row>
    <row r="16" spans="1:4" ht="15.75">
      <c r="A16" s="22" t="s">
        <v>26</v>
      </c>
      <c r="B16" s="23" t="s">
        <v>27</v>
      </c>
      <c r="C16" s="136"/>
      <c r="D16" s="150"/>
    </row>
    <row r="17" spans="1:4" ht="15.75">
      <c r="A17" s="25" t="s">
        <v>28</v>
      </c>
      <c r="B17" s="26" t="s">
        <v>29</v>
      </c>
      <c r="C17" s="137"/>
      <c r="D17" s="150"/>
    </row>
    <row r="18" spans="1:4" ht="17.25" customHeight="1">
      <c r="A18" s="25" t="s">
        <v>30</v>
      </c>
      <c r="B18" s="26" t="s">
        <v>31</v>
      </c>
      <c r="C18" s="137"/>
      <c r="D18" s="150"/>
    </row>
    <row r="19" spans="1:4" ht="16.5" customHeight="1">
      <c r="A19" s="25" t="s">
        <v>32</v>
      </c>
      <c r="B19" s="26" t="s">
        <v>33</v>
      </c>
      <c r="C19" s="137"/>
      <c r="D19" s="150"/>
    </row>
    <row r="20" spans="1:4" ht="15.75">
      <c r="A20" s="25" t="s">
        <v>34</v>
      </c>
      <c r="B20" s="26" t="s">
        <v>35</v>
      </c>
      <c r="C20" s="137">
        <v>29235954</v>
      </c>
      <c r="D20" s="150">
        <v>42441539</v>
      </c>
    </row>
    <row r="21" spans="1:4" ht="16.5" thickBot="1">
      <c r="A21" s="28" t="s">
        <v>36</v>
      </c>
      <c r="B21" s="29" t="s">
        <v>37</v>
      </c>
      <c r="C21" s="138"/>
      <c r="D21" s="150"/>
    </row>
    <row r="22" spans="1:4" ht="32.25" thickBot="1">
      <c r="A22" s="19" t="s">
        <v>38</v>
      </c>
      <c r="B22" s="20" t="s">
        <v>39</v>
      </c>
      <c r="C22" s="135">
        <f>C23+C24+C25+C26+C27</f>
        <v>0</v>
      </c>
      <c r="D22" s="149">
        <f>D23+D24+D25+D26+D27</f>
        <v>0</v>
      </c>
    </row>
    <row r="23" spans="1:4" ht="15.75">
      <c r="A23" s="22" t="s">
        <v>40</v>
      </c>
      <c r="B23" s="23" t="s">
        <v>41</v>
      </c>
      <c r="C23" s="136"/>
      <c r="D23" s="150"/>
    </row>
    <row r="24" spans="1:4" ht="15.75">
      <c r="A24" s="25" t="s">
        <v>42</v>
      </c>
      <c r="B24" s="26" t="s">
        <v>43</v>
      </c>
      <c r="C24" s="137"/>
      <c r="D24" s="150"/>
    </row>
    <row r="25" spans="1:4" ht="31.5">
      <c r="A25" s="25" t="s">
        <v>44</v>
      </c>
      <c r="B25" s="26" t="s">
        <v>45</v>
      </c>
      <c r="C25" s="137"/>
      <c r="D25" s="150"/>
    </row>
    <row r="26" spans="1:4" ht="31.5">
      <c r="A26" s="25" t="s">
        <v>46</v>
      </c>
      <c r="B26" s="26" t="s">
        <v>47</v>
      </c>
      <c r="C26" s="137"/>
      <c r="D26" s="150"/>
    </row>
    <row r="27" spans="1:4" ht="15.75">
      <c r="A27" s="25" t="s">
        <v>48</v>
      </c>
      <c r="B27" s="26" t="s">
        <v>49</v>
      </c>
      <c r="C27" s="137"/>
      <c r="D27" s="150"/>
    </row>
    <row r="28" spans="1:4" ht="16.5" thickBot="1">
      <c r="A28" s="28" t="s">
        <v>50</v>
      </c>
      <c r="B28" s="29" t="s">
        <v>51</v>
      </c>
      <c r="C28" s="138"/>
      <c r="D28" s="150"/>
    </row>
    <row r="29" spans="1:4" ht="16.5" thickBot="1">
      <c r="A29" s="19" t="s">
        <v>52</v>
      </c>
      <c r="B29" s="20" t="s">
        <v>53</v>
      </c>
      <c r="C29" s="135">
        <f>C30+C34+C35+C36</f>
        <v>3305200</v>
      </c>
      <c r="D29" s="149">
        <f>D30+D34+D35+D36</f>
        <v>3305200</v>
      </c>
    </row>
    <row r="30" spans="1:4" ht="15.75">
      <c r="A30" s="22" t="s">
        <v>54</v>
      </c>
      <c r="B30" s="23" t="s">
        <v>55</v>
      </c>
      <c r="C30" s="139">
        <f>SUM(C31:C33)</f>
        <v>2655200</v>
      </c>
      <c r="D30" s="177">
        <f>SUM(D31:D33)</f>
        <v>2655200</v>
      </c>
    </row>
    <row r="31" spans="1:4" ht="15.75">
      <c r="A31" s="25" t="s">
        <v>56</v>
      </c>
      <c r="B31" s="26" t="s">
        <v>57</v>
      </c>
      <c r="C31" s="137">
        <v>524000</v>
      </c>
      <c r="D31" s="150">
        <v>524000</v>
      </c>
    </row>
    <row r="32" spans="1:4" ht="15.75">
      <c r="A32" s="25" t="s">
        <v>58</v>
      </c>
      <c r="B32" s="26" t="s">
        <v>59</v>
      </c>
      <c r="C32" s="137">
        <v>131200</v>
      </c>
      <c r="D32" s="150">
        <v>131200</v>
      </c>
    </row>
    <row r="33" spans="1:4" ht="15.75">
      <c r="A33" s="25" t="s">
        <v>60</v>
      </c>
      <c r="B33" s="33" t="s">
        <v>61</v>
      </c>
      <c r="C33" s="137">
        <v>2000000</v>
      </c>
      <c r="D33" s="150">
        <v>2000000</v>
      </c>
    </row>
    <row r="34" spans="1:4" ht="15.75">
      <c r="A34" s="25" t="s">
        <v>62</v>
      </c>
      <c r="B34" s="26" t="s">
        <v>63</v>
      </c>
      <c r="C34" s="137">
        <v>600000</v>
      </c>
      <c r="D34" s="150">
        <v>600000</v>
      </c>
    </row>
    <row r="35" spans="1:4" ht="15.75">
      <c r="A35" s="25" t="s">
        <v>64</v>
      </c>
      <c r="B35" s="26" t="s">
        <v>65</v>
      </c>
      <c r="C35" s="137"/>
      <c r="D35" s="150"/>
    </row>
    <row r="36" spans="1:4" ht="16.5" thickBot="1">
      <c r="A36" s="28" t="s">
        <v>66</v>
      </c>
      <c r="B36" s="29" t="s">
        <v>67</v>
      </c>
      <c r="C36" s="138">
        <v>50000</v>
      </c>
      <c r="D36" s="150">
        <v>50000</v>
      </c>
    </row>
    <row r="37" spans="1:4" ht="16.5" thickBot="1">
      <c r="A37" s="19" t="s">
        <v>68</v>
      </c>
      <c r="B37" s="20" t="s">
        <v>69</v>
      </c>
      <c r="C37" s="135">
        <f>SUM(C38:C48)</f>
        <v>25000</v>
      </c>
      <c r="D37" s="149">
        <f>SUM(D38:D48)</f>
        <v>25000</v>
      </c>
    </row>
    <row r="38" spans="1:4" ht="15.75">
      <c r="A38" s="22" t="s">
        <v>70</v>
      </c>
      <c r="B38" s="23" t="s">
        <v>71</v>
      </c>
      <c r="C38" s="136"/>
      <c r="D38" s="150"/>
    </row>
    <row r="39" spans="1:4" ht="15.75">
      <c r="A39" s="25" t="s">
        <v>72</v>
      </c>
      <c r="B39" s="26" t="s">
        <v>73</v>
      </c>
      <c r="C39" s="137"/>
      <c r="D39" s="150"/>
    </row>
    <row r="40" spans="1:4" ht="15.75">
      <c r="A40" s="25" t="s">
        <v>74</v>
      </c>
      <c r="B40" s="26" t="s">
        <v>75</v>
      </c>
      <c r="C40" s="137"/>
      <c r="D40" s="150"/>
    </row>
    <row r="41" spans="1:4" ht="15.75">
      <c r="A41" s="25" t="s">
        <v>76</v>
      </c>
      <c r="B41" s="26" t="s">
        <v>77</v>
      </c>
      <c r="C41" s="137"/>
      <c r="D41" s="150"/>
    </row>
    <row r="42" spans="1:4" ht="15.75">
      <c r="A42" s="25" t="s">
        <v>78</v>
      </c>
      <c r="B42" s="26" t="s">
        <v>79</v>
      </c>
      <c r="C42" s="137"/>
      <c r="D42" s="150"/>
    </row>
    <row r="43" spans="1:4" ht="15.75">
      <c r="A43" s="25" t="s">
        <v>80</v>
      </c>
      <c r="B43" s="26" t="s">
        <v>81</v>
      </c>
      <c r="C43" s="137"/>
      <c r="D43" s="150"/>
    </row>
    <row r="44" spans="1:4" ht="15.75">
      <c r="A44" s="25" t="s">
        <v>82</v>
      </c>
      <c r="B44" s="26" t="s">
        <v>83</v>
      </c>
      <c r="C44" s="137"/>
      <c r="D44" s="150"/>
    </row>
    <row r="45" spans="1:4" ht="15.75">
      <c r="A45" s="25" t="s">
        <v>84</v>
      </c>
      <c r="B45" s="26" t="s">
        <v>85</v>
      </c>
      <c r="C45" s="137">
        <v>25000</v>
      </c>
      <c r="D45" s="150">
        <v>25000</v>
      </c>
    </row>
    <row r="46" spans="1:4" ht="15.75">
      <c r="A46" s="25" t="s">
        <v>86</v>
      </c>
      <c r="B46" s="26" t="s">
        <v>87</v>
      </c>
      <c r="C46" s="137"/>
      <c r="D46" s="150"/>
    </row>
    <row r="47" spans="1:4" ht="15.75">
      <c r="A47" s="28" t="s">
        <v>88</v>
      </c>
      <c r="B47" s="29" t="s">
        <v>89</v>
      </c>
      <c r="C47" s="138"/>
      <c r="D47" s="150"/>
    </row>
    <row r="48" spans="1:4" s="185" customFormat="1" ht="16.5" thickBot="1">
      <c r="A48" s="61" t="s">
        <v>90</v>
      </c>
      <c r="B48" s="183" t="s">
        <v>91</v>
      </c>
      <c r="C48" s="143"/>
      <c r="D48" s="184"/>
    </row>
    <row r="49" spans="1:4" ht="16.5" thickBot="1">
      <c r="A49" s="179" t="s">
        <v>92</v>
      </c>
      <c r="B49" s="180" t="s">
        <v>93</v>
      </c>
      <c r="C49" s="181">
        <f>SUM(C50:C54)</f>
        <v>0</v>
      </c>
      <c r="D49" s="182">
        <f>SUM(D50:D54)</f>
        <v>0</v>
      </c>
    </row>
    <row r="50" spans="1:4" ht="15.75">
      <c r="A50" s="22" t="s">
        <v>94</v>
      </c>
      <c r="B50" s="23" t="s">
        <v>95</v>
      </c>
      <c r="C50" s="136"/>
      <c r="D50" s="150"/>
    </row>
    <row r="51" spans="1:4" ht="15.75">
      <c r="A51" s="25" t="s">
        <v>96</v>
      </c>
      <c r="B51" s="26" t="s">
        <v>97</v>
      </c>
      <c r="C51" s="137"/>
      <c r="D51" s="150"/>
    </row>
    <row r="52" spans="1:4" ht="15.75">
      <c r="A52" s="25" t="s">
        <v>98</v>
      </c>
      <c r="B52" s="26" t="s">
        <v>99</v>
      </c>
      <c r="C52" s="137"/>
      <c r="D52" s="150"/>
    </row>
    <row r="53" spans="1:4" ht="15.75">
      <c r="A53" s="25" t="s">
        <v>100</v>
      </c>
      <c r="B53" s="26" t="s">
        <v>101</v>
      </c>
      <c r="C53" s="137"/>
      <c r="D53" s="150"/>
    </row>
    <row r="54" spans="1:4" ht="16.5" thickBot="1">
      <c r="A54" s="28" t="s">
        <v>102</v>
      </c>
      <c r="B54" s="29" t="s">
        <v>103</v>
      </c>
      <c r="C54" s="138"/>
      <c r="D54" s="150"/>
    </row>
    <row r="55" spans="1:4" ht="16.5" thickBot="1">
      <c r="A55" s="19" t="s">
        <v>104</v>
      </c>
      <c r="B55" s="20" t="s">
        <v>105</v>
      </c>
      <c r="C55" s="135">
        <f>SUM(C56:C58)</f>
        <v>1361722</v>
      </c>
      <c r="D55" s="149">
        <f>SUM(D56:D58)</f>
        <v>1361722</v>
      </c>
    </row>
    <row r="56" spans="1:4" ht="31.5">
      <c r="A56" s="22" t="s">
        <v>106</v>
      </c>
      <c r="B56" s="23" t="s">
        <v>107</v>
      </c>
      <c r="C56" s="136"/>
      <c r="D56" s="150"/>
    </row>
    <row r="57" spans="1:4" ht="31.5">
      <c r="A57" s="25" t="s">
        <v>108</v>
      </c>
      <c r="B57" s="26" t="s">
        <v>109</v>
      </c>
      <c r="C57" s="137"/>
      <c r="D57" s="150"/>
    </row>
    <row r="58" spans="1:4" ht="15.75">
      <c r="A58" s="25" t="s">
        <v>110</v>
      </c>
      <c r="B58" s="26" t="s">
        <v>111</v>
      </c>
      <c r="C58" s="137">
        <v>1361722</v>
      </c>
      <c r="D58" s="150">
        <v>1361722</v>
      </c>
    </row>
    <row r="59" spans="1:4" ht="16.5" thickBot="1">
      <c r="A59" s="28" t="s">
        <v>112</v>
      </c>
      <c r="B59" s="29" t="s">
        <v>113</v>
      </c>
      <c r="C59" s="138"/>
      <c r="D59" s="150"/>
    </row>
    <row r="60" spans="1:4" ht="16.5" thickBot="1">
      <c r="A60" s="19" t="s">
        <v>114</v>
      </c>
      <c r="B60" s="30" t="s">
        <v>115</v>
      </c>
      <c r="C60" s="135">
        <f>SUM(C61:C63)</f>
        <v>0</v>
      </c>
      <c r="D60" s="149">
        <f>SUM(D61:D63)</f>
        <v>0</v>
      </c>
    </row>
    <row r="61" spans="1:4" ht="31.5">
      <c r="A61" s="22" t="s">
        <v>116</v>
      </c>
      <c r="B61" s="23" t="s">
        <v>117</v>
      </c>
      <c r="C61" s="137"/>
      <c r="D61" s="150"/>
    </row>
    <row r="62" spans="1:4" ht="31.5">
      <c r="A62" s="25" t="s">
        <v>118</v>
      </c>
      <c r="B62" s="26" t="s">
        <v>119</v>
      </c>
      <c r="C62" s="137"/>
      <c r="D62" s="150"/>
    </row>
    <row r="63" spans="1:4" ht="15.75">
      <c r="A63" s="25" t="s">
        <v>120</v>
      </c>
      <c r="B63" s="26" t="s">
        <v>121</v>
      </c>
      <c r="C63" s="137"/>
      <c r="D63" s="150"/>
    </row>
    <row r="64" spans="1:4" ht="16.5" thickBot="1">
      <c r="A64" s="28" t="s">
        <v>122</v>
      </c>
      <c r="B64" s="29" t="s">
        <v>123</v>
      </c>
      <c r="C64" s="137"/>
      <c r="D64" s="150"/>
    </row>
    <row r="65" spans="1:4" ht="16.5" thickBot="1">
      <c r="A65" s="19" t="s">
        <v>124</v>
      </c>
      <c r="B65" s="20" t="s">
        <v>125</v>
      </c>
      <c r="C65" s="135">
        <f>C8+C15+C22+C29+C37+C49+C55+C60</f>
        <v>59310464</v>
      </c>
      <c r="D65" s="149">
        <f>D8+D15+D22+D29+D37+D49+D55+D60</f>
        <v>76387979</v>
      </c>
    </row>
    <row r="66" spans="1:4" ht="16.5" thickBot="1">
      <c r="A66" s="34" t="s">
        <v>126</v>
      </c>
      <c r="B66" s="30" t="s">
        <v>127</v>
      </c>
      <c r="C66" s="135">
        <f>SUM(C67:C69)</f>
        <v>0</v>
      </c>
      <c r="D66" s="149">
        <f>SUM(D67:D69)</f>
        <v>0</v>
      </c>
    </row>
    <row r="67" spans="1:4" ht="15.75">
      <c r="A67" s="22" t="s">
        <v>128</v>
      </c>
      <c r="B67" s="23" t="s">
        <v>129</v>
      </c>
      <c r="C67" s="137"/>
      <c r="D67" s="150"/>
    </row>
    <row r="68" spans="1:4" ht="15.75">
      <c r="A68" s="25" t="s">
        <v>130</v>
      </c>
      <c r="B68" s="26" t="s">
        <v>131</v>
      </c>
      <c r="C68" s="137"/>
      <c r="D68" s="150"/>
    </row>
    <row r="69" spans="1:4" ht="16.5" thickBot="1">
      <c r="A69" s="28" t="s">
        <v>132</v>
      </c>
      <c r="B69" s="35" t="s">
        <v>363</v>
      </c>
      <c r="C69" s="137"/>
      <c r="D69" s="150"/>
    </row>
    <row r="70" spans="1:4" ht="16.5" thickBot="1">
      <c r="A70" s="34" t="s">
        <v>134</v>
      </c>
      <c r="B70" s="30" t="s">
        <v>135</v>
      </c>
      <c r="C70" s="135">
        <f>SUM(C71:C74)</f>
        <v>0</v>
      </c>
      <c r="D70" s="149">
        <f>SUM(D71:D74)</f>
        <v>0</v>
      </c>
    </row>
    <row r="71" spans="1:4" ht="15.75">
      <c r="A71" s="22" t="s">
        <v>136</v>
      </c>
      <c r="B71" s="23" t="s">
        <v>137</v>
      </c>
      <c r="C71" s="137"/>
      <c r="D71" s="150"/>
    </row>
    <row r="72" spans="1:4" ht="15.75">
      <c r="A72" s="25" t="s">
        <v>138</v>
      </c>
      <c r="B72" s="26" t="s">
        <v>139</v>
      </c>
      <c r="C72" s="137"/>
      <c r="D72" s="150"/>
    </row>
    <row r="73" spans="1:4" ht="15.75">
      <c r="A73" s="25" t="s">
        <v>140</v>
      </c>
      <c r="B73" s="26" t="s">
        <v>141</v>
      </c>
      <c r="C73" s="137"/>
      <c r="D73" s="150"/>
    </row>
    <row r="74" spans="1:4" ht="16.5" thickBot="1">
      <c r="A74" s="28" t="s">
        <v>142</v>
      </c>
      <c r="B74" s="29" t="s">
        <v>143</v>
      </c>
      <c r="C74" s="137"/>
      <c r="D74" s="150"/>
    </row>
    <row r="75" spans="1:4" ht="16.5" thickBot="1">
      <c r="A75" s="34" t="s">
        <v>144</v>
      </c>
      <c r="B75" s="30" t="s">
        <v>145</v>
      </c>
      <c r="C75" s="135">
        <f>SUM(C76:C77)</f>
        <v>9242987</v>
      </c>
      <c r="D75" s="149">
        <f>SUM(D76:D77)</f>
        <v>7026389</v>
      </c>
    </row>
    <row r="76" spans="1:4" ht="15.75">
      <c r="A76" s="22" t="s">
        <v>146</v>
      </c>
      <c r="B76" s="23" t="s">
        <v>147</v>
      </c>
      <c r="C76" s="137">
        <v>9242987</v>
      </c>
      <c r="D76" s="150">
        <v>7026389</v>
      </c>
    </row>
    <row r="77" spans="1:4" ht="16.5" thickBot="1">
      <c r="A77" s="28" t="s">
        <v>148</v>
      </c>
      <c r="B77" s="29" t="s">
        <v>149</v>
      </c>
      <c r="C77" s="137"/>
      <c r="D77" s="150"/>
    </row>
    <row r="78" spans="1:4" ht="16.5" thickBot="1">
      <c r="A78" s="34" t="s">
        <v>150</v>
      </c>
      <c r="B78" s="30" t="s">
        <v>151</v>
      </c>
      <c r="C78" s="135">
        <f>SUM(C79:C81)</f>
        <v>0</v>
      </c>
      <c r="D78" s="149">
        <f>SUM(D79:D81)</f>
        <v>0</v>
      </c>
    </row>
    <row r="79" spans="1:4" ht="15.75">
      <c r="A79" s="22" t="s">
        <v>152</v>
      </c>
      <c r="B79" s="23" t="s">
        <v>153</v>
      </c>
      <c r="C79" s="137"/>
      <c r="D79" s="150"/>
    </row>
    <row r="80" spans="1:4" ht="15.75">
      <c r="A80" s="25" t="s">
        <v>154</v>
      </c>
      <c r="B80" s="26" t="s">
        <v>155</v>
      </c>
      <c r="C80" s="137"/>
      <c r="D80" s="150"/>
    </row>
    <row r="81" spans="1:4" ht="16.5" thickBot="1">
      <c r="A81" s="28" t="s">
        <v>156</v>
      </c>
      <c r="B81" s="29" t="s">
        <v>157</v>
      </c>
      <c r="C81" s="137"/>
      <c r="D81" s="150"/>
    </row>
    <row r="82" spans="1:4" ht="16.5" thickBot="1">
      <c r="A82" s="34" t="s">
        <v>158</v>
      </c>
      <c r="B82" s="30" t="s">
        <v>159</v>
      </c>
      <c r="C82" s="135">
        <f>SUM(C83:C86)</f>
        <v>0</v>
      </c>
      <c r="D82" s="149">
        <f>SUM(D83:D86)</f>
        <v>0</v>
      </c>
    </row>
    <row r="83" spans="1:4" ht="15.75">
      <c r="A83" s="36" t="s">
        <v>160</v>
      </c>
      <c r="B83" s="23" t="s">
        <v>161</v>
      </c>
      <c r="C83" s="137"/>
      <c r="D83" s="150"/>
    </row>
    <row r="84" spans="1:4" ht="15.75">
      <c r="A84" s="37" t="s">
        <v>162</v>
      </c>
      <c r="B84" s="26" t="s">
        <v>163</v>
      </c>
      <c r="C84" s="137"/>
      <c r="D84" s="150"/>
    </row>
    <row r="85" spans="1:4" ht="15.75">
      <c r="A85" s="37" t="s">
        <v>164</v>
      </c>
      <c r="B85" s="26" t="s">
        <v>165</v>
      </c>
      <c r="C85" s="137"/>
      <c r="D85" s="150"/>
    </row>
    <row r="86" spans="1:4" ht="16.5" thickBot="1">
      <c r="A86" s="38" t="s">
        <v>166</v>
      </c>
      <c r="B86" s="29" t="s">
        <v>167</v>
      </c>
      <c r="C86" s="137"/>
      <c r="D86" s="150"/>
    </row>
    <row r="87" spans="1:4" ht="16.5" thickBot="1">
      <c r="A87" s="34" t="s">
        <v>168</v>
      </c>
      <c r="B87" s="30" t="s">
        <v>169</v>
      </c>
      <c r="C87" s="140"/>
      <c r="D87" s="178"/>
    </row>
    <row r="88" spans="1:4" ht="16.5" thickBot="1">
      <c r="A88" s="34" t="s">
        <v>170</v>
      </c>
      <c r="B88" s="30" t="s">
        <v>171</v>
      </c>
      <c r="C88" s="140"/>
      <c r="D88" s="178"/>
    </row>
    <row r="89" spans="1:4" ht="16.5" thickBot="1">
      <c r="A89" s="34" t="s">
        <v>172</v>
      </c>
      <c r="B89" s="40" t="s">
        <v>173</v>
      </c>
      <c r="C89" s="135">
        <f>C66+C70+C75+C78+C82+C88+C87</f>
        <v>9242987</v>
      </c>
      <c r="D89" s="149">
        <f>D66+D70+D75+D78+D82+D88+D87</f>
        <v>7026389</v>
      </c>
    </row>
    <row r="90" spans="1:4" ht="16.5" thickBot="1">
      <c r="A90" s="41" t="s">
        <v>174</v>
      </c>
      <c r="B90" s="42" t="s">
        <v>175</v>
      </c>
      <c r="C90" s="135">
        <f>C65+C89</f>
        <v>68553451</v>
      </c>
      <c r="D90" s="149">
        <f>D65+D89</f>
        <v>83414368</v>
      </c>
    </row>
    <row r="91" spans="1:4" ht="15.75">
      <c r="A91" s="43"/>
      <c r="B91" s="44"/>
      <c r="C91" s="45"/>
      <c r="D91" s="151"/>
    </row>
    <row r="92" spans="1:4" ht="16.5" customHeight="1" thickBot="1">
      <c r="A92" s="208" t="s">
        <v>367</v>
      </c>
      <c r="B92" s="208"/>
      <c r="C92" s="208"/>
      <c r="D92" s="148"/>
    </row>
    <row r="93" spans="1:4" ht="16.5" thickBot="1">
      <c r="A93" s="11" t="s">
        <v>364</v>
      </c>
      <c r="B93" s="12" t="s">
        <v>368</v>
      </c>
      <c r="C93" s="133" t="s">
        <v>5</v>
      </c>
      <c r="D93" s="148"/>
    </row>
    <row r="94" spans="1:4" ht="16.5" thickBot="1">
      <c r="A94" s="13" t="s">
        <v>6</v>
      </c>
      <c r="B94" s="14" t="s">
        <v>7</v>
      </c>
      <c r="C94" s="134" t="s">
        <v>8</v>
      </c>
      <c r="D94" s="148" t="s">
        <v>272</v>
      </c>
    </row>
    <row r="95" spans="1:4" ht="16.5" thickBot="1">
      <c r="A95" s="48" t="s">
        <v>10</v>
      </c>
      <c r="B95" s="49" t="s">
        <v>343</v>
      </c>
      <c r="C95" s="141">
        <f>C96+C97+C98+C99+C100+C113</f>
        <v>58485001</v>
      </c>
      <c r="D95" s="149">
        <v>78803404</v>
      </c>
    </row>
    <row r="96" spans="1:4" ht="15.75">
      <c r="A96" s="51" t="s">
        <v>12</v>
      </c>
      <c r="B96" s="52" t="s">
        <v>177</v>
      </c>
      <c r="C96" s="142">
        <v>33264939</v>
      </c>
      <c r="D96" s="150">
        <v>44603175</v>
      </c>
    </row>
    <row r="97" spans="1:4" ht="15.75">
      <c r="A97" s="25" t="s">
        <v>14</v>
      </c>
      <c r="B97" s="54" t="s">
        <v>178</v>
      </c>
      <c r="C97" s="137">
        <v>4224557</v>
      </c>
      <c r="D97" s="150">
        <v>5266897</v>
      </c>
    </row>
    <row r="98" spans="1:4" ht="15.75">
      <c r="A98" s="25" t="s">
        <v>16</v>
      </c>
      <c r="B98" s="54" t="s">
        <v>179</v>
      </c>
      <c r="C98" s="138">
        <v>14918740</v>
      </c>
      <c r="D98" s="150">
        <v>18950610</v>
      </c>
    </row>
    <row r="99" spans="1:4" ht="15.75">
      <c r="A99" s="25" t="s">
        <v>18</v>
      </c>
      <c r="B99" s="55" t="s">
        <v>180</v>
      </c>
      <c r="C99" s="138">
        <v>5123000</v>
      </c>
      <c r="D99" s="150">
        <v>7106761</v>
      </c>
    </row>
    <row r="100" spans="1:4" ht="15.75">
      <c r="A100" s="25" t="s">
        <v>181</v>
      </c>
      <c r="B100" s="56" t="s">
        <v>182</v>
      </c>
      <c r="C100" s="138">
        <v>953765</v>
      </c>
      <c r="D100" s="150">
        <v>2875961</v>
      </c>
    </row>
    <row r="101" spans="1:4" ht="15.75">
      <c r="A101" s="25" t="s">
        <v>22</v>
      </c>
      <c r="B101" s="54" t="s">
        <v>183</v>
      </c>
      <c r="C101" s="138"/>
      <c r="D101" s="150">
        <v>33508</v>
      </c>
    </row>
    <row r="102" spans="1:4" ht="15.75">
      <c r="A102" s="25" t="s">
        <v>184</v>
      </c>
      <c r="B102" s="57" t="s">
        <v>185</v>
      </c>
      <c r="C102" s="138"/>
      <c r="D102" s="150"/>
    </row>
    <row r="103" spans="1:4" ht="15.75">
      <c r="A103" s="25" t="s">
        <v>186</v>
      </c>
      <c r="B103" s="57" t="s">
        <v>187</v>
      </c>
      <c r="C103" s="138"/>
      <c r="D103" s="150"/>
    </row>
    <row r="104" spans="1:4" ht="15.75">
      <c r="A104" s="25" t="s">
        <v>188</v>
      </c>
      <c r="B104" s="57" t="s">
        <v>189</v>
      </c>
      <c r="C104" s="138"/>
      <c r="D104" s="150"/>
    </row>
    <row r="105" spans="1:4" ht="31.5">
      <c r="A105" s="25" t="s">
        <v>190</v>
      </c>
      <c r="B105" s="58" t="s">
        <v>191</v>
      </c>
      <c r="C105" s="138"/>
      <c r="D105" s="150"/>
    </row>
    <row r="106" spans="1:4" ht="31.5">
      <c r="A106" s="25" t="s">
        <v>192</v>
      </c>
      <c r="B106" s="58" t="s">
        <v>193</v>
      </c>
      <c r="C106" s="138"/>
      <c r="D106" s="150"/>
    </row>
    <row r="107" spans="1:4" ht="15.75">
      <c r="A107" s="25" t="s">
        <v>194</v>
      </c>
      <c r="B107" s="57" t="s">
        <v>195</v>
      </c>
      <c r="C107" s="138">
        <v>912765</v>
      </c>
      <c r="D107" s="150">
        <v>2267453</v>
      </c>
    </row>
    <row r="108" spans="1:4" ht="15.75">
      <c r="A108" s="25" t="s">
        <v>196</v>
      </c>
      <c r="B108" s="57" t="s">
        <v>197</v>
      </c>
      <c r="C108" s="138"/>
      <c r="D108" s="150"/>
    </row>
    <row r="109" spans="1:4" ht="31.5">
      <c r="A109" s="25" t="s">
        <v>198</v>
      </c>
      <c r="B109" s="58" t="s">
        <v>199</v>
      </c>
      <c r="C109" s="138"/>
      <c r="D109" s="150"/>
    </row>
    <row r="110" spans="1:4" ht="15.75">
      <c r="A110" s="59" t="s">
        <v>200</v>
      </c>
      <c r="B110" s="60" t="s">
        <v>201</v>
      </c>
      <c r="C110" s="138"/>
      <c r="D110" s="150"/>
    </row>
    <row r="111" spans="1:4" ht="15.75">
      <c r="A111" s="25" t="s">
        <v>202</v>
      </c>
      <c r="B111" s="60" t="s">
        <v>203</v>
      </c>
      <c r="C111" s="138"/>
      <c r="D111" s="150"/>
    </row>
    <row r="112" spans="1:4" ht="31.5">
      <c r="A112" s="25" t="s">
        <v>204</v>
      </c>
      <c r="B112" s="58" t="s">
        <v>205</v>
      </c>
      <c r="C112" s="137">
        <v>41000</v>
      </c>
      <c r="D112" s="150">
        <v>575000</v>
      </c>
    </row>
    <row r="113" spans="1:4" ht="15.75">
      <c r="A113" s="25" t="s">
        <v>206</v>
      </c>
      <c r="B113" s="55" t="s">
        <v>207</v>
      </c>
      <c r="C113" s="137"/>
      <c r="D113" s="150"/>
    </row>
    <row r="114" spans="1:4" ht="15.75">
      <c r="A114" s="28" t="s">
        <v>208</v>
      </c>
      <c r="B114" s="54" t="s">
        <v>209</v>
      </c>
      <c r="C114" s="138"/>
      <c r="D114" s="150"/>
    </row>
    <row r="115" spans="1:4" ht="16.5" thickBot="1">
      <c r="A115" s="61" t="s">
        <v>210</v>
      </c>
      <c r="B115" s="62" t="s">
        <v>211</v>
      </c>
      <c r="C115" s="143"/>
      <c r="D115" s="150"/>
    </row>
    <row r="116" spans="1:4" ht="16.5" thickBot="1">
      <c r="A116" s="19" t="s">
        <v>24</v>
      </c>
      <c r="B116" s="64" t="s">
        <v>344</v>
      </c>
      <c r="C116" s="135">
        <f>C117+C119+C121</f>
        <v>9053147</v>
      </c>
      <c r="D116" s="149">
        <v>3596661</v>
      </c>
    </row>
    <row r="117" spans="1:4" ht="15.75">
      <c r="A117" s="22" t="s">
        <v>26</v>
      </c>
      <c r="B117" s="54" t="s">
        <v>212</v>
      </c>
      <c r="C117" s="136">
        <v>1892599</v>
      </c>
      <c r="D117" s="150">
        <v>541070</v>
      </c>
    </row>
    <row r="118" spans="1:4" ht="15.75">
      <c r="A118" s="22" t="s">
        <v>28</v>
      </c>
      <c r="B118" s="65" t="s">
        <v>213</v>
      </c>
      <c r="C118" s="136">
        <v>0</v>
      </c>
      <c r="D118" s="150"/>
    </row>
    <row r="119" spans="1:4" ht="15.75">
      <c r="A119" s="22" t="s">
        <v>30</v>
      </c>
      <c r="B119" s="65" t="s">
        <v>214</v>
      </c>
      <c r="C119" s="137">
        <v>7160548</v>
      </c>
      <c r="D119" s="150">
        <v>3055591</v>
      </c>
    </row>
    <row r="120" spans="1:4" ht="15.75">
      <c r="A120" s="22" t="s">
        <v>32</v>
      </c>
      <c r="B120" s="65" t="s">
        <v>215</v>
      </c>
      <c r="C120" s="144"/>
      <c r="D120" s="150"/>
    </row>
    <row r="121" spans="1:4" ht="15.75">
      <c r="A121" s="22" t="s">
        <v>34</v>
      </c>
      <c r="B121" s="67" t="s">
        <v>216</v>
      </c>
      <c r="C121" s="144"/>
      <c r="D121" s="150"/>
    </row>
    <row r="122" spans="1:4" ht="31.5">
      <c r="A122" s="22" t="s">
        <v>36</v>
      </c>
      <c r="B122" s="68" t="s">
        <v>217</v>
      </c>
      <c r="C122" s="144"/>
      <c r="D122" s="150"/>
    </row>
    <row r="123" spans="1:4" ht="31.5">
      <c r="A123" s="22" t="s">
        <v>218</v>
      </c>
      <c r="B123" s="69" t="s">
        <v>219</v>
      </c>
      <c r="C123" s="144"/>
      <c r="D123" s="150"/>
    </row>
    <row r="124" spans="1:4" ht="31.5">
      <c r="A124" s="22" t="s">
        <v>220</v>
      </c>
      <c r="B124" s="58" t="s">
        <v>193</v>
      </c>
      <c r="C124" s="144"/>
      <c r="D124" s="150"/>
    </row>
    <row r="125" spans="1:4" ht="15.75">
      <c r="A125" s="22" t="s">
        <v>221</v>
      </c>
      <c r="B125" s="58" t="s">
        <v>222</v>
      </c>
      <c r="C125" s="144"/>
      <c r="D125" s="150"/>
    </row>
    <row r="126" spans="1:4" ht="15.75">
      <c r="A126" s="22" t="s">
        <v>223</v>
      </c>
      <c r="B126" s="58" t="s">
        <v>224</v>
      </c>
      <c r="C126" s="144"/>
      <c r="D126" s="150"/>
    </row>
    <row r="127" spans="1:4" ht="31.5">
      <c r="A127" s="22" t="s">
        <v>225</v>
      </c>
      <c r="B127" s="58" t="s">
        <v>199</v>
      </c>
      <c r="C127" s="144"/>
      <c r="D127" s="150"/>
    </row>
    <row r="128" spans="1:4" ht="15.75">
      <c r="A128" s="22" t="s">
        <v>226</v>
      </c>
      <c r="B128" s="58" t="s">
        <v>227</v>
      </c>
      <c r="C128" s="144"/>
      <c r="D128" s="150"/>
    </row>
    <row r="129" spans="1:4" ht="32.25" thickBot="1">
      <c r="A129" s="59" t="s">
        <v>228</v>
      </c>
      <c r="B129" s="58" t="s">
        <v>229</v>
      </c>
      <c r="C129" s="145"/>
      <c r="D129" s="150"/>
    </row>
    <row r="130" spans="1:4" ht="16.5" thickBot="1">
      <c r="A130" s="19" t="s">
        <v>38</v>
      </c>
      <c r="B130" s="20" t="s">
        <v>230</v>
      </c>
      <c r="C130" s="135">
        <f>C95+C116</f>
        <v>67538148</v>
      </c>
      <c r="D130" s="149">
        <v>82399065</v>
      </c>
    </row>
    <row r="131" spans="1:4" ht="32.25" thickBot="1">
      <c r="A131" s="19" t="s">
        <v>231</v>
      </c>
      <c r="B131" s="20" t="s">
        <v>232</v>
      </c>
      <c r="C131" s="135">
        <f>C132+C133+C134</f>
        <v>0</v>
      </c>
      <c r="D131" s="149"/>
    </row>
    <row r="132" spans="1:4" ht="15.75">
      <c r="A132" s="22" t="s">
        <v>54</v>
      </c>
      <c r="B132" s="71" t="s">
        <v>233</v>
      </c>
      <c r="C132" s="144"/>
      <c r="D132" s="150"/>
    </row>
    <row r="133" spans="1:4" ht="15.75">
      <c r="A133" s="22" t="s">
        <v>62</v>
      </c>
      <c r="B133" s="71" t="s">
        <v>234</v>
      </c>
      <c r="C133" s="144"/>
      <c r="D133" s="150"/>
    </row>
    <row r="134" spans="1:4" ht="16.5" thickBot="1">
      <c r="A134" s="59" t="s">
        <v>64</v>
      </c>
      <c r="B134" s="72" t="s">
        <v>235</v>
      </c>
      <c r="C134" s="144"/>
      <c r="D134" s="150"/>
    </row>
    <row r="135" spans="1:4" ht="16.5" thickBot="1">
      <c r="A135" s="19" t="s">
        <v>68</v>
      </c>
      <c r="B135" s="20" t="s">
        <v>236</v>
      </c>
      <c r="C135" s="135">
        <f>C136+C137+C138+C139+C140+C141</f>
        <v>0</v>
      </c>
      <c r="D135" s="149"/>
    </row>
    <row r="136" spans="1:4" ht="15.75">
      <c r="A136" s="22" t="s">
        <v>70</v>
      </c>
      <c r="B136" s="71" t="s">
        <v>237</v>
      </c>
      <c r="C136" s="144"/>
      <c r="D136" s="150"/>
    </row>
    <row r="137" spans="1:4" ht="15.75">
      <c r="A137" s="22" t="s">
        <v>72</v>
      </c>
      <c r="B137" s="71" t="s">
        <v>238</v>
      </c>
      <c r="C137" s="144"/>
      <c r="D137" s="150"/>
    </row>
    <row r="138" spans="1:4" ht="15.75">
      <c r="A138" s="22" t="s">
        <v>74</v>
      </c>
      <c r="B138" s="71" t="s">
        <v>239</v>
      </c>
      <c r="C138" s="144"/>
      <c r="D138" s="150"/>
    </row>
    <row r="139" spans="1:4" ht="15.75">
      <c r="A139" s="22" t="s">
        <v>76</v>
      </c>
      <c r="B139" s="71" t="s">
        <v>240</v>
      </c>
      <c r="C139" s="144"/>
      <c r="D139" s="150"/>
    </row>
    <row r="140" spans="1:4" ht="15.75">
      <c r="A140" s="22" t="s">
        <v>78</v>
      </c>
      <c r="B140" s="71" t="s">
        <v>241</v>
      </c>
      <c r="C140" s="144"/>
      <c r="D140" s="150"/>
    </row>
    <row r="141" spans="1:4" ht="16.5" thickBot="1">
      <c r="A141" s="59" t="s">
        <v>80</v>
      </c>
      <c r="B141" s="72" t="s">
        <v>242</v>
      </c>
      <c r="C141" s="144"/>
      <c r="D141" s="150"/>
    </row>
    <row r="142" spans="1:4" ht="16.5" thickBot="1">
      <c r="A142" s="19" t="s">
        <v>92</v>
      </c>
      <c r="B142" s="20" t="s">
        <v>243</v>
      </c>
      <c r="C142" s="135">
        <f>C143+C144+C146+C147+C145</f>
        <v>1015303</v>
      </c>
      <c r="D142" s="149">
        <v>1015303</v>
      </c>
    </row>
    <row r="143" spans="1:4" ht="15.75">
      <c r="A143" s="22" t="s">
        <v>94</v>
      </c>
      <c r="B143" s="71" t="s">
        <v>244</v>
      </c>
      <c r="C143" s="144"/>
      <c r="D143" s="150"/>
    </row>
    <row r="144" spans="1:4" ht="15.75">
      <c r="A144" s="22" t="s">
        <v>96</v>
      </c>
      <c r="B144" s="71" t="s">
        <v>245</v>
      </c>
      <c r="C144" s="144">
        <v>1015303</v>
      </c>
      <c r="D144" s="150">
        <v>1015303</v>
      </c>
    </row>
    <row r="145" spans="1:4" ht="15.75">
      <c r="A145" s="22" t="s">
        <v>98</v>
      </c>
      <c r="B145" s="71" t="s">
        <v>246</v>
      </c>
      <c r="C145" s="144"/>
      <c r="D145" s="150"/>
    </row>
    <row r="146" spans="1:4" ht="15.75">
      <c r="A146" s="22" t="s">
        <v>100</v>
      </c>
      <c r="B146" s="71" t="s">
        <v>247</v>
      </c>
      <c r="C146" s="144"/>
      <c r="D146" s="150"/>
    </row>
    <row r="147" spans="1:4" ht="16.5" thickBot="1">
      <c r="A147" s="59" t="s">
        <v>102</v>
      </c>
      <c r="B147" s="72" t="s">
        <v>248</v>
      </c>
      <c r="C147" s="144"/>
      <c r="D147" s="150"/>
    </row>
    <row r="148" spans="1:4" ht="16.5" thickBot="1">
      <c r="A148" s="19" t="s">
        <v>249</v>
      </c>
      <c r="B148" s="20" t="s">
        <v>250</v>
      </c>
      <c r="C148" s="146">
        <f>C149+C150+C151+C152+C153</f>
        <v>0</v>
      </c>
      <c r="D148" s="152"/>
    </row>
    <row r="149" spans="1:4" ht="15.75">
      <c r="A149" s="22" t="s">
        <v>106</v>
      </c>
      <c r="B149" s="71" t="s">
        <v>251</v>
      </c>
      <c r="C149" s="144"/>
      <c r="D149" s="150"/>
    </row>
    <row r="150" spans="1:4" ht="15.75">
      <c r="A150" s="22" t="s">
        <v>108</v>
      </c>
      <c r="B150" s="71" t="s">
        <v>252</v>
      </c>
      <c r="C150" s="144"/>
      <c r="D150" s="150"/>
    </row>
    <row r="151" spans="1:4" ht="15.75">
      <c r="A151" s="22" t="s">
        <v>110</v>
      </c>
      <c r="B151" s="71" t="s">
        <v>253</v>
      </c>
      <c r="C151" s="144"/>
      <c r="D151" s="150"/>
    </row>
    <row r="152" spans="1:4" ht="31.5">
      <c r="A152" s="22" t="s">
        <v>112</v>
      </c>
      <c r="B152" s="71" t="s">
        <v>254</v>
      </c>
      <c r="C152" s="144"/>
      <c r="D152" s="150"/>
    </row>
    <row r="153" spans="1:4" ht="16.5" thickBot="1">
      <c r="A153" s="59" t="s">
        <v>255</v>
      </c>
      <c r="B153" s="72" t="s">
        <v>256</v>
      </c>
      <c r="C153" s="145"/>
      <c r="D153" s="150"/>
    </row>
    <row r="154" spans="1:4" ht="16.5" thickBot="1">
      <c r="A154" s="74" t="s">
        <v>114</v>
      </c>
      <c r="B154" s="20" t="s">
        <v>257</v>
      </c>
      <c r="C154" s="146"/>
      <c r="D154" s="152"/>
    </row>
    <row r="155" spans="1:4" ht="16.5" thickBot="1">
      <c r="A155" s="74" t="s">
        <v>124</v>
      </c>
      <c r="B155" s="20" t="s">
        <v>258</v>
      </c>
      <c r="C155" s="146"/>
      <c r="D155" s="152"/>
    </row>
    <row r="156" spans="1:4" ht="16.5" thickBot="1">
      <c r="A156" s="19" t="s">
        <v>259</v>
      </c>
      <c r="B156" s="20" t="s">
        <v>260</v>
      </c>
      <c r="C156" s="147">
        <f>C131+C135+C142+C148+C154+C155</f>
        <v>1015303</v>
      </c>
      <c r="D156" s="153">
        <v>101530</v>
      </c>
    </row>
    <row r="157" spans="1:4" ht="16.5" thickBot="1">
      <c r="A157" s="76" t="s">
        <v>261</v>
      </c>
      <c r="B157" s="77" t="s">
        <v>262</v>
      </c>
      <c r="C157" s="147">
        <f>C130+C156</f>
        <v>68553451</v>
      </c>
      <c r="D157" s="153">
        <v>83414368</v>
      </c>
    </row>
    <row r="158" spans="1:4" ht="15.75">
      <c r="A158" s="78"/>
      <c r="B158" s="79"/>
      <c r="C158" s="80"/>
      <c r="D158" s="80"/>
    </row>
  </sheetData>
  <mergeCells count="4">
    <mergeCell ref="A2:C2"/>
    <mergeCell ref="A5:C5"/>
    <mergeCell ref="A92:C92"/>
    <mergeCell ref="A1:D1"/>
  </mergeCells>
  <pageMargins left="0.31496062992125984" right="0.31496062992125984" top="0.35433070866141736" bottom="0.35433070866141736" header="0.31496062992125984" footer="0.31496062992125984"/>
  <pageSetup paperSize="9" scale="88" orientation="portrait" r:id="rId1"/>
  <rowBreaks count="3" manualBreakCount="3">
    <brk id="48" max="16383" man="1"/>
    <brk id="90" max="16383" man="1"/>
    <brk id="1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3:L68"/>
  <sheetViews>
    <sheetView tabSelected="1" view="pageBreakPreview" zoomScale="110" zoomScaleSheetLayoutView="110" workbookViewId="0">
      <selection activeCell="E3" sqref="E3"/>
    </sheetView>
  </sheetViews>
  <sheetFormatPr defaultRowHeight="15"/>
  <cols>
    <col min="5" max="5" width="13.7109375" bestFit="1" customWidth="1"/>
  </cols>
  <sheetData>
    <row r="3" spans="1:12">
      <c r="E3" t="s">
        <v>426</v>
      </c>
      <c r="J3" t="s">
        <v>424</v>
      </c>
    </row>
    <row r="4" spans="1:12" ht="15.75">
      <c r="C4" s="234" t="s">
        <v>386</v>
      </c>
      <c r="D4" s="234"/>
      <c r="E4" s="234"/>
      <c r="F4" s="234"/>
      <c r="G4" s="234"/>
      <c r="H4" s="234"/>
      <c r="I4" s="234"/>
    </row>
    <row r="5" spans="1:12" ht="15.75">
      <c r="C5" s="234" t="s">
        <v>387</v>
      </c>
      <c r="D5" s="234"/>
      <c r="E5" s="234"/>
      <c r="F5" s="234"/>
      <c r="G5" s="234"/>
      <c r="H5" s="234"/>
      <c r="I5" s="234"/>
    </row>
    <row r="7" spans="1:12" ht="15.75">
      <c r="A7" s="319" t="s">
        <v>388</v>
      </c>
      <c r="B7" s="319"/>
      <c r="C7" s="319"/>
      <c r="D7" s="319"/>
      <c r="E7" t="s">
        <v>418</v>
      </c>
    </row>
    <row r="8" spans="1:12" ht="15.75">
      <c r="A8" s="195" t="s">
        <v>389</v>
      </c>
      <c r="B8" s="195"/>
      <c r="C8" t="s">
        <v>419</v>
      </c>
      <c r="D8" s="170"/>
      <c r="E8" s="170"/>
      <c r="F8" s="170"/>
      <c r="G8" s="170"/>
      <c r="H8" s="170"/>
    </row>
    <row r="9" spans="1:12" ht="15.75">
      <c r="A9" s="195" t="s">
        <v>391</v>
      </c>
      <c r="B9" s="195"/>
      <c r="C9" t="s">
        <v>420</v>
      </c>
      <c r="D9" s="195"/>
    </row>
    <row r="10" spans="1:12" ht="15.75">
      <c r="A10" s="195" t="s">
        <v>393</v>
      </c>
      <c r="B10" s="195"/>
      <c r="E10" s="197">
        <v>1849699596</v>
      </c>
    </row>
    <row r="11" spans="1:12" ht="15.75" thickBot="1"/>
    <row r="12" spans="1:12" ht="15.75" thickBot="1">
      <c r="A12" s="271" t="s">
        <v>395</v>
      </c>
      <c r="B12" s="272"/>
      <c r="C12" s="272"/>
      <c r="D12" s="273"/>
      <c r="E12" s="306" t="s">
        <v>396</v>
      </c>
      <c r="F12" s="307"/>
      <c r="G12" s="306">
        <v>2019</v>
      </c>
      <c r="H12" s="307"/>
      <c r="I12" s="308" t="s">
        <v>397</v>
      </c>
      <c r="J12" s="308"/>
      <c r="K12" s="309" t="s">
        <v>398</v>
      </c>
      <c r="L12" s="275"/>
    </row>
    <row r="13" spans="1:12">
      <c r="A13" s="299" t="s">
        <v>399</v>
      </c>
      <c r="B13" s="300"/>
      <c r="C13" s="300"/>
      <c r="D13" s="316"/>
      <c r="E13" s="317">
        <v>822655</v>
      </c>
      <c r="F13" s="317"/>
      <c r="G13" s="317"/>
      <c r="H13" s="317"/>
      <c r="I13" s="317"/>
      <c r="J13" s="318"/>
      <c r="K13" s="317">
        <v>822655</v>
      </c>
      <c r="L13" s="317"/>
    </row>
    <row r="14" spans="1:12">
      <c r="A14" s="171" t="s">
        <v>400</v>
      </c>
      <c r="B14" s="172"/>
      <c r="C14" s="172"/>
      <c r="D14" s="173"/>
      <c r="E14" s="287"/>
      <c r="F14" s="287"/>
      <c r="G14" s="287"/>
      <c r="H14" s="287"/>
      <c r="I14" s="287"/>
      <c r="J14" s="311"/>
      <c r="K14" s="287"/>
      <c r="L14" s="312"/>
    </row>
    <row r="15" spans="1:12">
      <c r="A15" s="297" t="s">
        <v>401</v>
      </c>
      <c r="B15" s="298"/>
      <c r="C15" s="298"/>
      <c r="D15" s="310"/>
      <c r="E15" s="287">
        <v>7390269</v>
      </c>
      <c r="F15" s="287"/>
      <c r="G15" s="287"/>
      <c r="H15" s="287"/>
      <c r="I15" s="287"/>
      <c r="J15" s="311"/>
      <c r="K15" s="287">
        <v>7390269</v>
      </c>
      <c r="L15" s="287"/>
    </row>
    <row r="16" spans="1:12">
      <c r="A16" s="297" t="s">
        <v>402</v>
      </c>
      <c r="B16" s="298"/>
      <c r="C16" s="298"/>
      <c r="D16" s="310"/>
      <c r="E16" s="287"/>
      <c r="F16" s="287"/>
      <c r="G16" s="287"/>
      <c r="H16" s="287"/>
      <c r="I16" s="287"/>
      <c r="J16" s="311"/>
      <c r="K16" s="287"/>
      <c r="L16" s="312"/>
    </row>
    <row r="17" spans="1:12">
      <c r="A17" s="297" t="s">
        <v>403</v>
      </c>
      <c r="B17" s="298"/>
      <c r="C17" s="298"/>
      <c r="D17" s="310"/>
      <c r="E17" s="287"/>
      <c r="F17" s="287"/>
      <c r="G17" s="287"/>
      <c r="H17" s="287"/>
      <c r="I17" s="287"/>
      <c r="J17" s="311"/>
      <c r="K17" s="287"/>
      <c r="L17" s="312"/>
    </row>
    <row r="18" spans="1:12">
      <c r="A18" s="297" t="s">
        <v>404</v>
      </c>
      <c r="B18" s="298"/>
      <c r="C18" s="298"/>
      <c r="D18" s="310"/>
      <c r="E18" s="287"/>
      <c r="F18" s="287"/>
      <c r="G18" s="287"/>
      <c r="H18" s="287"/>
      <c r="I18" s="287"/>
      <c r="J18" s="311"/>
      <c r="K18" s="287"/>
      <c r="L18" s="312"/>
    </row>
    <row r="19" spans="1:12" ht="15.75" thickBot="1">
      <c r="A19" s="283"/>
      <c r="B19" s="284"/>
      <c r="C19" s="284"/>
      <c r="D19" s="313"/>
      <c r="E19" s="286"/>
      <c r="F19" s="286"/>
      <c r="G19" s="286"/>
      <c r="H19" s="286"/>
      <c r="I19" s="286"/>
      <c r="J19" s="314"/>
      <c r="K19" s="286"/>
      <c r="L19" s="315"/>
    </row>
    <row r="20" spans="1:12" ht="15.75" thickBot="1">
      <c r="A20" s="288" t="s">
        <v>405</v>
      </c>
      <c r="B20" s="289"/>
      <c r="C20" s="289"/>
      <c r="D20" s="301"/>
      <c r="E20" s="302">
        <f>E13+E15</f>
        <v>8212924</v>
      </c>
      <c r="F20" s="303"/>
      <c r="G20" s="302"/>
      <c r="H20" s="303"/>
      <c r="I20" s="302"/>
      <c r="J20" s="304"/>
      <c r="K20" s="305">
        <f>SUM(K13:L19)</f>
        <v>8212924</v>
      </c>
      <c r="L20" s="291"/>
    </row>
    <row r="21" spans="1:12">
      <c r="A21" s="174"/>
      <c r="B21" s="174"/>
      <c r="C21" s="174"/>
      <c r="D21" s="175"/>
      <c r="E21" s="175"/>
      <c r="F21" s="175"/>
      <c r="G21" s="175"/>
      <c r="H21" s="175"/>
      <c r="I21" s="175"/>
      <c r="J21" s="175"/>
    </row>
    <row r="22" spans="1:12" ht="15.75" thickBot="1">
      <c r="A22" s="174"/>
      <c r="B22" s="174"/>
      <c r="C22" s="174"/>
      <c r="D22" s="175"/>
      <c r="E22" s="175"/>
      <c r="F22" s="175"/>
      <c r="G22" s="175"/>
      <c r="H22" s="175"/>
      <c r="I22" s="175"/>
      <c r="J22" s="175"/>
    </row>
    <row r="23" spans="1:12" ht="15.75" thickBot="1">
      <c r="A23" s="288" t="s">
        <v>406</v>
      </c>
      <c r="B23" s="289"/>
      <c r="C23" s="289"/>
      <c r="D23" s="289"/>
      <c r="E23" s="306" t="s">
        <v>396</v>
      </c>
      <c r="F23" s="307"/>
      <c r="G23" s="306">
        <v>2019</v>
      </c>
      <c r="H23" s="307"/>
      <c r="I23" s="308" t="s">
        <v>397</v>
      </c>
      <c r="J23" s="308"/>
      <c r="K23" s="309" t="s">
        <v>398</v>
      </c>
      <c r="L23" s="275"/>
    </row>
    <row r="24" spans="1:12">
      <c r="A24" s="299" t="s">
        <v>407</v>
      </c>
      <c r="B24" s="300"/>
      <c r="C24" s="300"/>
      <c r="D24" s="300"/>
      <c r="E24" s="287"/>
      <c r="F24" s="287"/>
      <c r="G24" s="287"/>
      <c r="H24" s="287"/>
      <c r="I24" s="287"/>
      <c r="J24" s="287"/>
      <c r="K24" s="287"/>
      <c r="L24" s="287"/>
    </row>
    <row r="25" spans="1:12">
      <c r="A25" s="297" t="s">
        <v>408</v>
      </c>
      <c r="B25" s="298"/>
      <c r="C25" s="298"/>
      <c r="D25" s="298"/>
      <c r="E25" s="287">
        <v>7802302</v>
      </c>
      <c r="F25" s="287"/>
      <c r="G25" s="287"/>
      <c r="H25" s="287"/>
      <c r="I25" s="287"/>
      <c r="J25" s="287"/>
      <c r="K25" s="287">
        <v>7802302</v>
      </c>
      <c r="L25" s="287"/>
    </row>
    <row r="26" spans="1:12">
      <c r="A26" s="297" t="s">
        <v>409</v>
      </c>
      <c r="B26" s="298"/>
      <c r="C26" s="298"/>
      <c r="D26" s="298"/>
      <c r="E26" s="287">
        <v>205300</v>
      </c>
      <c r="F26" s="287"/>
      <c r="G26" s="287"/>
      <c r="H26" s="287"/>
      <c r="I26" s="287"/>
      <c r="J26" s="287"/>
      <c r="K26" s="287">
        <v>205300</v>
      </c>
      <c r="L26" s="287"/>
    </row>
    <row r="27" spans="1:12">
      <c r="A27" s="297" t="s">
        <v>410</v>
      </c>
      <c r="B27" s="298"/>
      <c r="C27" s="298"/>
      <c r="D27" s="298"/>
      <c r="E27" s="287"/>
      <c r="F27" s="287"/>
      <c r="G27" s="287"/>
      <c r="H27" s="287"/>
      <c r="I27" s="287"/>
      <c r="J27" s="287"/>
      <c r="K27" s="287"/>
      <c r="L27" s="287"/>
    </row>
    <row r="28" spans="1:12">
      <c r="A28" s="292" t="s">
        <v>411</v>
      </c>
      <c r="B28" s="293"/>
      <c r="C28" s="293"/>
      <c r="D28" s="294"/>
      <c r="E28" s="287">
        <v>205323</v>
      </c>
      <c r="F28" s="287"/>
      <c r="G28" s="287"/>
      <c r="H28" s="287"/>
      <c r="I28" s="287"/>
      <c r="J28" s="287"/>
      <c r="K28" s="287">
        <v>205323</v>
      </c>
      <c r="L28" s="287"/>
    </row>
    <row r="29" spans="1:12">
      <c r="A29" s="295"/>
      <c r="B29" s="296"/>
      <c r="C29" s="296"/>
      <c r="D29" s="296"/>
      <c r="E29" s="287"/>
      <c r="F29" s="287"/>
      <c r="G29" s="287"/>
      <c r="H29" s="287"/>
      <c r="I29" s="287"/>
      <c r="J29" s="287"/>
      <c r="K29" s="287"/>
      <c r="L29" s="287"/>
    </row>
    <row r="30" spans="1:12" ht="15.75" thickBot="1">
      <c r="A30" s="283"/>
      <c r="B30" s="284"/>
      <c r="C30" s="284"/>
      <c r="D30" s="284"/>
      <c r="E30" s="286"/>
      <c r="F30" s="286"/>
      <c r="G30" s="286"/>
      <c r="H30" s="286"/>
      <c r="I30" s="286"/>
      <c r="J30" s="286"/>
      <c r="K30" s="287">
        <f t="shared" ref="K30" si="0">SUM(E30:J30)</f>
        <v>0</v>
      </c>
      <c r="L30" s="287"/>
    </row>
    <row r="31" spans="1:12" ht="15.75" thickBot="1">
      <c r="A31" s="288" t="s">
        <v>398</v>
      </c>
      <c r="B31" s="289"/>
      <c r="C31" s="289"/>
      <c r="D31" s="289"/>
      <c r="E31" s="290">
        <f>E25+E26+E28</f>
        <v>8212925</v>
      </c>
      <c r="F31" s="290"/>
      <c r="G31" s="290"/>
      <c r="H31" s="290"/>
      <c r="I31" s="290"/>
      <c r="J31" s="290"/>
      <c r="K31" s="290">
        <f>SUM(K24:L28)</f>
        <v>8212925</v>
      </c>
      <c r="L31" s="291"/>
    </row>
    <row r="34" spans="1:12" ht="15.75">
      <c r="A34" s="176" t="s">
        <v>412</v>
      </c>
      <c r="B34" s="176"/>
      <c r="C34" s="176"/>
      <c r="D34" s="176"/>
      <c r="E34" s="176"/>
      <c r="F34" s="176"/>
      <c r="G34" s="176"/>
      <c r="H34" s="176"/>
      <c r="I34" s="176"/>
    </row>
    <row r="36" spans="1:12" ht="15.75" thickBot="1"/>
    <row r="37" spans="1:12" ht="15.75" thickBot="1">
      <c r="A37" s="276" t="s">
        <v>413</v>
      </c>
      <c r="B37" s="277"/>
      <c r="C37" s="277"/>
      <c r="D37" s="277"/>
      <c r="E37" s="277"/>
      <c r="F37" s="277"/>
      <c r="G37" s="277"/>
      <c r="H37" s="277"/>
      <c r="I37" s="277"/>
      <c r="J37" s="274" t="s">
        <v>414</v>
      </c>
      <c r="K37" s="274"/>
      <c r="L37" s="275"/>
    </row>
    <row r="38" spans="1:12">
      <c r="A38" s="278"/>
      <c r="B38" s="279"/>
      <c r="C38" s="279"/>
      <c r="D38" s="279"/>
      <c r="E38" s="279"/>
      <c r="F38" s="279"/>
      <c r="G38" s="279"/>
      <c r="H38" s="279"/>
      <c r="I38" s="279"/>
      <c r="J38" s="280"/>
      <c r="K38" s="281"/>
      <c r="L38" s="282"/>
    </row>
    <row r="39" spans="1:12" ht="15.75" thickBot="1">
      <c r="A39" s="283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5"/>
    </row>
    <row r="40" spans="1:12" ht="15.75" thickBot="1">
      <c r="A40" s="271" t="s">
        <v>415</v>
      </c>
      <c r="B40" s="272"/>
      <c r="C40" s="272"/>
      <c r="D40" s="272"/>
      <c r="E40" s="272"/>
      <c r="F40" s="272"/>
      <c r="G40" s="272"/>
      <c r="H40" s="272"/>
      <c r="I40" s="273"/>
      <c r="J40" s="274"/>
      <c r="K40" s="274"/>
      <c r="L40" s="275"/>
    </row>
    <row r="42" spans="1:12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</row>
    <row r="43" spans="1:12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</row>
    <row r="44" spans="1:12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</row>
    <row r="45" spans="1:12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</row>
    <row r="46" spans="1:12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</row>
    <row r="47" spans="1:1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</row>
    <row r="48" spans="1:12">
      <c r="A48" s="174"/>
      <c r="B48" s="174"/>
      <c r="C48" s="174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12">
      <c r="A49" s="174"/>
      <c r="B49" s="174"/>
      <c r="C49" s="174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1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</row>
    <row r="51" spans="1:12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</row>
    <row r="52" spans="1:1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</row>
    <row r="53" spans="1:12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</row>
    <row r="54" spans="1:12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</row>
    <row r="55" spans="1:1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</row>
    <row r="56" spans="1:12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</row>
    <row r="57" spans="1:12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12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</row>
    <row r="61" spans="1:12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</row>
    <row r="62" spans="1:12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</row>
    <row r="63" spans="1:12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</row>
    <row r="64" spans="1:1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</row>
    <row r="65" spans="1:12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</row>
    <row r="67" spans="1:12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</row>
    <row r="68" spans="1:12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</row>
  </sheetData>
  <mergeCells count="100">
    <mergeCell ref="C4:I4"/>
    <mergeCell ref="C5:I5"/>
    <mergeCell ref="A7:D7"/>
    <mergeCell ref="A12:D12"/>
    <mergeCell ref="E12:F12"/>
    <mergeCell ref="G12:H12"/>
    <mergeCell ref="I12:J12"/>
    <mergeCell ref="K12:L12"/>
    <mergeCell ref="A13:D13"/>
    <mergeCell ref="E13:F13"/>
    <mergeCell ref="G13:H13"/>
    <mergeCell ref="I13:J13"/>
    <mergeCell ref="K13:L13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A17:D17"/>
    <mergeCell ref="E17:F17"/>
    <mergeCell ref="G17:H17"/>
    <mergeCell ref="I17:J17"/>
    <mergeCell ref="K17:L17"/>
    <mergeCell ref="A16:D16"/>
    <mergeCell ref="E16:F16"/>
    <mergeCell ref="G16:H16"/>
    <mergeCell ref="I16:J16"/>
    <mergeCell ref="K16:L16"/>
    <mergeCell ref="A19:D19"/>
    <mergeCell ref="E19:F19"/>
    <mergeCell ref="G19:H19"/>
    <mergeCell ref="I19:J19"/>
    <mergeCell ref="K19:L19"/>
    <mergeCell ref="A18:D18"/>
    <mergeCell ref="E18:F18"/>
    <mergeCell ref="G18:H18"/>
    <mergeCell ref="I18:J18"/>
    <mergeCell ref="K18:L18"/>
    <mergeCell ref="A23:D23"/>
    <mergeCell ref="E23:F23"/>
    <mergeCell ref="G23:H23"/>
    <mergeCell ref="I23:J23"/>
    <mergeCell ref="K23:L23"/>
    <mergeCell ref="A20:D20"/>
    <mergeCell ref="E20:F20"/>
    <mergeCell ref="G20:H20"/>
    <mergeCell ref="I20:J20"/>
    <mergeCell ref="K20:L20"/>
    <mergeCell ref="A25:D25"/>
    <mergeCell ref="E25:F25"/>
    <mergeCell ref="G25:H25"/>
    <mergeCell ref="I25:J25"/>
    <mergeCell ref="K25:L25"/>
    <mergeCell ref="A24:D24"/>
    <mergeCell ref="E24:F24"/>
    <mergeCell ref="G24:H24"/>
    <mergeCell ref="I24:J24"/>
    <mergeCell ref="K24:L24"/>
    <mergeCell ref="A27:D27"/>
    <mergeCell ref="E27:F27"/>
    <mergeCell ref="G27:H27"/>
    <mergeCell ref="I27:J27"/>
    <mergeCell ref="K27:L27"/>
    <mergeCell ref="A26:D26"/>
    <mergeCell ref="E26:F26"/>
    <mergeCell ref="G26:H26"/>
    <mergeCell ref="I26:J26"/>
    <mergeCell ref="K26:L26"/>
    <mergeCell ref="A29:D29"/>
    <mergeCell ref="E29:F29"/>
    <mergeCell ref="G29:H29"/>
    <mergeCell ref="I29:J29"/>
    <mergeCell ref="K29:L29"/>
    <mergeCell ref="A28:D28"/>
    <mergeCell ref="E28:F28"/>
    <mergeCell ref="G28:H28"/>
    <mergeCell ref="I28:J28"/>
    <mergeCell ref="K28:L28"/>
    <mergeCell ref="A31:D31"/>
    <mergeCell ref="E31:F31"/>
    <mergeCell ref="G31:H31"/>
    <mergeCell ref="I31:J31"/>
    <mergeCell ref="K31:L31"/>
    <mergeCell ref="A30:D30"/>
    <mergeCell ref="E30:F30"/>
    <mergeCell ref="G30:H30"/>
    <mergeCell ref="I30:J30"/>
    <mergeCell ref="K30:L30"/>
    <mergeCell ref="A40:I40"/>
    <mergeCell ref="J40:L40"/>
    <mergeCell ref="A37:I37"/>
    <mergeCell ref="J37:L37"/>
    <mergeCell ref="A38:I38"/>
    <mergeCell ref="J38:L38"/>
    <mergeCell ref="A39:I39"/>
    <mergeCell ref="J39:L39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view="pageBreakPreview" zoomScale="70" zoomScaleSheetLayoutView="70" workbookViewId="0">
      <selection activeCell="A2" sqref="A2:C2"/>
    </sheetView>
  </sheetViews>
  <sheetFormatPr defaultRowHeight="15"/>
  <cols>
    <col min="1" max="1" width="8.140625" customWidth="1"/>
    <col min="2" max="2" width="51.7109375" customWidth="1"/>
    <col min="3" max="3" width="15.140625" customWidth="1"/>
    <col min="4" max="4" width="15" customWidth="1"/>
  </cols>
  <sheetData>
    <row r="1" spans="1:34" ht="15.75">
      <c r="A1" s="209" t="s">
        <v>422</v>
      </c>
      <c r="B1" s="209"/>
      <c r="C1" s="209"/>
    </row>
    <row r="2" spans="1:34" ht="15.75">
      <c r="A2" s="210" t="s">
        <v>426</v>
      </c>
      <c r="B2" s="210"/>
      <c r="C2" s="210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</row>
    <row r="3" spans="1:34" ht="16.5" thickBot="1">
      <c r="A3" s="86"/>
      <c r="B3" s="86"/>
      <c r="C3" s="86"/>
    </row>
    <row r="4" spans="1:34" ht="16.5" thickBot="1">
      <c r="A4" s="211" t="s">
        <v>0</v>
      </c>
      <c r="B4" s="212"/>
      <c r="C4" s="212"/>
      <c r="D4" s="213"/>
    </row>
    <row r="5" spans="1:34" ht="40.5" customHeight="1" thickBot="1">
      <c r="A5" s="214" t="s">
        <v>2</v>
      </c>
      <c r="B5" s="215"/>
      <c r="C5" s="215"/>
      <c r="D5" s="216"/>
    </row>
    <row r="6" spans="1:34" ht="16.5" thickBot="1">
      <c r="A6" s="130"/>
      <c r="B6" s="10"/>
      <c r="C6" s="84"/>
      <c r="D6" s="84" t="s">
        <v>376</v>
      </c>
    </row>
    <row r="7" spans="1:34" ht="32.25" thickBot="1">
      <c r="A7" s="11" t="s">
        <v>3</v>
      </c>
      <c r="B7" s="12" t="s">
        <v>4</v>
      </c>
      <c r="C7" s="87" t="s">
        <v>5</v>
      </c>
      <c r="D7" s="87" t="s">
        <v>379</v>
      </c>
    </row>
    <row r="8" spans="1:3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34" ht="16.5" thickBot="1">
      <c r="A9" s="16"/>
      <c r="B9" s="17" t="s">
        <v>9</v>
      </c>
      <c r="C9" s="18"/>
      <c r="D9" s="18"/>
    </row>
    <row r="10" spans="1:34" ht="32.25" thickBot="1">
      <c r="A10" s="19" t="s">
        <v>10</v>
      </c>
      <c r="B10" s="20" t="s">
        <v>11</v>
      </c>
      <c r="C10" s="21">
        <v>25382588</v>
      </c>
      <c r="D10" s="21">
        <v>29195738</v>
      </c>
    </row>
    <row r="11" spans="1:34" ht="31.5">
      <c r="A11" s="22" t="s">
        <v>12</v>
      </c>
      <c r="B11" s="23" t="s">
        <v>13</v>
      </c>
      <c r="C11" s="24">
        <v>13300628</v>
      </c>
      <c r="D11" s="24">
        <v>13302214</v>
      </c>
    </row>
    <row r="12" spans="1:34" ht="31.5">
      <c r="A12" s="25" t="s">
        <v>14</v>
      </c>
      <c r="B12" s="26" t="s">
        <v>15</v>
      </c>
      <c r="C12" s="27"/>
      <c r="D12" s="27"/>
    </row>
    <row r="13" spans="1:34" ht="18" customHeight="1">
      <c r="A13" s="25" t="s">
        <v>16</v>
      </c>
      <c r="B13" s="26" t="s">
        <v>17</v>
      </c>
      <c r="C13" s="27">
        <v>10281960</v>
      </c>
      <c r="D13" s="27">
        <v>10214168</v>
      </c>
    </row>
    <row r="14" spans="1:34" ht="15.75">
      <c r="A14" s="25" t="s">
        <v>18</v>
      </c>
      <c r="B14" s="26" t="s">
        <v>19</v>
      </c>
      <c r="C14" s="27">
        <v>1800000</v>
      </c>
      <c r="D14" s="27">
        <v>1800000</v>
      </c>
    </row>
    <row r="15" spans="1:34" ht="31.5">
      <c r="A15" s="25" t="s">
        <v>20</v>
      </c>
      <c r="B15" s="26" t="s">
        <v>21</v>
      </c>
      <c r="C15" s="27"/>
      <c r="D15" s="27">
        <v>3938136</v>
      </c>
    </row>
    <row r="16" spans="1:3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C18+C19+C20+C21+C22</f>
        <v>29235954</v>
      </c>
      <c r="D17" s="21">
        <f>D18+D19+D20+D21+D22</f>
        <v>42441539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15.75" customHeight="1">
      <c r="A20" s="25" t="s">
        <v>30</v>
      </c>
      <c r="B20" s="26" t="s">
        <v>31</v>
      </c>
      <c r="C20" s="27"/>
      <c r="D20" s="27"/>
    </row>
    <row r="21" spans="1:4" ht="17.25" customHeight="1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>
        <v>29235954</v>
      </c>
      <c r="D22" s="27">
        <v>42441539</v>
      </c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C25+C26+C27+C28+C29</f>
        <v>0</v>
      </c>
      <c r="D24" s="21">
        <f>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15.75" customHeight="1">
      <c r="A27" s="25" t="s">
        <v>44</v>
      </c>
      <c r="B27" s="26" t="s">
        <v>45</v>
      </c>
      <c r="C27" s="27"/>
      <c r="D27" s="27"/>
    </row>
    <row r="28" spans="1:4" ht="17.25" customHeight="1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C32+C36+C37+C38</f>
        <v>3305200</v>
      </c>
      <c r="D31" s="21">
        <f>D32+D36+D37+D38</f>
        <v>3305200</v>
      </c>
    </row>
    <row r="32" spans="1:4" ht="15.75">
      <c r="A32" s="22" t="s">
        <v>54</v>
      </c>
      <c r="B32" s="23" t="s">
        <v>55</v>
      </c>
      <c r="C32" s="32">
        <v>2655200</v>
      </c>
      <c r="D32" s="32">
        <v>2655200</v>
      </c>
    </row>
    <row r="33" spans="1:4" ht="15.75">
      <c r="A33" s="25" t="s">
        <v>56</v>
      </c>
      <c r="B33" s="26" t="s">
        <v>57</v>
      </c>
      <c r="C33" s="27">
        <v>524000</v>
      </c>
      <c r="D33" s="27">
        <v>524000</v>
      </c>
    </row>
    <row r="34" spans="1:4" ht="15.75">
      <c r="A34" s="25" t="s">
        <v>58</v>
      </c>
      <c r="B34" s="26" t="s">
        <v>59</v>
      </c>
      <c r="C34" s="27">
        <v>131200</v>
      </c>
      <c r="D34" s="27">
        <v>131200</v>
      </c>
    </row>
    <row r="35" spans="1:4" ht="15.75">
      <c r="A35" s="25" t="s">
        <v>60</v>
      </c>
      <c r="B35" s="33" t="s">
        <v>61</v>
      </c>
      <c r="C35" s="27">
        <v>2000000</v>
      </c>
      <c r="D35" s="27">
        <v>2000000</v>
      </c>
    </row>
    <row r="36" spans="1:4" ht="15.75">
      <c r="A36" s="25" t="s">
        <v>62</v>
      </c>
      <c r="B36" s="26" t="s">
        <v>63</v>
      </c>
      <c r="C36" s="27">
        <v>600000</v>
      </c>
      <c r="D36" s="27">
        <v>600000</v>
      </c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>
        <v>50000</v>
      </c>
      <c r="D38" s="31">
        <v>50000</v>
      </c>
    </row>
    <row r="39" spans="1:4" ht="16.5" thickBot="1">
      <c r="A39" s="19" t="s">
        <v>68</v>
      </c>
      <c r="B39" s="20" t="s">
        <v>69</v>
      </c>
      <c r="C39" s="21">
        <f>SUM(C40:C50)</f>
        <v>25000</v>
      </c>
      <c r="D39" s="21">
        <f>SUM(D40:D50)</f>
        <v>25000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>
        <v>25000</v>
      </c>
      <c r="D47" s="27">
        <v>25000</v>
      </c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s="175" customFormat="1" ht="16.5" thickBot="1">
      <c r="A50" s="61" t="s">
        <v>90</v>
      </c>
      <c r="B50" s="183" t="s">
        <v>91</v>
      </c>
      <c r="C50" s="63"/>
      <c r="D50" s="63"/>
    </row>
    <row r="51" spans="1:4" ht="16.5" thickBot="1">
      <c r="A51" s="179" t="s">
        <v>92</v>
      </c>
      <c r="B51" s="180" t="s">
        <v>93</v>
      </c>
      <c r="C51" s="186">
        <f>SUM(C52:C56)</f>
        <v>0</v>
      </c>
      <c r="D51" s="186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1361722</v>
      </c>
      <c r="D57" s="21">
        <f>SUM(D58:D60)</f>
        <v>1361722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>
        <v>1361722</v>
      </c>
      <c r="D60" s="27">
        <v>1361722</v>
      </c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C10+C17+C24+C31+C39+C51+C57+C62</f>
        <v>59310464</v>
      </c>
      <c r="D67" s="21">
        <v>76387979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>
        <v>0</v>
      </c>
      <c r="D70" s="27">
        <v>0</v>
      </c>
    </row>
    <row r="71" spans="1:4" ht="16.5" thickBot="1">
      <c r="A71" s="28" t="s">
        <v>132</v>
      </c>
      <c r="B71" s="35" t="s">
        <v>363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9242987</v>
      </c>
      <c r="D77" s="21">
        <f>SUM(D78:D79)</f>
        <v>7026389</v>
      </c>
    </row>
    <row r="78" spans="1:4" ht="15.75">
      <c r="A78" s="22" t="s">
        <v>146</v>
      </c>
      <c r="B78" s="23" t="s">
        <v>147</v>
      </c>
      <c r="C78" s="27">
        <v>9242987</v>
      </c>
      <c r="D78" s="27">
        <v>7026389</v>
      </c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8" customHeight="1">
      <c r="A85" s="36" t="s">
        <v>160</v>
      </c>
      <c r="B85" s="23" t="s">
        <v>161</v>
      </c>
      <c r="C85" s="27"/>
      <c r="D85" s="27"/>
    </row>
    <row r="86" spans="1:4" ht="18" customHeight="1">
      <c r="A86" s="37" t="s">
        <v>162</v>
      </c>
      <c r="B86" s="26" t="s">
        <v>163</v>
      </c>
      <c r="C86" s="27"/>
      <c r="D86" s="27"/>
    </row>
    <row r="87" spans="1:4" ht="20.25" customHeight="1">
      <c r="A87" s="37" t="s">
        <v>164</v>
      </c>
      <c r="B87" s="26" t="s">
        <v>165</v>
      </c>
      <c r="C87" s="27"/>
      <c r="D87" s="27"/>
    </row>
    <row r="88" spans="1:4" ht="17.25" customHeight="1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C68+C72+C77+C80+C84+C90+C89</f>
        <v>9242987</v>
      </c>
      <c r="D91" s="21">
        <f>D68+D72+D77+D80+D84+D90+D89</f>
        <v>7026389</v>
      </c>
    </row>
    <row r="92" spans="1:4" ht="16.5" thickBot="1">
      <c r="A92" s="41" t="s">
        <v>174</v>
      </c>
      <c r="B92" s="42" t="s">
        <v>175</v>
      </c>
      <c r="C92" s="21">
        <f>C67+C91</f>
        <v>68553451</v>
      </c>
      <c r="D92" s="21">
        <f>D67+D91</f>
        <v>83414368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C96+C97+C98+C99+C100+C113</f>
        <v>58485001</v>
      </c>
      <c r="D95" s="50">
        <f>D96+D97+D98+D99+D100+D113</f>
        <v>78802404</v>
      </c>
    </row>
    <row r="96" spans="1:4" ht="15.75">
      <c r="A96" s="51" t="s">
        <v>12</v>
      </c>
      <c r="B96" s="52" t="s">
        <v>177</v>
      </c>
      <c r="C96" s="53">
        <v>33264939</v>
      </c>
      <c r="D96" s="53">
        <v>44603175</v>
      </c>
    </row>
    <row r="97" spans="1:4" ht="31.5">
      <c r="A97" s="25" t="s">
        <v>14</v>
      </c>
      <c r="B97" s="54" t="s">
        <v>178</v>
      </c>
      <c r="C97" s="27">
        <v>4224557</v>
      </c>
      <c r="D97" s="27">
        <v>5265897</v>
      </c>
    </row>
    <row r="98" spans="1:4" ht="15.75">
      <c r="A98" s="25" t="s">
        <v>16</v>
      </c>
      <c r="B98" s="54" t="s">
        <v>179</v>
      </c>
      <c r="C98" s="31">
        <v>14918740</v>
      </c>
      <c r="D98" s="31">
        <v>18950610</v>
      </c>
    </row>
    <row r="99" spans="1:4" ht="15.75">
      <c r="A99" s="25" t="s">
        <v>18</v>
      </c>
      <c r="B99" s="55" t="s">
        <v>180</v>
      </c>
      <c r="C99" s="31">
        <v>5123000</v>
      </c>
      <c r="D99" s="31">
        <v>7106761</v>
      </c>
    </row>
    <row r="100" spans="1:4" ht="15.75">
      <c r="A100" s="25" t="s">
        <v>181</v>
      </c>
      <c r="B100" s="56" t="s">
        <v>182</v>
      </c>
      <c r="C100" s="31">
        <v>953765</v>
      </c>
      <c r="D100" s="31">
        <v>2875961</v>
      </c>
    </row>
    <row r="101" spans="1:4" ht="31.5">
      <c r="A101" s="25" t="s">
        <v>22</v>
      </c>
      <c r="B101" s="54" t="s">
        <v>183</v>
      </c>
      <c r="C101" s="31">
        <v>0</v>
      </c>
      <c r="D101" s="31">
        <v>33508</v>
      </c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17.25" customHeight="1">
      <c r="A105" s="25" t="s">
        <v>190</v>
      </c>
      <c r="B105" s="58" t="s">
        <v>191</v>
      </c>
      <c r="C105" s="31"/>
      <c r="D105" s="31"/>
    </row>
    <row r="106" spans="1:4" ht="33.75" customHeight="1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>
        <v>912765</v>
      </c>
      <c r="D107" s="31">
        <v>2267453</v>
      </c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>
        <v>41000</v>
      </c>
      <c r="D112" s="27">
        <v>575000</v>
      </c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32.25" thickBot="1">
      <c r="A116" s="19" t="s">
        <v>24</v>
      </c>
      <c r="B116" s="64" t="s">
        <v>344</v>
      </c>
      <c r="C116" s="21">
        <f>C117+C119+C121</f>
        <v>9053147</v>
      </c>
      <c r="D116" s="21">
        <f>D117+D119+D121</f>
        <v>3596661</v>
      </c>
    </row>
    <row r="117" spans="1:4" ht="15.75">
      <c r="A117" s="22" t="s">
        <v>26</v>
      </c>
      <c r="B117" s="54" t="s">
        <v>212</v>
      </c>
      <c r="C117" s="24">
        <v>1892599</v>
      </c>
      <c r="D117" s="24">
        <v>541070</v>
      </c>
    </row>
    <row r="118" spans="1:4" ht="15.7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>
      <c r="A119" s="22" t="s">
        <v>30</v>
      </c>
      <c r="B119" s="65" t="s">
        <v>214</v>
      </c>
      <c r="C119" s="27">
        <v>7160548</v>
      </c>
      <c r="D119" s="27">
        <v>3055591</v>
      </c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C95+C116</f>
        <v>67538148</v>
      </c>
      <c r="D130" s="21">
        <f>D95+D116</f>
        <v>82399065</v>
      </c>
    </row>
    <row r="131" spans="1:4" ht="32.25" thickBot="1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s="185" customFormat="1" ht="16.5" thickBot="1">
      <c r="A134" s="187" t="s">
        <v>64</v>
      </c>
      <c r="B134" s="188" t="s">
        <v>235</v>
      </c>
      <c r="C134" s="189"/>
      <c r="D134" s="189"/>
    </row>
    <row r="135" spans="1:4" ht="16.5" thickBot="1">
      <c r="A135" s="179" t="s">
        <v>68</v>
      </c>
      <c r="B135" s="180" t="s">
        <v>236</v>
      </c>
      <c r="C135" s="186">
        <f>C136+C137+C138+C139+C140+C141</f>
        <v>0</v>
      </c>
      <c r="D135" s="186">
        <f>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C143+C144+C146+C147+C145</f>
        <v>1015303</v>
      </c>
      <c r="D142" s="21">
        <f>D143+D144+D146+D147+D145</f>
        <v>1015303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>
        <v>1015303</v>
      </c>
      <c r="D144" s="66">
        <v>1015303</v>
      </c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32.2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C131+C135+C142+C148+C154+C155</f>
        <v>1015303</v>
      </c>
      <c r="D156" s="75">
        <f>D131+D135+D142+D148+D154+D155</f>
        <v>1015303</v>
      </c>
    </row>
    <row r="157" spans="1:4" ht="16.5" thickBot="1">
      <c r="A157" s="76" t="s">
        <v>261</v>
      </c>
      <c r="B157" s="77" t="s">
        <v>262</v>
      </c>
      <c r="C157" s="75">
        <f>C130+C156</f>
        <v>68553451</v>
      </c>
      <c r="D157" s="75">
        <f>D130+D156</f>
        <v>83414368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>
        <v>34</v>
      </c>
      <c r="D159" s="83">
        <v>28</v>
      </c>
    </row>
    <row r="160" spans="1:4" ht="16.5" thickBot="1">
      <c r="A160" s="81" t="s">
        <v>264</v>
      </c>
      <c r="B160" s="82"/>
      <c r="C160" s="83">
        <v>28</v>
      </c>
      <c r="D160" s="83">
        <v>25</v>
      </c>
    </row>
  </sheetData>
  <mergeCells count="4">
    <mergeCell ref="A2:C2"/>
    <mergeCell ref="A1:C1"/>
    <mergeCell ref="A4:D4"/>
    <mergeCell ref="A5:D5"/>
  </mergeCells>
  <pageMargins left="0.31496062992125984" right="0.31496062992125984" top="0.35433070866141736" bottom="0.35433070866141736" header="0.31496062992125984" footer="0.31496062992125984"/>
  <pageSetup paperSize="9" scale="82" orientation="portrait" r:id="rId1"/>
  <rowBreaks count="3" manualBreakCount="3">
    <brk id="51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80" zoomScaleSheetLayoutView="80" workbookViewId="0">
      <selection activeCell="B25" sqref="B25"/>
    </sheetView>
  </sheetViews>
  <sheetFormatPr defaultRowHeight="15"/>
  <cols>
    <col min="1" max="1" width="9.28515625" customWidth="1"/>
    <col min="2" max="2" width="51.7109375" customWidth="1"/>
    <col min="3" max="3" width="13.42578125" customWidth="1"/>
    <col min="4" max="4" width="13.85546875" customWidth="1"/>
  </cols>
  <sheetData>
    <row r="1" spans="1:4" ht="15.75">
      <c r="A1" s="209" t="s">
        <v>416</v>
      </c>
      <c r="B1" s="209"/>
      <c r="C1" s="209"/>
    </row>
    <row r="2" spans="1:4" ht="15.75">
      <c r="A2" s="210" t="s">
        <v>426</v>
      </c>
      <c r="B2" s="210"/>
      <c r="C2" s="210"/>
    </row>
    <row r="3" spans="1:4" ht="16.5" thickBot="1">
      <c r="A3" s="86"/>
      <c r="B3" s="86"/>
      <c r="C3" s="86"/>
    </row>
    <row r="4" spans="1:4" ht="31.5">
      <c r="A4" s="9" t="s">
        <v>0</v>
      </c>
      <c r="B4" s="217" t="s">
        <v>1</v>
      </c>
      <c r="C4" s="218"/>
      <c r="D4" s="219"/>
    </row>
    <row r="5" spans="1:4" ht="48" thickBot="1">
      <c r="A5" s="88" t="s">
        <v>2</v>
      </c>
      <c r="B5" s="220" t="s">
        <v>268</v>
      </c>
      <c r="C5" s="221"/>
      <c r="D5" s="222"/>
    </row>
    <row r="6" spans="1:4" ht="16.5" thickBot="1">
      <c r="A6" s="130"/>
      <c r="B6" s="10"/>
      <c r="C6" s="84" t="s">
        <v>376</v>
      </c>
      <c r="D6" s="84" t="s">
        <v>376</v>
      </c>
    </row>
    <row r="7" spans="1:4" ht="32.25" thickBot="1">
      <c r="A7" s="11" t="s">
        <v>3</v>
      </c>
      <c r="B7" s="12" t="s">
        <v>4</v>
      </c>
      <c r="C7" s="87" t="s">
        <v>5</v>
      </c>
      <c r="D7" s="87" t="s">
        <v>378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32.25" thickBot="1">
      <c r="A10" s="19" t="s">
        <v>10</v>
      </c>
      <c r="B10" s="20" t="s">
        <v>11</v>
      </c>
      <c r="C10" s="21">
        <v>25382588</v>
      </c>
      <c r="D10" s="21">
        <v>29254518</v>
      </c>
    </row>
    <row r="11" spans="1:4" ht="31.5">
      <c r="A11" s="22" t="s">
        <v>12</v>
      </c>
      <c r="B11" s="23" t="s">
        <v>13</v>
      </c>
      <c r="C11" s="24">
        <v>13300628</v>
      </c>
      <c r="D11" s="24">
        <v>13302214</v>
      </c>
    </row>
    <row r="12" spans="1:4" ht="17.25" customHeight="1">
      <c r="A12" s="25" t="s">
        <v>14</v>
      </c>
      <c r="B12" s="26" t="s">
        <v>15</v>
      </c>
      <c r="C12" s="27"/>
      <c r="D12" s="27"/>
    </row>
    <row r="13" spans="1:4" ht="31.5">
      <c r="A13" s="25" t="s">
        <v>16</v>
      </c>
      <c r="B13" s="26" t="s">
        <v>17</v>
      </c>
      <c r="C13" s="27">
        <v>10281960</v>
      </c>
      <c r="D13" s="27">
        <v>10214168</v>
      </c>
    </row>
    <row r="14" spans="1:4" ht="15.75">
      <c r="A14" s="25" t="s">
        <v>18</v>
      </c>
      <c r="B14" s="26" t="s">
        <v>19</v>
      </c>
      <c r="C14" s="27">
        <v>1800000</v>
      </c>
      <c r="D14" s="27">
        <v>1800000</v>
      </c>
    </row>
    <row r="15" spans="1:4" ht="31.5">
      <c r="A15" s="25" t="s">
        <v>20</v>
      </c>
      <c r="B15" s="26" t="s">
        <v>21</v>
      </c>
      <c r="C15" s="27"/>
      <c r="D15" s="27">
        <v>3938136</v>
      </c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C18+C19+C20+C21+C22</f>
        <v>29235954</v>
      </c>
      <c r="D17" s="21">
        <f>D18+D19+D20+D21+D22</f>
        <v>42441539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18" customHeight="1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>
        <v>29235954</v>
      </c>
      <c r="D22" s="27">
        <v>42441539</v>
      </c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C25+C26+C27+C28+C29</f>
        <v>0</v>
      </c>
      <c r="D24" s="21">
        <f>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C32+C36+C37+C38</f>
        <v>3305200</v>
      </c>
      <c r="D31" s="21">
        <f>D32+D36+D37+D38</f>
        <v>3305200</v>
      </c>
    </row>
    <row r="32" spans="1:4" ht="15.75">
      <c r="A32" s="22" t="s">
        <v>54</v>
      </c>
      <c r="B32" s="23" t="s">
        <v>55</v>
      </c>
      <c r="C32" s="32">
        <v>2655200</v>
      </c>
      <c r="D32" s="32">
        <v>2655200</v>
      </c>
    </row>
    <row r="33" spans="1:4" ht="15.75">
      <c r="A33" s="25" t="s">
        <v>56</v>
      </c>
      <c r="B33" s="26" t="s">
        <v>57</v>
      </c>
      <c r="C33" s="27">
        <v>524000</v>
      </c>
      <c r="D33" s="27">
        <v>524000</v>
      </c>
    </row>
    <row r="34" spans="1:4" ht="15.75">
      <c r="A34" s="25" t="s">
        <v>58</v>
      </c>
      <c r="B34" s="26" t="s">
        <v>59</v>
      </c>
      <c r="C34" s="27">
        <v>131200</v>
      </c>
      <c r="D34" s="27">
        <v>131200</v>
      </c>
    </row>
    <row r="35" spans="1:4" ht="15.75">
      <c r="A35" s="25" t="s">
        <v>60</v>
      </c>
      <c r="B35" s="33" t="s">
        <v>61</v>
      </c>
      <c r="C35" s="27">
        <v>2000000</v>
      </c>
      <c r="D35" s="27">
        <v>2000000</v>
      </c>
    </row>
    <row r="36" spans="1:4" ht="15.75">
      <c r="A36" s="25" t="s">
        <v>62</v>
      </c>
      <c r="B36" s="26" t="s">
        <v>63</v>
      </c>
      <c r="C36" s="27">
        <v>600000</v>
      </c>
      <c r="D36" s="27">
        <v>600000</v>
      </c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>
        <v>50000</v>
      </c>
      <c r="D38" s="31">
        <v>50000</v>
      </c>
    </row>
    <row r="39" spans="1:4" ht="16.5" thickBot="1">
      <c r="A39" s="19" t="s">
        <v>68</v>
      </c>
      <c r="B39" s="20" t="s">
        <v>69</v>
      </c>
      <c r="C39" s="21">
        <f>SUM(C40:C50)</f>
        <v>25000</v>
      </c>
      <c r="D39" s="21">
        <f>SUM(D40:D50)</f>
        <v>25000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>
        <v>0</v>
      </c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>
        <v>25000</v>
      </c>
      <c r="D47" s="27">
        <v>25000</v>
      </c>
    </row>
    <row r="48" spans="1:4" ht="15.75">
      <c r="A48" s="25" t="s">
        <v>86</v>
      </c>
      <c r="B48" s="26" t="s">
        <v>87</v>
      </c>
      <c r="C48" s="27"/>
      <c r="D48" s="27"/>
    </row>
    <row r="49" spans="1:4" ht="16.5" thickBot="1">
      <c r="A49" s="28" t="s">
        <v>88</v>
      </c>
      <c r="B49" s="29" t="s">
        <v>89</v>
      </c>
      <c r="C49" s="31"/>
      <c r="D49" s="31"/>
    </row>
    <row r="50" spans="1:4" ht="16.5" thickBot="1">
      <c r="A50" s="190" t="s">
        <v>90</v>
      </c>
      <c r="B50" s="191" t="s">
        <v>91</v>
      </c>
      <c r="C50" s="192"/>
      <c r="D50" s="192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1361722</v>
      </c>
      <c r="D57" s="21">
        <f>SUM(D58:D60)</f>
        <v>1361722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>
        <v>1361722</v>
      </c>
      <c r="D60" s="27">
        <v>1361722</v>
      </c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C10+C17+C24+C31+C39+C51+C57+C62</f>
        <v>59310464</v>
      </c>
      <c r="D67" s="21">
        <f>D10+D17+D24+D31+D39+D51+D57+D62</f>
        <v>76387979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17.25" customHeight="1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9242987</v>
      </c>
      <c r="D77" s="21">
        <f>SUM(D78:D79)</f>
        <v>7026389</v>
      </c>
    </row>
    <row r="78" spans="1:4" ht="15.75">
      <c r="A78" s="22" t="s">
        <v>146</v>
      </c>
      <c r="B78" s="23" t="s">
        <v>147</v>
      </c>
      <c r="C78" s="27">
        <v>9242987</v>
      </c>
      <c r="D78" s="27">
        <v>7026389</v>
      </c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>
      <c r="A85" s="36" t="s">
        <v>160</v>
      </c>
      <c r="B85" s="23" t="s">
        <v>161</v>
      </c>
      <c r="C85" s="27"/>
      <c r="D85" s="27"/>
    </row>
    <row r="86" spans="1:4" ht="17.25" customHeight="1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C68+C72+C77+C80+C84+C90+C89</f>
        <v>9242987</v>
      </c>
      <c r="D91" s="21">
        <f>D68+D72+D77+D80+D84+D90+D89</f>
        <v>7026389</v>
      </c>
    </row>
    <row r="92" spans="1:4" ht="16.5" thickBot="1">
      <c r="A92" s="41" t="s">
        <v>174</v>
      </c>
      <c r="B92" s="42" t="s">
        <v>175</v>
      </c>
      <c r="C92" s="21">
        <f>C67+C91</f>
        <v>68553451</v>
      </c>
      <c r="D92" s="21">
        <f>D67+D91</f>
        <v>83414368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C96+C97+C98+C99+C100+C113</f>
        <v>58485001</v>
      </c>
      <c r="D95" s="50">
        <f>D96+D97+D98+D99+D100+D113</f>
        <v>78803404</v>
      </c>
    </row>
    <row r="96" spans="1:4" ht="15.75">
      <c r="A96" s="51" t="s">
        <v>12</v>
      </c>
      <c r="B96" s="52" t="s">
        <v>177</v>
      </c>
      <c r="C96" s="53">
        <v>33264939</v>
      </c>
      <c r="D96" s="53">
        <v>44603175</v>
      </c>
    </row>
    <row r="97" spans="1:4" ht="21" customHeight="1">
      <c r="A97" s="25" t="s">
        <v>14</v>
      </c>
      <c r="B97" s="54" t="s">
        <v>178</v>
      </c>
      <c r="C97" s="27">
        <v>4224557</v>
      </c>
      <c r="D97" s="27">
        <v>5266897</v>
      </c>
    </row>
    <row r="98" spans="1:4" ht="15.75">
      <c r="A98" s="25" t="s">
        <v>16</v>
      </c>
      <c r="B98" s="54" t="s">
        <v>179</v>
      </c>
      <c r="C98" s="31">
        <v>14918740</v>
      </c>
      <c r="D98" s="31">
        <v>18950610</v>
      </c>
    </row>
    <row r="99" spans="1:4" ht="15.75">
      <c r="A99" s="25" t="s">
        <v>18</v>
      </c>
      <c r="B99" s="55" t="s">
        <v>180</v>
      </c>
      <c r="C99" s="31">
        <v>5123000</v>
      </c>
      <c r="D99" s="31">
        <v>7106761</v>
      </c>
    </row>
    <row r="100" spans="1:4" ht="15.75">
      <c r="A100" s="25" t="s">
        <v>181</v>
      </c>
      <c r="B100" s="56" t="s">
        <v>182</v>
      </c>
      <c r="C100" s="31">
        <v>953765</v>
      </c>
      <c r="D100" s="31">
        <v>2875961</v>
      </c>
    </row>
    <row r="101" spans="1:4" ht="31.5">
      <c r="A101" s="25" t="s">
        <v>22</v>
      </c>
      <c r="B101" s="54" t="s">
        <v>183</v>
      </c>
      <c r="C101" s="31"/>
      <c r="D101" s="31">
        <v>33509</v>
      </c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>
        <v>912765</v>
      </c>
      <c r="D107" s="31">
        <v>2267453</v>
      </c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>
        <v>41000</v>
      </c>
      <c r="D112" s="27">
        <v>575000</v>
      </c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32.25" thickBot="1">
      <c r="A116" s="19" t="s">
        <v>24</v>
      </c>
      <c r="B116" s="64" t="s">
        <v>344</v>
      </c>
      <c r="C116" s="21">
        <f>C117+C119+C121</f>
        <v>9053147</v>
      </c>
      <c r="D116" s="21">
        <f>D117+D119+D121</f>
        <v>3596661</v>
      </c>
    </row>
    <row r="117" spans="1:4" ht="15.75">
      <c r="A117" s="22" t="s">
        <v>26</v>
      </c>
      <c r="B117" s="54" t="s">
        <v>212</v>
      </c>
      <c r="C117" s="24">
        <v>1892599</v>
      </c>
      <c r="D117" s="24">
        <v>541070</v>
      </c>
    </row>
    <row r="118" spans="1:4" ht="15.75">
      <c r="A118" s="22" t="s">
        <v>28</v>
      </c>
      <c r="B118" s="65" t="s">
        <v>213</v>
      </c>
      <c r="C118" s="24">
        <v>0</v>
      </c>
      <c r="D118" s="24">
        <v>0</v>
      </c>
    </row>
    <row r="119" spans="1:4" ht="15.75">
      <c r="A119" s="22" t="s">
        <v>30</v>
      </c>
      <c r="B119" s="65" t="s">
        <v>214</v>
      </c>
      <c r="C119" s="27">
        <v>7160548</v>
      </c>
      <c r="D119" s="27">
        <v>3055591</v>
      </c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22.5" customHeight="1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C95+C116</f>
        <v>67538148</v>
      </c>
      <c r="D130" s="21">
        <v>82399065</v>
      </c>
    </row>
    <row r="131" spans="1:4" ht="32.25" thickBot="1">
      <c r="A131" s="19" t="s">
        <v>231</v>
      </c>
      <c r="B131" s="20" t="s">
        <v>232</v>
      </c>
      <c r="C131" s="21">
        <f>C132+C133+C134</f>
        <v>0</v>
      </c>
      <c r="D131" s="21">
        <f>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2.25" thickBot="1">
      <c r="A133" s="59" t="s">
        <v>62</v>
      </c>
      <c r="B133" s="72" t="s">
        <v>234</v>
      </c>
      <c r="C133" s="70"/>
      <c r="D133" s="70"/>
    </row>
    <row r="134" spans="1:4" ht="16.5" thickBot="1">
      <c r="A134" s="190" t="s">
        <v>64</v>
      </c>
      <c r="B134" s="193" t="s">
        <v>235</v>
      </c>
      <c r="C134" s="194"/>
      <c r="D134" s="194"/>
    </row>
    <row r="135" spans="1:4" ht="16.5" thickBot="1">
      <c r="A135" s="19" t="s">
        <v>68</v>
      </c>
      <c r="B135" s="20" t="s">
        <v>236</v>
      </c>
      <c r="C135" s="21">
        <f>C136+C137+C138+C139+C140+C141</f>
        <v>0</v>
      </c>
      <c r="D135" s="21">
        <f>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C143+C144+C146+C147+C145</f>
        <v>1015303</v>
      </c>
      <c r="D142" s="21">
        <f>D143+D144+D146+D147+D145</f>
        <v>1015303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>
        <v>1015303</v>
      </c>
      <c r="D144" s="66">
        <v>1015303</v>
      </c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C149+C150+C151+C152+C153</f>
        <v>0</v>
      </c>
      <c r="D148" s="73">
        <f>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32.2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C131+C135+C142+C148+C154+C155</f>
        <v>1015303</v>
      </c>
      <c r="D156" s="75">
        <f>D131+D135+D142+D148+D154+D155</f>
        <v>1015303</v>
      </c>
    </row>
    <row r="157" spans="1:4" ht="16.5" thickBot="1">
      <c r="A157" s="76" t="s">
        <v>261</v>
      </c>
      <c r="B157" s="77" t="s">
        <v>262</v>
      </c>
      <c r="C157" s="75">
        <f>C130+C156</f>
        <v>68553451</v>
      </c>
      <c r="D157" s="75">
        <f>D130+D156</f>
        <v>83414368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>
        <v>34</v>
      </c>
      <c r="D159" s="83">
        <v>28</v>
      </c>
    </row>
    <row r="160" spans="1:4" ht="16.5" thickBot="1">
      <c r="A160" s="81" t="s">
        <v>264</v>
      </c>
      <c r="B160" s="82"/>
      <c r="C160" s="83">
        <v>28</v>
      </c>
      <c r="D160" s="83">
        <v>25</v>
      </c>
    </row>
  </sheetData>
  <mergeCells count="4">
    <mergeCell ref="A2:C2"/>
    <mergeCell ref="A1:C1"/>
    <mergeCell ref="B4:D4"/>
    <mergeCell ref="B5:D5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60" workbookViewId="0">
      <selection activeCell="A2" sqref="A2:D2"/>
    </sheetView>
  </sheetViews>
  <sheetFormatPr defaultRowHeight="15"/>
  <cols>
    <col min="1" max="1" width="10.5703125" customWidth="1"/>
    <col min="2" max="2" width="52.5703125" customWidth="1"/>
    <col min="3" max="3" width="15" customWidth="1"/>
    <col min="4" max="4" width="14.7109375" customWidth="1"/>
  </cols>
  <sheetData>
    <row r="1" spans="1:4" ht="15.75">
      <c r="A1" s="209" t="s">
        <v>369</v>
      </c>
      <c r="B1" s="209"/>
      <c r="C1" s="209"/>
      <c r="D1" s="209"/>
    </row>
    <row r="2" spans="1:4" ht="15.75">
      <c r="A2" s="210" t="s">
        <v>426</v>
      </c>
      <c r="B2" s="210"/>
      <c r="C2" s="210"/>
      <c r="D2" s="210"/>
    </row>
    <row r="3" spans="1:4" ht="16.5" thickBot="1">
      <c r="A3" s="86"/>
      <c r="B3" s="86"/>
      <c r="C3" s="86"/>
    </row>
    <row r="4" spans="1:4" ht="31.5">
      <c r="A4" s="9" t="s">
        <v>0</v>
      </c>
      <c r="B4" s="217" t="s">
        <v>1</v>
      </c>
      <c r="C4" s="218"/>
      <c r="D4" s="219"/>
    </row>
    <row r="5" spans="1:4" ht="48" thickBot="1">
      <c r="A5" s="88" t="s">
        <v>2</v>
      </c>
      <c r="B5" s="220" t="s">
        <v>269</v>
      </c>
      <c r="C5" s="221"/>
      <c r="D5" s="222"/>
    </row>
    <row r="6" spans="1:4" ht="16.5" thickBot="1">
      <c r="A6" s="130"/>
      <c r="B6" s="10"/>
      <c r="C6" s="84"/>
      <c r="D6" s="84" t="s">
        <v>375</v>
      </c>
    </row>
    <row r="7" spans="1:4" ht="32.25" thickBot="1">
      <c r="A7" s="11" t="s">
        <v>3</v>
      </c>
      <c r="B7" s="12" t="s">
        <v>4</v>
      </c>
      <c r="C7" s="87" t="s">
        <v>5</v>
      </c>
      <c r="D7" s="87" t="s">
        <v>378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32.25" thickBot="1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20.100000000000001" customHeight="1">
      <c r="A11" s="22" t="s">
        <v>12</v>
      </c>
      <c r="B11" s="23" t="s">
        <v>13</v>
      </c>
      <c r="C11" s="24"/>
      <c r="D11" s="24"/>
    </row>
    <row r="12" spans="1:4" ht="30" customHeight="1">
      <c r="A12" s="25" t="s">
        <v>14</v>
      </c>
      <c r="B12" s="26" t="s">
        <v>15</v>
      </c>
      <c r="C12" s="27"/>
      <c r="D12" s="27"/>
    </row>
    <row r="13" spans="1:4" ht="20.100000000000001" customHeight="1">
      <c r="A13" s="25" t="s">
        <v>16</v>
      </c>
      <c r="B13" s="26" t="s">
        <v>17</v>
      </c>
      <c r="C13" s="27"/>
      <c r="D13" s="27"/>
    </row>
    <row r="14" spans="1:4" ht="30" customHeight="1">
      <c r="A14" s="25" t="s">
        <v>18</v>
      </c>
      <c r="B14" s="26" t="s">
        <v>19</v>
      </c>
      <c r="C14" s="27"/>
      <c r="D14" s="27"/>
    </row>
    <row r="15" spans="1:4" ht="30" customHeight="1">
      <c r="A15" s="25" t="s">
        <v>20</v>
      </c>
      <c r="B15" s="26" t="s">
        <v>21</v>
      </c>
      <c r="C15" s="27"/>
      <c r="D15" s="27"/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/>
      <c r="D22" s="27"/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>
      <c r="A33" s="25" t="s">
        <v>56</v>
      </c>
      <c r="B33" s="26" t="s">
        <v>57</v>
      </c>
      <c r="C33" s="27"/>
      <c r="D33" s="27"/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/>
      <c r="D35" s="27"/>
    </row>
    <row r="36" spans="1:4" ht="15.75">
      <c r="A36" s="25" t="s">
        <v>62</v>
      </c>
      <c r="B36" s="26" t="s">
        <v>63</v>
      </c>
      <c r="C36" s="27"/>
      <c r="D36" s="27"/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/>
      <c r="D38" s="31"/>
    </row>
    <row r="39" spans="1:4" ht="16.5" thickBot="1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/>
      <c r="D47" s="27"/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ht="16.5" thickBot="1">
      <c r="A50" s="28" t="s">
        <v>90</v>
      </c>
      <c r="B50" s="29" t="s">
        <v>91</v>
      </c>
      <c r="C50" s="31"/>
      <c r="D50" s="31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32.25" thickBot="1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/>
      <c r="D60" s="27"/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32.2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31.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>
      <c r="A78" s="22" t="s">
        <v>146</v>
      </c>
      <c r="B78" s="23" t="s">
        <v>147</v>
      </c>
      <c r="C78" s="27"/>
      <c r="D78" s="27"/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31.5">
      <c r="A85" s="36" t="s">
        <v>160</v>
      </c>
      <c r="B85" s="23" t="s">
        <v>161</v>
      </c>
      <c r="C85" s="27"/>
      <c r="D85" s="27"/>
    </row>
    <row r="86" spans="1:4" ht="31.5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32.25" thickBot="1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>
      <c r="A96" s="51" t="s">
        <v>12</v>
      </c>
      <c r="B96" s="52" t="s">
        <v>177</v>
      </c>
      <c r="C96" s="53"/>
      <c r="D96" s="53"/>
    </row>
    <row r="97" spans="1:4" ht="31.5">
      <c r="A97" s="25" t="s">
        <v>14</v>
      </c>
      <c r="B97" s="54" t="s">
        <v>178</v>
      </c>
      <c r="C97" s="27"/>
      <c r="D97" s="27"/>
    </row>
    <row r="98" spans="1:4" ht="15.75">
      <c r="A98" s="25" t="s">
        <v>16</v>
      </c>
      <c r="B98" s="54" t="s">
        <v>179</v>
      </c>
      <c r="C98" s="31"/>
      <c r="D98" s="31"/>
    </row>
    <row r="99" spans="1:4" ht="15.75">
      <c r="A99" s="25" t="s">
        <v>18</v>
      </c>
      <c r="B99" s="55" t="s">
        <v>180</v>
      </c>
      <c r="C99" s="31"/>
      <c r="D99" s="31"/>
    </row>
    <row r="100" spans="1:4" ht="15.75">
      <c r="A100" s="25" t="s">
        <v>181</v>
      </c>
      <c r="B100" s="56" t="s">
        <v>182</v>
      </c>
      <c r="C100" s="31"/>
      <c r="D100" s="31"/>
    </row>
    <row r="101" spans="1:4" ht="31.5">
      <c r="A101" s="25" t="s">
        <v>22</v>
      </c>
      <c r="B101" s="54" t="s">
        <v>183</v>
      </c>
      <c r="C101" s="31"/>
      <c r="D101" s="31"/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/>
      <c r="D107" s="31"/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/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16.5" thickBot="1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>
      <c r="A117" s="22" t="s">
        <v>26</v>
      </c>
      <c r="B117" s="54" t="s">
        <v>212</v>
      </c>
      <c r="C117" s="24"/>
      <c r="D117" s="24"/>
    </row>
    <row r="118" spans="1:4" ht="15.75">
      <c r="A118" s="22" t="s">
        <v>28</v>
      </c>
      <c r="B118" s="65" t="s">
        <v>213</v>
      </c>
      <c r="C118" s="24"/>
      <c r="D118" s="24"/>
    </row>
    <row r="119" spans="1:4" ht="15.75">
      <c r="A119" s="22" t="s">
        <v>30</v>
      </c>
      <c r="B119" s="65" t="s">
        <v>214</v>
      </c>
      <c r="C119" s="27"/>
      <c r="D119" s="27"/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31.5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32.25" thickBot="1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ht="16.5" thickBot="1">
      <c r="A134" s="59" t="s">
        <v>64</v>
      </c>
      <c r="B134" s="72" t="s">
        <v>235</v>
      </c>
      <c r="C134" s="66"/>
      <c r="D134" s="66"/>
    </row>
    <row r="135" spans="1:4" ht="16.5" thickBot="1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16.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/>
      <c r="D159" s="83"/>
    </row>
    <row r="160" spans="1:4" ht="16.5" thickBot="1">
      <c r="A160" s="81" t="s">
        <v>264</v>
      </c>
      <c r="B160" s="82"/>
      <c r="C160" s="83"/>
      <c r="D160" s="83"/>
    </row>
  </sheetData>
  <mergeCells count="4">
    <mergeCell ref="B4:D4"/>
    <mergeCell ref="B5:D5"/>
    <mergeCell ref="A2:D2"/>
    <mergeCell ref="A1:D1"/>
  </mergeCells>
  <pageMargins left="0.7" right="0.7" top="0.75" bottom="0.75" header="0.3" footer="0.3"/>
  <pageSetup paperSize="9" scale="54" orientation="portrait" r:id="rId1"/>
  <rowBreaks count="2" manualBreakCount="2">
    <brk id="50" max="16383" man="1"/>
    <brk id="9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D160"/>
  <sheetViews>
    <sheetView view="pageBreakPreview" zoomScale="80" zoomScaleSheetLayoutView="80" workbookViewId="0">
      <selection activeCell="A2" sqref="A2:C2"/>
    </sheetView>
  </sheetViews>
  <sheetFormatPr defaultRowHeight="15"/>
  <cols>
    <col min="1" max="1" width="10.5703125" customWidth="1"/>
    <col min="2" max="2" width="56" customWidth="1"/>
    <col min="3" max="3" width="12.42578125" customWidth="1"/>
    <col min="4" max="4" width="12.140625" customWidth="1"/>
  </cols>
  <sheetData>
    <row r="1" spans="1:4" ht="15.75">
      <c r="A1" s="209" t="s">
        <v>370</v>
      </c>
      <c r="B1" s="209"/>
      <c r="C1" s="209"/>
      <c r="D1" s="209"/>
    </row>
    <row r="2" spans="1:4" ht="15.75">
      <c r="A2" s="210" t="s">
        <v>426</v>
      </c>
      <c r="B2" s="210"/>
      <c r="C2" s="210"/>
    </row>
    <row r="3" spans="1:4" ht="16.5" thickBot="1">
      <c r="A3" s="86"/>
      <c r="B3" s="86"/>
      <c r="C3" s="86"/>
    </row>
    <row r="4" spans="1:4" ht="31.5">
      <c r="A4" s="9" t="s">
        <v>0</v>
      </c>
      <c r="B4" s="217" t="s">
        <v>1</v>
      </c>
      <c r="C4" s="218"/>
      <c r="D4" s="219"/>
    </row>
    <row r="5" spans="1:4" ht="48" thickBot="1">
      <c r="A5" s="88" t="s">
        <v>2</v>
      </c>
      <c r="B5" s="220" t="s">
        <v>270</v>
      </c>
      <c r="C5" s="221"/>
      <c r="D5" s="222"/>
    </row>
    <row r="6" spans="1:4" ht="16.5" thickBot="1">
      <c r="A6" s="10"/>
      <c r="B6" s="10"/>
      <c r="C6" s="84"/>
      <c r="D6" s="84" t="s">
        <v>375</v>
      </c>
    </row>
    <row r="7" spans="1:4" ht="16.5" thickBot="1">
      <c r="A7" s="11" t="s">
        <v>3</v>
      </c>
      <c r="B7" s="12" t="s">
        <v>4</v>
      </c>
      <c r="C7" s="87" t="s">
        <v>5</v>
      </c>
      <c r="D7" s="87" t="s">
        <v>378</v>
      </c>
    </row>
    <row r="8" spans="1:4" ht="16.5" thickBot="1">
      <c r="A8" s="13" t="s">
        <v>6</v>
      </c>
      <c r="B8" s="14" t="s">
        <v>7</v>
      </c>
      <c r="C8" s="15" t="s">
        <v>8</v>
      </c>
      <c r="D8" s="15" t="s">
        <v>272</v>
      </c>
    </row>
    <row r="9" spans="1:4" ht="16.5" thickBot="1">
      <c r="A9" s="16"/>
      <c r="B9" s="17" t="s">
        <v>9</v>
      </c>
      <c r="C9" s="18"/>
      <c r="D9" s="18"/>
    </row>
    <row r="10" spans="1:4" ht="16.5" thickBot="1">
      <c r="A10" s="19" t="s">
        <v>10</v>
      </c>
      <c r="B10" s="20" t="s">
        <v>11</v>
      </c>
      <c r="C10" s="21">
        <f>+C11+C12+C13+C14+C15+C16</f>
        <v>0</v>
      </c>
      <c r="D10" s="21">
        <f>+D11+D12+D13+D14+D15+D16</f>
        <v>0</v>
      </c>
    </row>
    <row r="11" spans="1:4" ht="15.75">
      <c r="A11" s="22" t="s">
        <v>12</v>
      </c>
      <c r="B11" s="23" t="s">
        <v>13</v>
      </c>
      <c r="C11" s="24"/>
      <c r="D11" s="24"/>
    </row>
    <row r="12" spans="1:4" ht="15.75" customHeight="1">
      <c r="A12" s="25" t="s">
        <v>14</v>
      </c>
      <c r="B12" s="26" t="s">
        <v>15</v>
      </c>
      <c r="C12" s="27"/>
      <c r="D12" s="27"/>
    </row>
    <row r="13" spans="1:4" ht="31.5">
      <c r="A13" s="25" t="s">
        <v>16</v>
      </c>
      <c r="B13" s="26" t="s">
        <v>17</v>
      </c>
      <c r="C13" s="27"/>
      <c r="D13" s="27"/>
    </row>
    <row r="14" spans="1:4" ht="15.75">
      <c r="A14" s="25" t="s">
        <v>18</v>
      </c>
      <c r="B14" s="26" t="s">
        <v>19</v>
      </c>
      <c r="C14" s="27"/>
      <c r="D14" s="27"/>
    </row>
    <row r="15" spans="1:4" ht="15.75">
      <c r="A15" s="25" t="s">
        <v>20</v>
      </c>
      <c r="B15" s="26" t="s">
        <v>21</v>
      </c>
      <c r="C15" s="27"/>
      <c r="D15" s="27"/>
    </row>
    <row r="16" spans="1:4" ht="16.5" thickBot="1">
      <c r="A16" s="28" t="s">
        <v>22</v>
      </c>
      <c r="B16" s="29" t="s">
        <v>23</v>
      </c>
      <c r="C16" s="27"/>
      <c r="D16" s="27"/>
    </row>
    <row r="17" spans="1:4" ht="32.25" thickBot="1">
      <c r="A17" s="19" t="s">
        <v>24</v>
      </c>
      <c r="B17" s="30" t="s">
        <v>25</v>
      </c>
      <c r="C17" s="21">
        <f>+C18+C19+C20+C21+C22</f>
        <v>0</v>
      </c>
      <c r="D17" s="21">
        <f>+D18+D19+D20+D21+D22</f>
        <v>0</v>
      </c>
    </row>
    <row r="18" spans="1:4" ht="15.75">
      <c r="A18" s="22" t="s">
        <v>26</v>
      </c>
      <c r="B18" s="23" t="s">
        <v>27</v>
      </c>
      <c r="C18" s="24"/>
      <c r="D18" s="24"/>
    </row>
    <row r="19" spans="1:4" ht="31.5">
      <c r="A19" s="25" t="s">
        <v>28</v>
      </c>
      <c r="B19" s="26" t="s">
        <v>29</v>
      </c>
      <c r="C19" s="27"/>
      <c r="D19" s="27"/>
    </row>
    <row r="20" spans="1:4" ht="31.5">
      <c r="A20" s="25" t="s">
        <v>30</v>
      </c>
      <c r="B20" s="26" t="s">
        <v>31</v>
      </c>
      <c r="C20" s="27"/>
      <c r="D20" s="27"/>
    </row>
    <row r="21" spans="1:4" ht="31.5">
      <c r="A21" s="25" t="s">
        <v>32</v>
      </c>
      <c r="B21" s="26" t="s">
        <v>33</v>
      </c>
      <c r="C21" s="27"/>
      <c r="D21" s="27"/>
    </row>
    <row r="22" spans="1:4" ht="15.75">
      <c r="A22" s="25" t="s">
        <v>34</v>
      </c>
      <c r="B22" s="26" t="s">
        <v>35</v>
      </c>
      <c r="C22" s="27"/>
      <c r="D22" s="27"/>
    </row>
    <row r="23" spans="1:4" ht="16.5" thickBot="1">
      <c r="A23" s="28" t="s">
        <v>36</v>
      </c>
      <c r="B23" s="29" t="s">
        <v>37</v>
      </c>
      <c r="C23" s="31"/>
      <c r="D23" s="31"/>
    </row>
    <row r="24" spans="1:4" ht="32.25" thickBot="1">
      <c r="A24" s="19" t="s">
        <v>38</v>
      </c>
      <c r="B24" s="20" t="s">
        <v>39</v>
      </c>
      <c r="C24" s="21">
        <f>+C25+C26+C27+C28+C29</f>
        <v>0</v>
      </c>
      <c r="D24" s="21">
        <f>+D25+D26+D27+D28+D29</f>
        <v>0</v>
      </c>
    </row>
    <row r="25" spans="1:4" ht="15.75">
      <c r="A25" s="22" t="s">
        <v>40</v>
      </c>
      <c r="B25" s="23" t="s">
        <v>41</v>
      </c>
      <c r="C25" s="24"/>
      <c r="D25" s="24"/>
    </row>
    <row r="26" spans="1:4" ht="31.5">
      <c r="A26" s="25" t="s">
        <v>42</v>
      </c>
      <c r="B26" s="26" t="s">
        <v>43</v>
      </c>
      <c r="C26" s="27"/>
      <c r="D26" s="27"/>
    </row>
    <row r="27" spans="1:4" ht="31.5">
      <c r="A27" s="25" t="s">
        <v>44</v>
      </c>
      <c r="B27" s="26" t="s">
        <v>45</v>
      </c>
      <c r="C27" s="27"/>
      <c r="D27" s="27"/>
    </row>
    <row r="28" spans="1:4" ht="31.5">
      <c r="A28" s="25" t="s">
        <v>46</v>
      </c>
      <c r="B28" s="26" t="s">
        <v>47</v>
      </c>
      <c r="C28" s="27"/>
      <c r="D28" s="27"/>
    </row>
    <row r="29" spans="1:4" ht="15.75">
      <c r="A29" s="25" t="s">
        <v>48</v>
      </c>
      <c r="B29" s="26" t="s">
        <v>49</v>
      </c>
      <c r="C29" s="27"/>
      <c r="D29" s="27"/>
    </row>
    <row r="30" spans="1:4" ht="16.5" thickBot="1">
      <c r="A30" s="28" t="s">
        <v>50</v>
      </c>
      <c r="B30" s="29" t="s">
        <v>51</v>
      </c>
      <c r="C30" s="31"/>
      <c r="D30" s="31"/>
    </row>
    <row r="31" spans="1:4" ht="16.5" thickBot="1">
      <c r="A31" s="19" t="s">
        <v>52</v>
      </c>
      <c r="B31" s="20" t="s">
        <v>53</v>
      </c>
      <c r="C31" s="21">
        <f>+C32+C36+C37+C38</f>
        <v>0</v>
      </c>
      <c r="D31" s="21">
        <f>+D32+D36+D37+D38</f>
        <v>0</v>
      </c>
    </row>
    <row r="32" spans="1:4" ht="15.75">
      <c r="A32" s="22" t="s">
        <v>54</v>
      </c>
      <c r="B32" s="23" t="s">
        <v>55</v>
      </c>
      <c r="C32" s="32">
        <f>+C33+C34+C35</f>
        <v>0</v>
      </c>
      <c r="D32" s="32">
        <f>+D33+D34+D35</f>
        <v>0</v>
      </c>
    </row>
    <row r="33" spans="1:4" ht="15.75">
      <c r="A33" s="25" t="s">
        <v>56</v>
      </c>
      <c r="B33" s="26" t="s">
        <v>57</v>
      </c>
      <c r="C33" s="27"/>
      <c r="D33" s="27"/>
    </row>
    <row r="34" spans="1:4" ht="15.75">
      <c r="A34" s="25" t="s">
        <v>58</v>
      </c>
      <c r="B34" s="26" t="s">
        <v>59</v>
      </c>
      <c r="C34" s="27"/>
      <c r="D34" s="27"/>
    </row>
    <row r="35" spans="1:4" ht="15.75">
      <c r="A35" s="25" t="s">
        <v>60</v>
      </c>
      <c r="B35" s="33" t="s">
        <v>61</v>
      </c>
      <c r="C35" s="27"/>
      <c r="D35" s="27"/>
    </row>
    <row r="36" spans="1:4" ht="15.75">
      <c r="A36" s="25" t="s">
        <v>62</v>
      </c>
      <c r="B36" s="26" t="s">
        <v>63</v>
      </c>
      <c r="C36" s="27"/>
      <c r="D36" s="27"/>
    </row>
    <row r="37" spans="1:4" ht="15.75">
      <c r="A37" s="25" t="s">
        <v>64</v>
      </c>
      <c r="B37" s="26" t="s">
        <v>65</v>
      </c>
      <c r="C37" s="27"/>
      <c r="D37" s="27"/>
    </row>
    <row r="38" spans="1:4" ht="16.5" thickBot="1">
      <c r="A38" s="28" t="s">
        <v>66</v>
      </c>
      <c r="B38" s="29" t="s">
        <v>67</v>
      </c>
      <c r="C38" s="31"/>
      <c r="D38" s="31"/>
    </row>
    <row r="39" spans="1:4" ht="16.5" thickBot="1">
      <c r="A39" s="19" t="s">
        <v>68</v>
      </c>
      <c r="B39" s="20" t="s">
        <v>69</v>
      </c>
      <c r="C39" s="21">
        <f>SUM(C40:C50)</f>
        <v>0</v>
      </c>
      <c r="D39" s="21">
        <f>SUM(D40:D50)</f>
        <v>0</v>
      </c>
    </row>
    <row r="40" spans="1:4" ht="15.75">
      <c r="A40" s="22" t="s">
        <v>70</v>
      </c>
      <c r="B40" s="23" t="s">
        <v>71</v>
      </c>
      <c r="C40" s="24"/>
      <c r="D40" s="24"/>
    </row>
    <row r="41" spans="1:4" ht="15.75">
      <c r="A41" s="25" t="s">
        <v>72</v>
      </c>
      <c r="B41" s="26" t="s">
        <v>73</v>
      </c>
      <c r="C41" s="27"/>
      <c r="D41" s="27"/>
    </row>
    <row r="42" spans="1:4" ht="15.75">
      <c r="A42" s="25" t="s">
        <v>74</v>
      </c>
      <c r="B42" s="26" t="s">
        <v>75</v>
      </c>
      <c r="C42" s="27"/>
      <c r="D42" s="27"/>
    </row>
    <row r="43" spans="1:4" ht="15.75">
      <c r="A43" s="25" t="s">
        <v>76</v>
      </c>
      <c r="B43" s="26" t="s">
        <v>77</v>
      </c>
      <c r="C43" s="27"/>
      <c r="D43" s="27"/>
    </row>
    <row r="44" spans="1:4" ht="15.75">
      <c r="A44" s="25" t="s">
        <v>78</v>
      </c>
      <c r="B44" s="26" t="s">
        <v>79</v>
      </c>
      <c r="C44" s="27"/>
      <c r="D44" s="27"/>
    </row>
    <row r="45" spans="1:4" ht="15.75">
      <c r="A45" s="25" t="s">
        <v>80</v>
      </c>
      <c r="B45" s="26" t="s">
        <v>81</v>
      </c>
      <c r="C45" s="27"/>
      <c r="D45" s="27"/>
    </row>
    <row r="46" spans="1:4" ht="15.75">
      <c r="A46" s="25" t="s">
        <v>82</v>
      </c>
      <c r="B46" s="26" t="s">
        <v>83</v>
      </c>
      <c r="C46" s="27"/>
      <c r="D46" s="27"/>
    </row>
    <row r="47" spans="1:4" ht="15.75">
      <c r="A47" s="25" t="s">
        <v>84</v>
      </c>
      <c r="B47" s="26" t="s">
        <v>85</v>
      </c>
      <c r="C47" s="27"/>
      <c r="D47" s="27"/>
    </row>
    <row r="48" spans="1:4" ht="15.75">
      <c r="A48" s="25" t="s">
        <v>86</v>
      </c>
      <c r="B48" s="26" t="s">
        <v>87</v>
      </c>
      <c r="C48" s="27"/>
      <c r="D48" s="27"/>
    </row>
    <row r="49" spans="1:4" ht="15.75">
      <c r="A49" s="28" t="s">
        <v>88</v>
      </c>
      <c r="B49" s="29" t="s">
        <v>89</v>
      </c>
      <c r="C49" s="31"/>
      <c r="D49" s="31"/>
    </row>
    <row r="50" spans="1:4" ht="16.5" thickBot="1">
      <c r="A50" s="28" t="s">
        <v>90</v>
      </c>
      <c r="B50" s="29" t="s">
        <v>91</v>
      </c>
      <c r="C50" s="31"/>
      <c r="D50" s="31"/>
    </row>
    <row r="51" spans="1:4" ht="16.5" thickBot="1">
      <c r="A51" s="19" t="s">
        <v>92</v>
      </c>
      <c r="B51" s="20" t="s">
        <v>93</v>
      </c>
      <c r="C51" s="21">
        <f>SUM(C52:C56)</f>
        <v>0</v>
      </c>
      <c r="D51" s="21">
        <f>SUM(D52:D56)</f>
        <v>0</v>
      </c>
    </row>
    <row r="52" spans="1:4" ht="15.75">
      <c r="A52" s="22" t="s">
        <v>94</v>
      </c>
      <c r="B52" s="23" t="s">
        <v>95</v>
      </c>
      <c r="C52" s="24"/>
      <c r="D52" s="24"/>
    </row>
    <row r="53" spans="1:4" ht="15.75">
      <c r="A53" s="25" t="s">
        <v>96</v>
      </c>
      <c r="B53" s="26" t="s">
        <v>97</v>
      </c>
      <c r="C53" s="27"/>
      <c r="D53" s="27"/>
    </row>
    <row r="54" spans="1:4" ht="15.75">
      <c r="A54" s="25" t="s">
        <v>98</v>
      </c>
      <c r="B54" s="26" t="s">
        <v>99</v>
      </c>
      <c r="C54" s="27"/>
      <c r="D54" s="27"/>
    </row>
    <row r="55" spans="1:4" ht="15.75">
      <c r="A55" s="25" t="s">
        <v>100</v>
      </c>
      <c r="B55" s="26" t="s">
        <v>101</v>
      </c>
      <c r="C55" s="27"/>
      <c r="D55" s="27"/>
    </row>
    <row r="56" spans="1:4" ht="16.5" thickBot="1">
      <c r="A56" s="28" t="s">
        <v>102</v>
      </c>
      <c r="B56" s="29" t="s">
        <v>103</v>
      </c>
      <c r="C56" s="31"/>
      <c r="D56" s="31"/>
    </row>
    <row r="57" spans="1:4" ht="16.5" thickBot="1">
      <c r="A57" s="19" t="s">
        <v>104</v>
      </c>
      <c r="B57" s="20" t="s">
        <v>105</v>
      </c>
      <c r="C57" s="21">
        <f>SUM(C58:C60)</f>
        <v>0</v>
      </c>
      <c r="D57" s="21">
        <f>SUM(D58:D60)</f>
        <v>0</v>
      </c>
    </row>
    <row r="58" spans="1:4" ht="31.5">
      <c r="A58" s="22" t="s">
        <v>106</v>
      </c>
      <c r="B58" s="23" t="s">
        <v>107</v>
      </c>
      <c r="C58" s="24"/>
      <c r="D58" s="24"/>
    </row>
    <row r="59" spans="1:4" ht="31.5">
      <c r="A59" s="25" t="s">
        <v>108</v>
      </c>
      <c r="B59" s="26" t="s">
        <v>109</v>
      </c>
      <c r="C59" s="27"/>
      <c r="D59" s="27"/>
    </row>
    <row r="60" spans="1:4" ht="15.75">
      <c r="A60" s="25" t="s">
        <v>110</v>
      </c>
      <c r="B60" s="26" t="s">
        <v>111</v>
      </c>
      <c r="C60" s="27"/>
      <c r="D60" s="27"/>
    </row>
    <row r="61" spans="1:4" ht="16.5" thickBot="1">
      <c r="A61" s="28" t="s">
        <v>112</v>
      </c>
      <c r="B61" s="29" t="s">
        <v>113</v>
      </c>
      <c r="C61" s="31"/>
      <c r="D61" s="31"/>
    </row>
    <row r="62" spans="1:4" ht="16.5" thickBot="1">
      <c r="A62" s="19" t="s">
        <v>114</v>
      </c>
      <c r="B62" s="30" t="s">
        <v>115</v>
      </c>
      <c r="C62" s="21">
        <f>SUM(C63:C65)</f>
        <v>0</v>
      </c>
      <c r="D62" s="21">
        <f>SUM(D63:D65)</f>
        <v>0</v>
      </c>
    </row>
    <row r="63" spans="1:4" ht="31.5">
      <c r="A63" s="22" t="s">
        <v>116</v>
      </c>
      <c r="B63" s="23" t="s">
        <v>117</v>
      </c>
      <c r="C63" s="27"/>
      <c r="D63" s="27"/>
    </row>
    <row r="64" spans="1:4" ht="31.5">
      <c r="A64" s="25" t="s">
        <v>118</v>
      </c>
      <c r="B64" s="26" t="s">
        <v>119</v>
      </c>
      <c r="C64" s="27"/>
      <c r="D64" s="27"/>
    </row>
    <row r="65" spans="1:4" ht="15.75">
      <c r="A65" s="25" t="s">
        <v>120</v>
      </c>
      <c r="B65" s="26" t="s">
        <v>121</v>
      </c>
      <c r="C65" s="27"/>
      <c r="D65" s="27"/>
    </row>
    <row r="66" spans="1:4" ht="16.5" thickBot="1">
      <c r="A66" s="28" t="s">
        <v>122</v>
      </c>
      <c r="B66" s="29" t="s">
        <v>123</v>
      </c>
      <c r="C66" s="27"/>
      <c r="D66" s="27"/>
    </row>
    <row r="67" spans="1:4" ht="32.25" thickBot="1">
      <c r="A67" s="19" t="s">
        <v>124</v>
      </c>
      <c r="B67" s="20" t="s">
        <v>125</v>
      </c>
      <c r="C67" s="21">
        <f>+C10+C17+C24+C31+C39+C51+C57+C62</f>
        <v>0</v>
      </c>
      <c r="D67" s="21">
        <f>+D10+D17+D24+D31+D39+D51+D57+D62</f>
        <v>0</v>
      </c>
    </row>
    <row r="68" spans="1:4" ht="32.25" thickBot="1">
      <c r="A68" s="34" t="s">
        <v>126</v>
      </c>
      <c r="B68" s="30" t="s">
        <v>127</v>
      </c>
      <c r="C68" s="21">
        <f>SUM(C69:C71)</f>
        <v>0</v>
      </c>
      <c r="D68" s="21">
        <f>SUM(D69:D71)</f>
        <v>0</v>
      </c>
    </row>
    <row r="69" spans="1:4" ht="15.75">
      <c r="A69" s="22" t="s">
        <v>128</v>
      </c>
      <c r="B69" s="23" t="s">
        <v>129</v>
      </c>
      <c r="C69" s="27"/>
      <c r="D69" s="27"/>
    </row>
    <row r="70" spans="1:4" ht="31.5">
      <c r="A70" s="25" t="s">
        <v>130</v>
      </c>
      <c r="B70" s="26" t="s">
        <v>131</v>
      </c>
      <c r="C70" s="27"/>
      <c r="D70" s="27"/>
    </row>
    <row r="71" spans="1:4" ht="16.5" thickBot="1">
      <c r="A71" s="28" t="s">
        <v>132</v>
      </c>
      <c r="B71" s="35" t="s">
        <v>133</v>
      </c>
      <c r="C71" s="27"/>
      <c r="D71" s="27"/>
    </row>
    <row r="72" spans="1:4" ht="16.5" thickBot="1">
      <c r="A72" s="34" t="s">
        <v>134</v>
      </c>
      <c r="B72" s="30" t="s">
        <v>135</v>
      </c>
      <c r="C72" s="21">
        <f>SUM(C73:C76)</f>
        <v>0</v>
      </c>
      <c r="D72" s="21">
        <f>SUM(D73:D76)</f>
        <v>0</v>
      </c>
    </row>
    <row r="73" spans="1:4" ht="15.75">
      <c r="A73" s="22" t="s">
        <v>136</v>
      </c>
      <c r="B73" s="23" t="s">
        <v>137</v>
      </c>
      <c r="C73" s="27"/>
      <c r="D73" s="27"/>
    </row>
    <row r="74" spans="1:4" ht="15.75">
      <c r="A74" s="25" t="s">
        <v>138</v>
      </c>
      <c r="B74" s="26" t="s">
        <v>139</v>
      </c>
      <c r="C74" s="27"/>
      <c r="D74" s="27"/>
    </row>
    <row r="75" spans="1:4" ht="31.5">
      <c r="A75" s="25" t="s">
        <v>140</v>
      </c>
      <c r="B75" s="26" t="s">
        <v>141</v>
      </c>
      <c r="C75" s="27"/>
      <c r="D75" s="27"/>
    </row>
    <row r="76" spans="1:4" ht="16.5" thickBot="1">
      <c r="A76" s="28" t="s">
        <v>142</v>
      </c>
      <c r="B76" s="29" t="s">
        <v>143</v>
      </c>
      <c r="C76" s="27"/>
      <c r="D76" s="27"/>
    </row>
    <row r="77" spans="1:4" ht="16.5" thickBot="1">
      <c r="A77" s="34" t="s">
        <v>144</v>
      </c>
      <c r="B77" s="30" t="s">
        <v>145</v>
      </c>
      <c r="C77" s="21">
        <f>SUM(C78:C79)</f>
        <v>0</v>
      </c>
      <c r="D77" s="21">
        <f>SUM(D78:D79)</f>
        <v>0</v>
      </c>
    </row>
    <row r="78" spans="1:4" ht="15.75">
      <c r="A78" s="22" t="s">
        <v>146</v>
      </c>
      <c r="B78" s="23" t="s">
        <v>147</v>
      </c>
      <c r="C78" s="27"/>
      <c r="D78" s="27"/>
    </row>
    <row r="79" spans="1:4" ht="16.5" thickBot="1">
      <c r="A79" s="28" t="s">
        <v>148</v>
      </c>
      <c r="B79" s="29" t="s">
        <v>149</v>
      </c>
      <c r="C79" s="27"/>
      <c r="D79" s="27"/>
    </row>
    <row r="80" spans="1:4" ht="16.5" thickBot="1">
      <c r="A80" s="34" t="s">
        <v>150</v>
      </c>
      <c r="B80" s="30" t="s">
        <v>151</v>
      </c>
      <c r="C80" s="21">
        <f>SUM(C81:C83)</f>
        <v>0</v>
      </c>
      <c r="D80" s="21">
        <f>SUM(D81:D83)</f>
        <v>0</v>
      </c>
    </row>
    <row r="81" spans="1:4" ht="15.75">
      <c r="A81" s="22" t="s">
        <v>152</v>
      </c>
      <c r="B81" s="23" t="s">
        <v>153</v>
      </c>
      <c r="C81" s="27"/>
      <c r="D81" s="27"/>
    </row>
    <row r="82" spans="1:4" ht="15.75">
      <c r="A82" s="25" t="s">
        <v>154</v>
      </c>
      <c r="B82" s="26" t="s">
        <v>155</v>
      </c>
      <c r="C82" s="27"/>
      <c r="D82" s="27"/>
    </row>
    <row r="83" spans="1:4" ht="16.5" thickBot="1">
      <c r="A83" s="28" t="s">
        <v>156</v>
      </c>
      <c r="B83" s="29" t="s">
        <v>157</v>
      </c>
      <c r="C83" s="27"/>
      <c r="D83" s="27"/>
    </row>
    <row r="84" spans="1:4" ht="16.5" thickBot="1">
      <c r="A84" s="34" t="s">
        <v>158</v>
      </c>
      <c r="B84" s="30" t="s">
        <v>159</v>
      </c>
      <c r="C84" s="21">
        <f>SUM(C85:C88)</f>
        <v>0</v>
      </c>
      <c r="D84" s="21">
        <f>SUM(D85:D88)</f>
        <v>0</v>
      </c>
    </row>
    <row r="85" spans="1:4" ht="15.75">
      <c r="A85" s="36" t="s">
        <v>160</v>
      </c>
      <c r="B85" s="23" t="s">
        <v>161</v>
      </c>
      <c r="C85" s="27"/>
      <c r="D85" s="27"/>
    </row>
    <row r="86" spans="1:4" ht="31.5">
      <c r="A86" s="37" t="s">
        <v>162</v>
      </c>
      <c r="B86" s="26" t="s">
        <v>163</v>
      </c>
      <c r="C86" s="27"/>
      <c r="D86" s="27"/>
    </row>
    <row r="87" spans="1:4" ht="15.75">
      <c r="A87" s="37" t="s">
        <v>164</v>
      </c>
      <c r="B87" s="26" t="s">
        <v>165</v>
      </c>
      <c r="C87" s="27"/>
      <c r="D87" s="27"/>
    </row>
    <row r="88" spans="1:4" ht="16.5" thickBot="1">
      <c r="A88" s="38" t="s">
        <v>166</v>
      </c>
      <c r="B88" s="29" t="s">
        <v>167</v>
      </c>
      <c r="C88" s="27"/>
      <c r="D88" s="27"/>
    </row>
    <row r="89" spans="1:4" ht="16.5" thickBot="1">
      <c r="A89" s="34" t="s">
        <v>168</v>
      </c>
      <c r="B89" s="30" t="s">
        <v>169</v>
      </c>
      <c r="C89" s="39"/>
      <c r="D89" s="39"/>
    </row>
    <row r="90" spans="1:4" ht="32.25" thickBot="1">
      <c r="A90" s="34" t="s">
        <v>170</v>
      </c>
      <c r="B90" s="30" t="s">
        <v>171</v>
      </c>
      <c r="C90" s="39"/>
      <c r="D90" s="39"/>
    </row>
    <row r="91" spans="1:4" ht="32.25" thickBot="1">
      <c r="A91" s="34" t="s">
        <v>172</v>
      </c>
      <c r="B91" s="40" t="s">
        <v>173</v>
      </c>
      <c r="C91" s="21">
        <f>+C68+C72+C77+C80+C84+C90+C89</f>
        <v>0</v>
      </c>
      <c r="D91" s="21">
        <f>+D68+D72+D77+D80+D84+D90+D89</f>
        <v>0</v>
      </c>
    </row>
    <row r="92" spans="1:4" ht="16.5" thickBot="1">
      <c r="A92" s="41" t="s">
        <v>174</v>
      </c>
      <c r="B92" s="42" t="s">
        <v>175</v>
      </c>
      <c r="C92" s="21">
        <f>+C67+C91</f>
        <v>0</v>
      </c>
      <c r="D92" s="21">
        <f>+D67+D91</f>
        <v>0</v>
      </c>
    </row>
    <row r="93" spans="1:4" ht="16.5" thickBot="1">
      <c r="A93" s="43"/>
      <c r="B93" s="44"/>
      <c r="C93" s="45"/>
      <c r="D93" s="45"/>
    </row>
    <row r="94" spans="1:4" ht="16.5" thickBot="1">
      <c r="A94" s="11"/>
      <c r="B94" s="46" t="s">
        <v>176</v>
      </c>
      <c r="C94" s="47"/>
      <c r="D94" s="47"/>
    </row>
    <row r="95" spans="1:4" ht="16.5" thickBot="1">
      <c r="A95" s="48" t="s">
        <v>10</v>
      </c>
      <c r="B95" s="49" t="s">
        <v>343</v>
      </c>
      <c r="C95" s="50">
        <f>+C96+C97+C98+C99+C100+C113</f>
        <v>0</v>
      </c>
      <c r="D95" s="50">
        <f>+D96+D97+D98+D99+D100+D113</f>
        <v>0</v>
      </c>
    </row>
    <row r="96" spans="1:4" ht="15.75">
      <c r="A96" s="51" t="s">
        <v>12</v>
      </c>
      <c r="B96" s="52" t="s">
        <v>177</v>
      </c>
      <c r="C96" s="53"/>
      <c r="D96" s="53"/>
    </row>
    <row r="97" spans="1:4" ht="31.5">
      <c r="A97" s="25" t="s">
        <v>14</v>
      </c>
      <c r="B97" s="54" t="s">
        <v>178</v>
      </c>
      <c r="C97" s="27"/>
      <c r="D97" s="27"/>
    </row>
    <row r="98" spans="1:4" ht="15.75">
      <c r="A98" s="25" t="s">
        <v>16</v>
      </c>
      <c r="B98" s="54" t="s">
        <v>179</v>
      </c>
      <c r="C98" s="31"/>
      <c r="D98" s="31"/>
    </row>
    <row r="99" spans="1:4" ht="15.75">
      <c r="A99" s="25" t="s">
        <v>18</v>
      </c>
      <c r="B99" s="55" t="s">
        <v>180</v>
      </c>
      <c r="C99" s="31"/>
      <c r="D99" s="31"/>
    </row>
    <row r="100" spans="1:4" ht="15.75">
      <c r="A100" s="25" t="s">
        <v>181</v>
      </c>
      <c r="B100" s="56" t="s">
        <v>182</v>
      </c>
      <c r="C100" s="31"/>
      <c r="D100" s="31"/>
    </row>
    <row r="101" spans="1:4" ht="15.75">
      <c r="A101" s="25" t="s">
        <v>22</v>
      </c>
      <c r="B101" s="54" t="s">
        <v>183</v>
      </c>
      <c r="C101" s="31"/>
      <c r="D101" s="31"/>
    </row>
    <row r="102" spans="1:4" ht="15.75">
      <c r="A102" s="25" t="s">
        <v>184</v>
      </c>
      <c r="B102" s="57" t="s">
        <v>185</v>
      </c>
      <c r="C102" s="31"/>
      <c r="D102" s="31"/>
    </row>
    <row r="103" spans="1:4" ht="15.75">
      <c r="A103" s="25" t="s">
        <v>186</v>
      </c>
      <c r="B103" s="57" t="s">
        <v>187</v>
      </c>
      <c r="C103" s="31"/>
      <c r="D103" s="31"/>
    </row>
    <row r="104" spans="1:4" ht="15.75">
      <c r="A104" s="25" t="s">
        <v>188</v>
      </c>
      <c r="B104" s="57" t="s">
        <v>189</v>
      </c>
      <c r="C104" s="31"/>
      <c r="D104" s="31"/>
    </row>
    <row r="105" spans="1:4" ht="31.5">
      <c r="A105" s="25" t="s">
        <v>190</v>
      </c>
      <c r="B105" s="58" t="s">
        <v>191</v>
      </c>
      <c r="C105" s="31"/>
      <c r="D105" s="31"/>
    </row>
    <row r="106" spans="1:4" ht="31.5">
      <c r="A106" s="25" t="s">
        <v>192</v>
      </c>
      <c r="B106" s="58" t="s">
        <v>193</v>
      </c>
      <c r="C106" s="31"/>
      <c r="D106" s="31"/>
    </row>
    <row r="107" spans="1:4" ht="15.75">
      <c r="A107" s="25" t="s">
        <v>194</v>
      </c>
      <c r="B107" s="57" t="s">
        <v>195</v>
      </c>
      <c r="C107" s="31"/>
      <c r="D107" s="31"/>
    </row>
    <row r="108" spans="1:4" ht="15.75">
      <c r="A108" s="25" t="s">
        <v>196</v>
      </c>
      <c r="B108" s="57" t="s">
        <v>197</v>
      </c>
      <c r="C108" s="31"/>
      <c r="D108" s="31"/>
    </row>
    <row r="109" spans="1:4" ht="31.5">
      <c r="A109" s="25" t="s">
        <v>198</v>
      </c>
      <c r="B109" s="58" t="s">
        <v>199</v>
      </c>
      <c r="C109" s="31"/>
      <c r="D109" s="31"/>
    </row>
    <row r="110" spans="1:4" ht="15.75">
      <c r="A110" s="59" t="s">
        <v>200</v>
      </c>
      <c r="B110" s="60" t="s">
        <v>201</v>
      </c>
      <c r="C110" s="31"/>
      <c r="D110" s="31"/>
    </row>
    <row r="111" spans="1:4" ht="15.75">
      <c r="A111" s="25" t="s">
        <v>202</v>
      </c>
      <c r="B111" s="60" t="s">
        <v>203</v>
      </c>
      <c r="C111" s="31"/>
      <c r="D111" s="31"/>
    </row>
    <row r="112" spans="1:4" ht="31.5">
      <c r="A112" s="25" t="s">
        <v>204</v>
      </c>
      <c r="B112" s="58" t="s">
        <v>205</v>
      </c>
      <c r="C112" s="27"/>
      <c r="D112" s="27"/>
    </row>
    <row r="113" spans="1:4" ht="15.75">
      <c r="A113" s="25" t="s">
        <v>206</v>
      </c>
      <c r="B113" s="55" t="s">
        <v>207</v>
      </c>
      <c r="C113" s="27"/>
      <c r="D113" s="27"/>
    </row>
    <row r="114" spans="1:4" ht="15.75">
      <c r="A114" s="28" t="s">
        <v>208</v>
      </c>
      <c r="B114" s="54" t="s">
        <v>209</v>
      </c>
      <c r="C114" s="31"/>
      <c r="D114" s="31"/>
    </row>
    <row r="115" spans="1:4" ht="16.5" thickBot="1">
      <c r="A115" s="61" t="s">
        <v>210</v>
      </c>
      <c r="B115" s="62" t="s">
        <v>211</v>
      </c>
      <c r="C115" s="63"/>
      <c r="D115" s="63"/>
    </row>
    <row r="116" spans="1:4" ht="16.5" thickBot="1">
      <c r="A116" s="19" t="s">
        <v>24</v>
      </c>
      <c r="B116" s="64" t="s">
        <v>344</v>
      </c>
      <c r="C116" s="21">
        <f>+C117+C119+C121</f>
        <v>0</v>
      </c>
      <c r="D116" s="21">
        <f>+D117+D119+D121</f>
        <v>0</v>
      </c>
    </row>
    <row r="117" spans="1:4" ht="15.75">
      <c r="A117" s="22" t="s">
        <v>26</v>
      </c>
      <c r="B117" s="54" t="s">
        <v>212</v>
      </c>
      <c r="C117" s="24"/>
      <c r="D117" s="24"/>
    </row>
    <row r="118" spans="1:4" ht="15.75">
      <c r="A118" s="22" t="s">
        <v>28</v>
      </c>
      <c r="B118" s="65" t="s">
        <v>213</v>
      </c>
      <c r="C118" s="24"/>
      <c r="D118" s="24"/>
    </row>
    <row r="119" spans="1:4" ht="15.75">
      <c r="A119" s="22" t="s">
        <v>30</v>
      </c>
      <c r="B119" s="65" t="s">
        <v>214</v>
      </c>
      <c r="C119" s="27"/>
      <c r="D119" s="27"/>
    </row>
    <row r="120" spans="1:4" ht="15.75">
      <c r="A120" s="22" t="s">
        <v>32</v>
      </c>
      <c r="B120" s="65" t="s">
        <v>215</v>
      </c>
      <c r="C120" s="66"/>
      <c r="D120" s="66"/>
    </row>
    <row r="121" spans="1:4" ht="15.75">
      <c r="A121" s="22" t="s">
        <v>34</v>
      </c>
      <c r="B121" s="67" t="s">
        <v>216</v>
      </c>
      <c r="C121" s="66"/>
      <c r="D121" s="66"/>
    </row>
    <row r="122" spans="1:4" ht="18" customHeight="1">
      <c r="A122" s="22" t="s">
        <v>36</v>
      </c>
      <c r="B122" s="68" t="s">
        <v>217</v>
      </c>
      <c r="C122" s="66"/>
      <c r="D122" s="66"/>
    </row>
    <row r="123" spans="1:4" ht="31.5">
      <c r="A123" s="22" t="s">
        <v>218</v>
      </c>
      <c r="B123" s="69" t="s">
        <v>219</v>
      </c>
      <c r="C123" s="66"/>
      <c r="D123" s="66"/>
    </row>
    <row r="124" spans="1:4" ht="31.5">
      <c r="A124" s="22" t="s">
        <v>220</v>
      </c>
      <c r="B124" s="58" t="s">
        <v>193</v>
      </c>
      <c r="C124" s="66"/>
      <c r="D124" s="66"/>
    </row>
    <row r="125" spans="1:4" ht="31.5">
      <c r="A125" s="22" t="s">
        <v>221</v>
      </c>
      <c r="B125" s="58" t="s">
        <v>222</v>
      </c>
      <c r="C125" s="66"/>
      <c r="D125" s="66"/>
    </row>
    <row r="126" spans="1:4" ht="31.5">
      <c r="A126" s="22" t="s">
        <v>223</v>
      </c>
      <c r="B126" s="58" t="s">
        <v>224</v>
      </c>
      <c r="C126" s="66"/>
      <c r="D126" s="66"/>
    </row>
    <row r="127" spans="1:4" ht="31.5">
      <c r="A127" s="22" t="s">
        <v>225</v>
      </c>
      <c r="B127" s="58" t="s">
        <v>199</v>
      </c>
      <c r="C127" s="66"/>
      <c r="D127" s="66"/>
    </row>
    <row r="128" spans="1:4" ht="15.75">
      <c r="A128" s="22" t="s">
        <v>226</v>
      </c>
      <c r="B128" s="58" t="s">
        <v>227</v>
      </c>
      <c r="C128" s="66"/>
      <c r="D128" s="66"/>
    </row>
    <row r="129" spans="1:4" ht="32.25" thickBot="1">
      <c r="A129" s="59" t="s">
        <v>228</v>
      </c>
      <c r="B129" s="58" t="s">
        <v>229</v>
      </c>
      <c r="C129" s="70"/>
      <c r="D129" s="70"/>
    </row>
    <row r="130" spans="1:4" ht="16.5" thickBot="1">
      <c r="A130" s="19" t="s">
        <v>38</v>
      </c>
      <c r="B130" s="20" t="s">
        <v>230</v>
      </c>
      <c r="C130" s="21">
        <f>+C95+C116</f>
        <v>0</v>
      </c>
      <c r="D130" s="21">
        <f>+D95+D116</f>
        <v>0</v>
      </c>
    </row>
    <row r="131" spans="1:4" ht="32.25" thickBot="1">
      <c r="A131" s="19" t="s">
        <v>231</v>
      </c>
      <c r="B131" s="20" t="s">
        <v>232</v>
      </c>
      <c r="C131" s="21">
        <f>+C132+C133+C134</f>
        <v>0</v>
      </c>
      <c r="D131" s="21">
        <f>+D132+D133+D134</f>
        <v>0</v>
      </c>
    </row>
    <row r="132" spans="1:4" ht="15.75">
      <c r="A132" s="22" t="s">
        <v>54</v>
      </c>
      <c r="B132" s="71" t="s">
        <v>233</v>
      </c>
      <c r="C132" s="66"/>
      <c r="D132" s="66"/>
    </row>
    <row r="133" spans="1:4" ht="31.5">
      <c r="A133" s="22" t="s">
        <v>62</v>
      </c>
      <c r="B133" s="71" t="s">
        <v>234</v>
      </c>
      <c r="C133" s="66"/>
      <c r="D133" s="66"/>
    </row>
    <row r="134" spans="1:4" ht="16.5" thickBot="1">
      <c r="A134" s="59" t="s">
        <v>64</v>
      </c>
      <c r="B134" s="72" t="s">
        <v>235</v>
      </c>
      <c r="C134" s="66"/>
      <c r="D134" s="66"/>
    </row>
    <row r="135" spans="1:4" ht="16.5" thickBot="1">
      <c r="A135" s="19" t="s">
        <v>68</v>
      </c>
      <c r="B135" s="20" t="s">
        <v>236</v>
      </c>
      <c r="C135" s="21">
        <f>+C136+C137+C138+C139+C140+C141</f>
        <v>0</v>
      </c>
      <c r="D135" s="21">
        <f>+D136+D137+D138+D139+D140+D141</f>
        <v>0</v>
      </c>
    </row>
    <row r="136" spans="1:4" ht="15.75">
      <c r="A136" s="22" t="s">
        <v>70</v>
      </c>
      <c r="B136" s="71" t="s">
        <v>237</v>
      </c>
      <c r="C136" s="66"/>
      <c r="D136" s="66"/>
    </row>
    <row r="137" spans="1:4" ht="15.75">
      <c r="A137" s="22" t="s">
        <v>72</v>
      </c>
      <c r="B137" s="71" t="s">
        <v>238</v>
      </c>
      <c r="C137" s="66"/>
      <c r="D137" s="66"/>
    </row>
    <row r="138" spans="1:4" ht="15.75">
      <c r="A138" s="22" t="s">
        <v>74</v>
      </c>
      <c r="B138" s="71" t="s">
        <v>239</v>
      </c>
      <c r="C138" s="66"/>
      <c r="D138" s="66"/>
    </row>
    <row r="139" spans="1:4" ht="15.75">
      <c r="A139" s="22" t="s">
        <v>76</v>
      </c>
      <c r="B139" s="71" t="s">
        <v>240</v>
      </c>
      <c r="C139" s="66"/>
      <c r="D139" s="66"/>
    </row>
    <row r="140" spans="1:4" ht="15.75">
      <c r="A140" s="22" t="s">
        <v>78</v>
      </c>
      <c r="B140" s="71" t="s">
        <v>241</v>
      </c>
      <c r="C140" s="66"/>
      <c r="D140" s="66"/>
    </row>
    <row r="141" spans="1:4" ht="16.5" thickBot="1">
      <c r="A141" s="59" t="s">
        <v>80</v>
      </c>
      <c r="B141" s="72" t="s">
        <v>242</v>
      </c>
      <c r="C141" s="66"/>
      <c r="D141" s="66"/>
    </row>
    <row r="142" spans="1:4" ht="16.5" thickBot="1">
      <c r="A142" s="19" t="s">
        <v>92</v>
      </c>
      <c r="B142" s="20" t="s">
        <v>243</v>
      </c>
      <c r="C142" s="21">
        <f>+C143+C144+C146+C147+C145</f>
        <v>0</v>
      </c>
      <c r="D142" s="21">
        <f>+D143+D144+D146+D147+D145</f>
        <v>0</v>
      </c>
    </row>
    <row r="143" spans="1:4" ht="15.75">
      <c r="A143" s="22" t="s">
        <v>94</v>
      </c>
      <c r="B143" s="71" t="s">
        <v>244</v>
      </c>
      <c r="C143" s="66"/>
      <c r="D143" s="66"/>
    </row>
    <row r="144" spans="1:4" ht="15.75">
      <c r="A144" s="22" t="s">
        <v>96</v>
      </c>
      <c r="B144" s="71" t="s">
        <v>245</v>
      </c>
      <c r="C144" s="66"/>
      <c r="D144" s="66"/>
    </row>
    <row r="145" spans="1:4" ht="15.75">
      <c r="A145" s="22" t="s">
        <v>98</v>
      </c>
      <c r="B145" s="71" t="s">
        <v>246</v>
      </c>
      <c r="C145" s="66"/>
      <c r="D145" s="66"/>
    </row>
    <row r="146" spans="1:4" ht="15.75">
      <c r="A146" s="22" t="s">
        <v>100</v>
      </c>
      <c r="B146" s="71" t="s">
        <v>247</v>
      </c>
      <c r="C146" s="66"/>
      <c r="D146" s="66"/>
    </row>
    <row r="147" spans="1:4" ht="16.5" thickBot="1">
      <c r="A147" s="59" t="s">
        <v>102</v>
      </c>
      <c r="B147" s="72" t="s">
        <v>248</v>
      </c>
      <c r="C147" s="66"/>
      <c r="D147" s="66"/>
    </row>
    <row r="148" spans="1:4" ht="16.5" thickBot="1">
      <c r="A148" s="19" t="s">
        <v>249</v>
      </c>
      <c r="B148" s="20" t="s">
        <v>250</v>
      </c>
      <c r="C148" s="73">
        <f>+C149+C150+C151+C152+C153</f>
        <v>0</v>
      </c>
      <c r="D148" s="73">
        <f>+D149+D150+D151+D152+D153</f>
        <v>0</v>
      </c>
    </row>
    <row r="149" spans="1:4" ht="15.75">
      <c r="A149" s="22" t="s">
        <v>106</v>
      </c>
      <c r="B149" s="71" t="s">
        <v>251</v>
      </c>
      <c r="C149" s="66"/>
      <c r="D149" s="66"/>
    </row>
    <row r="150" spans="1:4" ht="15.75">
      <c r="A150" s="22" t="s">
        <v>108</v>
      </c>
      <c r="B150" s="71" t="s">
        <v>252</v>
      </c>
      <c r="C150" s="66"/>
      <c r="D150" s="66"/>
    </row>
    <row r="151" spans="1:4" ht="15.75">
      <c r="A151" s="22" t="s">
        <v>110</v>
      </c>
      <c r="B151" s="71" t="s">
        <v>253</v>
      </c>
      <c r="C151" s="66"/>
      <c r="D151" s="66"/>
    </row>
    <row r="152" spans="1:4" ht="31.5">
      <c r="A152" s="22" t="s">
        <v>112</v>
      </c>
      <c r="B152" s="71" t="s">
        <v>254</v>
      </c>
      <c r="C152" s="66"/>
      <c r="D152" s="66"/>
    </row>
    <row r="153" spans="1:4" ht="16.5" thickBot="1">
      <c r="A153" s="59" t="s">
        <v>255</v>
      </c>
      <c r="B153" s="72" t="s">
        <v>256</v>
      </c>
      <c r="C153" s="70"/>
      <c r="D153" s="70"/>
    </row>
    <row r="154" spans="1:4" ht="16.5" thickBot="1">
      <c r="A154" s="74" t="s">
        <v>114</v>
      </c>
      <c r="B154" s="20" t="s">
        <v>257</v>
      </c>
      <c r="C154" s="73"/>
      <c r="D154" s="73"/>
    </row>
    <row r="155" spans="1:4" ht="16.5" thickBot="1">
      <c r="A155" s="74" t="s">
        <v>124</v>
      </c>
      <c r="B155" s="20" t="s">
        <v>258</v>
      </c>
      <c r="C155" s="73"/>
      <c r="D155" s="73"/>
    </row>
    <row r="156" spans="1:4" ht="32.25" thickBot="1">
      <c r="A156" s="19" t="s">
        <v>259</v>
      </c>
      <c r="B156" s="20" t="s">
        <v>260</v>
      </c>
      <c r="C156" s="75">
        <f>+C131+C135+C142+C148+C154+C155</f>
        <v>0</v>
      </c>
      <c r="D156" s="75">
        <f>+D131+D135+D142+D148+D154+D155</f>
        <v>0</v>
      </c>
    </row>
    <row r="157" spans="1:4" ht="16.5" thickBot="1">
      <c r="A157" s="76" t="s">
        <v>261</v>
      </c>
      <c r="B157" s="77" t="s">
        <v>262</v>
      </c>
      <c r="C157" s="75">
        <f>+C130+C156</f>
        <v>0</v>
      </c>
      <c r="D157" s="75">
        <f>+D130+D156</f>
        <v>0</v>
      </c>
    </row>
    <row r="158" spans="1:4" ht="16.5" thickBot="1">
      <c r="A158" s="78"/>
      <c r="B158" s="79"/>
      <c r="C158" s="80"/>
      <c r="D158" s="80"/>
    </row>
    <row r="159" spans="1:4" ht="16.5" thickBot="1">
      <c r="A159" s="81" t="s">
        <v>263</v>
      </c>
      <c r="B159" s="82"/>
      <c r="C159" s="83"/>
      <c r="D159" s="83"/>
    </row>
    <row r="160" spans="1:4" ht="16.5" thickBot="1">
      <c r="A160" s="81" t="s">
        <v>264</v>
      </c>
      <c r="B160" s="82"/>
      <c r="C160" s="83"/>
      <c r="D160" s="83"/>
    </row>
  </sheetData>
  <mergeCells count="4">
    <mergeCell ref="A2:C2"/>
    <mergeCell ref="B4:D4"/>
    <mergeCell ref="B5:D5"/>
    <mergeCell ref="A1:D1"/>
  </mergeCells>
  <pageMargins left="0.7" right="0.7" top="0.75" bottom="0.75" header="0.3" footer="0.3"/>
  <pageSetup paperSize="9" scale="76" orientation="portrait" r:id="rId1"/>
  <rowBreaks count="3" manualBreakCount="3">
    <brk id="50" max="16383" man="1"/>
    <brk id="92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"/>
    </sheetView>
  </sheetViews>
  <sheetFormatPr defaultRowHeight="15"/>
  <cols>
    <col min="1" max="1" width="6.7109375" customWidth="1"/>
    <col min="2" max="2" width="38.28515625" customWidth="1"/>
    <col min="3" max="4" width="15.42578125" customWidth="1"/>
    <col min="5" max="5" width="37.85546875" customWidth="1"/>
    <col min="6" max="6" width="15.140625" customWidth="1"/>
    <col min="7" max="7" width="18.7109375" customWidth="1"/>
  </cols>
  <sheetData>
    <row r="1" spans="1:7" ht="15.75">
      <c r="A1" s="209" t="s">
        <v>371</v>
      </c>
      <c r="B1" s="209"/>
      <c r="C1" s="209"/>
      <c r="D1" s="209"/>
      <c r="E1" s="209"/>
      <c r="F1" s="209"/>
      <c r="G1" s="209"/>
    </row>
    <row r="2" spans="1:7" ht="15.75">
      <c r="A2" s="210" t="s">
        <v>426</v>
      </c>
      <c r="B2" s="210"/>
      <c r="C2" s="210"/>
      <c r="D2" s="210"/>
      <c r="E2" s="210"/>
      <c r="F2" s="210"/>
      <c r="G2" s="210"/>
    </row>
    <row r="3" spans="1:7" ht="15.75">
      <c r="A3" s="86"/>
      <c r="B3" s="86"/>
      <c r="C3" s="86"/>
      <c r="D3" s="86"/>
      <c r="E3" s="1"/>
      <c r="F3" s="1"/>
      <c r="G3" s="1"/>
    </row>
    <row r="4" spans="1:7" ht="24" customHeight="1" thickBot="1">
      <c r="A4" s="225" t="s">
        <v>361</v>
      </c>
      <c r="B4" s="225"/>
      <c r="C4" s="225"/>
      <c r="D4" s="225"/>
      <c r="E4" s="225"/>
      <c r="F4" s="225"/>
      <c r="G4" s="225"/>
    </row>
    <row r="5" spans="1:7" ht="16.5" thickBot="1">
      <c r="A5" s="223" t="s">
        <v>271</v>
      </c>
      <c r="B5" s="91" t="s">
        <v>9</v>
      </c>
      <c r="C5" s="92"/>
      <c r="D5" s="154"/>
      <c r="E5" s="91" t="s">
        <v>176</v>
      </c>
      <c r="F5" s="164"/>
      <c r="G5" s="93"/>
    </row>
    <row r="6" spans="1:7" ht="48" thickBot="1">
      <c r="A6" s="224"/>
      <c r="B6" s="94" t="s">
        <v>0</v>
      </c>
      <c r="C6" s="95" t="s">
        <v>377</v>
      </c>
      <c r="D6" s="155" t="s">
        <v>382</v>
      </c>
      <c r="E6" s="94" t="s">
        <v>0</v>
      </c>
      <c r="F6" s="95" t="s">
        <v>380</v>
      </c>
      <c r="G6" s="169" t="s">
        <v>381</v>
      </c>
    </row>
    <row r="7" spans="1:7" ht="16.5" thickBot="1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383</v>
      </c>
      <c r="G7" s="96" t="s">
        <v>384</v>
      </c>
    </row>
    <row r="8" spans="1:7" ht="15.75">
      <c r="A8" s="125" t="s">
        <v>10</v>
      </c>
      <c r="B8" s="98" t="s">
        <v>274</v>
      </c>
      <c r="C8" s="99">
        <v>25382588</v>
      </c>
      <c r="D8" s="156">
        <v>29254518</v>
      </c>
      <c r="E8" s="98" t="s">
        <v>275</v>
      </c>
      <c r="F8" s="100">
        <v>33264939</v>
      </c>
      <c r="G8" s="100">
        <v>44603175</v>
      </c>
    </row>
    <row r="9" spans="1:7" ht="31.5">
      <c r="A9" s="126" t="s">
        <v>24</v>
      </c>
      <c r="B9" s="101" t="s">
        <v>276</v>
      </c>
      <c r="C9" s="102">
        <v>29235954</v>
      </c>
      <c r="D9" s="157">
        <v>42441539</v>
      </c>
      <c r="E9" s="101" t="s">
        <v>178</v>
      </c>
      <c r="F9" s="103">
        <v>4224557</v>
      </c>
      <c r="G9" s="103">
        <v>5265879</v>
      </c>
    </row>
    <row r="10" spans="1:7" ht="15.75">
      <c r="A10" s="126" t="s">
        <v>38</v>
      </c>
      <c r="B10" s="101" t="s">
        <v>277</v>
      </c>
      <c r="C10" s="102"/>
      <c r="D10" s="157"/>
      <c r="E10" s="101" t="s">
        <v>278</v>
      </c>
      <c r="F10" s="103">
        <v>14918740</v>
      </c>
      <c r="G10" s="103">
        <v>18950610</v>
      </c>
    </row>
    <row r="11" spans="1:7" ht="15.75">
      <c r="A11" s="126" t="s">
        <v>231</v>
      </c>
      <c r="B11" s="101" t="s">
        <v>265</v>
      </c>
      <c r="C11" s="102">
        <v>3305200</v>
      </c>
      <c r="D11" s="157">
        <v>3305200</v>
      </c>
      <c r="E11" s="101" t="s">
        <v>180</v>
      </c>
      <c r="F11" s="103">
        <v>5123000</v>
      </c>
      <c r="G11" s="103">
        <v>7106761</v>
      </c>
    </row>
    <row r="12" spans="1:7" ht="15.75">
      <c r="A12" s="126" t="s">
        <v>68</v>
      </c>
      <c r="B12" s="104" t="s">
        <v>279</v>
      </c>
      <c r="C12" s="102">
        <v>25000</v>
      </c>
      <c r="D12" s="157">
        <v>25000</v>
      </c>
      <c r="E12" s="101" t="s">
        <v>182</v>
      </c>
      <c r="F12" s="103">
        <v>953765</v>
      </c>
      <c r="G12" s="103">
        <v>2875961</v>
      </c>
    </row>
    <row r="13" spans="1:7" ht="15.75">
      <c r="A13" s="126" t="s">
        <v>92</v>
      </c>
      <c r="B13" s="101" t="s">
        <v>266</v>
      </c>
      <c r="C13" s="105">
        <v>1361722</v>
      </c>
      <c r="D13" s="158">
        <v>1361722</v>
      </c>
      <c r="E13" s="101" t="s">
        <v>207</v>
      </c>
      <c r="F13" s="103"/>
      <c r="G13" s="103"/>
    </row>
    <row r="14" spans="1:7" ht="16.5" thickBot="1">
      <c r="A14" s="126" t="s">
        <v>249</v>
      </c>
      <c r="B14" s="101" t="s">
        <v>280</v>
      </c>
      <c r="C14" s="102"/>
      <c r="D14" s="157"/>
      <c r="E14" s="106"/>
      <c r="F14" s="103"/>
      <c r="G14" s="103"/>
    </row>
    <row r="15" spans="1:7" ht="32.25" thickBot="1">
      <c r="A15" s="97" t="s">
        <v>114</v>
      </c>
      <c r="B15" s="107" t="s">
        <v>349</v>
      </c>
      <c r="C15" s="108">
        <f>SUM(C8:C9,C11:C13)</f>
        <v>59310464</v>
      </c>
      <c r="D15" s="159">
        <f>SUM(D8:D14)</f>
        <v>76387979</v>
      </c>
      <c r="E15" s="107" t="s">
        <v>348</v>
      </c>
      <c r="F15" s="109">
        <f>SUM(F8:F13)</f>
        <v>58485001</v>
      </c>
      <c r="G15" s="109">
        <f>SUM(G8:G13)</f>
        <v>78802386</v>
      </c>
    </row>
    <row r="16" spans="1:7" ht="31.5">
      <c r="A16" s="127" t="s">
        <v>124</v>
      </c>
      <c r="B16" s="110" t="s">
        <v>346</v>
      </c>
      <c r="C16" s="111">
        <v>189840</v>
      </c>
      <c r="D16" s="160">
        <v>3429728</v>
      </c>
      <c r="E16" s="101" t="s">
        <v>284</v>
      </c>
      <c r="F16" s="112"/>
      <c r="G16" s="112"/>
    </row>
    <row r="17" spans="1:7" ht="31.5">
      <c r="A17" s="128" t="s">
        <v>259</v>
      </c>
      <c r="B17" s="101" t="s">
        <v>286</v>
      </c>
      <c r="C17" s="102">
        <v>189840</v>
      </c>
      <c r="D17" s="157">
        <v>3429728</v>
      </c>
      <c r="E17" s="101" t="s">
        <v>287</v>
      </c>
      <c r="F17" s="103"/>
      <c r="G17" s="103"/>
    </row>
    <row r="18" spans="1:7" ht="15.75">
      <c r="A18" s="128" t="s">
        <v>261</v>
      </c>
      <c r="B18" s="101" t="s">
        <v>289</v>
      </c>
      <c r="C18" s="102"/>
      <c r="D18" s="157"/>
      <c r="E18" s="101" t="s">
        <v>290</v>
      </c>
      <c r="F18" s="103"/>
      <c r="G18" s="103"/>
    </row>
    <row r="19" spans="1:7" ht="31.5">
      <c r="A19" s="128" t="s">
        <v>281</v>
      </c>
      <c r="B19" s="101" t="s">
        <v>292</v>
      </c>
      <c r="C19" s="102"/>
      <c r="D19" s="157"/>
      <c r="E19" s="101" t="s">
        <v>293</v>
      </c>
      <c r="F19" s="103"/>
      <c r="G19" s="103"/>
    </row>
    <row r="20" spans="1:7" ht="15.75">
      <c r="A20" s="128" t="s">
        <v>282</v>
      </c>
      <c r="B20" s="101" t="s">
        <v>295</v>
      </c>
      <c r="C20" s="102"/>
      <c r="D20" s="161"/>
      <c r="E20" s="110" t="s">
        <v>296</v>
      </c>
      <c r="F20" s="103"/>
      <c r="G20" s="103"/>
    </row>
    <row r="21" spans="1:7" ht="31.5">
      <c r="A21" s="128" t="s">
        <v>283</v>
      </c>
      <c r="B21" s="101" t="s">
        <v>345</v>
      </c>
      <c r="C21" s="113"/>
      <c r="D21" s="162"/>
      <c r="E21" s="101" t="s">
        <v>298</v>
      </c>
      <c r="F21" s="103"/>
      <c r="G21" s="103"/>
    </row>
    <row r="22" spans="1:7" ht="31.5">
      <c r="A22" s="127" t="s">
        <v>285</v>
      </c>
      <c r="B22" s="110" t="s">
        <v>300</v>
      </c>
      <c r="C22" s="114"/>
      <c r="D22" s="161"/>
      <c r="E22" s="98" t="s">
        <v>247</v>
      </c>
      <c r="F22" s="112"/>
      <c r="G22" s="112"/>
    </row>
    <row r="23" spans="1:7" ht="31.5">
      <c r="A23" s="128" t="s">
        <v>288</v>
      </c>
      <c r="B23" s="101" t="s">
        <v>302</v>
      </c>
      <c r="C23" s="102"/>
      <c r="D23" s="157"/>
      <c r="E23" s="101" t="s">
        <v>257</v>
      </c>
      <c r="F23" s="103"/>
      <c r="G23" s="103"/>
    </row>
    <row r="24" spans="1:7" ht="15.75">
      <c r="A24" s="126" t="s">
        <v>291</v>
      </c>
      <c r="B24" s="101" t="s">
        <v>169</v>
      </c>
      <c r="C24" s="102"/>
      <c r="D24" s="157"/>
      <c r="E24" s="101" t="s">
        <v>258</v>
      </c>
      <c r="F24" s="103"/>
      <c r="G24" s="103"/>
    </row>
    <row r="25" spans="1:7" ht="32.25" thickBot="1">
      <c r="A25" s="129" t="s">
        <v>294</v>
      </c>
      <c r="B25" s="110" t="s">
        <v>171</v>
      </c>
      <c r="C25" s="114"/>
      <c r="D25" s="161"/>
      <c r="E25" s="115" t="s">
        <v>245</v>
      </c>
      <c r="F25" s="112">
        <v>1015303</v>
      </c>
      <c r="G25" s="112">
        <v>1015303</v>
      </c>
    </row>
    <row r="26" spans="1:7" ht="32.25" thickBot="1">
      <c r="A26" s="97" t="s">
        <v>297</v>
      </c>
      <c r="B26" s="107" t="s">
        <v>347</v>
      </c>
      <c r="C26" s="108">
        <f>C16+C21+C24+C25</f>
        <v>189840</v>
      </c>
      <c r="D26" s="159">
        <v>3429728</v>
      </c>
      <c r="E26" s="107" t="s">
        <v>360</v>
      </c>
      <c r="F26" s="109">
        <v>1015303</v>
      </c>
      <c r="G26" s="109">
        <v>1015303</v>
      </c>
    </row>
    <row r="27" spans="1:7" ht="16.5" thickBot="1">
      <c r="A27" s="97" t="s">
        <v>299</v>
      </c>
      <c r="B27" s="107" t="s">
        <v>350</v>
      </c>
      <c r="C27" s="47">
        <f>+C15+C26</f>
        <v>59500304</v>
      </c>
      <c r="D27" s="163">
        <v>79817707</v>
      </c>
      <c r="E27" s="107" t="s">
        <v>351</v>
      </c>
      <c r="F27" s="47">
        <f>F15+F26</f>
        <v>59500304</v>
      </c>
      <c r="G27" s="47">
        <v>79817707</v>
      </c>
    </row>
  </sheetData>
  <mergeCells count="4">
    <mergeCell ref="A5:A6"/>
    <mergeCell ref="A4:G4"/>
    <mergeCell ref="A1:G1"/>
    <mergeCell ref="A2:G2"/>
  </mergeCells>
  <pageMargins left="1.73" right="0.7" top="0.7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2" sqref="A2:F2"/>
    </sheetView>
  </sheetViews>
  <sheetFormatPr defaultRowHeight="15"/>
  <cols>
    <col min="1" max="1" width="6.7109375" customWidth="1"/>
    <col min="2" max="2" width="38.85546875" customWidth="1"/>
    <col min="3" max="3" width="15.42578125" customWidth="1"/>
    <col min="4" max="4" width="14" customWidth="1"/>
    <col min="5" max="5" width="37.85546875" customWidth="1"/>
    <col min="6" max="6" width="14.7109375" customWidth="1"/>
    <col min="7" max="7" width="11.42578125" bestFit="1" customWidth="1"/>
  </cols>
  <sheetData>
    <row r="1" spans="1:7" ht="15.75">
      <c r="A1" s="209" t="s">
        <v>372</v>
      </c>
      <c r="B1" s="209"/>
      <c r="C1" s="209"/>
      <c r="D1" s="209"/>
      <c r="E1" s="209"/>
      <c r="F1" s="209"/>
    </row>
    <row r="2" spans="1:7" ht="15.75">
      <c r="A2" s="210" t="s">
        <v>426</v>
      </c>
      <c r="B2" s="210"/>
      <c r="C2" s="210"/>
      <c r="D2" s="210"/>
      <c r="E2" s="210"/>
      <c r="F2" s="210"/>
    </row>
    <row r="3" spans="1:7" ht="15.75">
      <c r="A3" s="225" t="s">
        <v>362</v>
      </c>
      <c r="B3" s="225"/>
      <c r="C3" s="225"/>
      <c r="D3" s="225"/>
      <c r="E3" s="225"/>
      <c r="F3" s="225"/>
    </row>
    <row r="4" spans="1:7" ht="16.5" thickBot="1">
      <c r="A4" s="89"/>
      <c r="B4" s="90"/>
      <c r="C4" s="89"/>
      <c r="D4" s="89"/>
      <c r="E4" s="89"/>
      <c r="F4" s="116"/>
      <c r="G4" t="s">
        <v>376</v>
      </c>
    </row>
    <row r="5" spans="1:7" ht="16.5" thickBot="1">
      <c r="A5" s="226" t="s">
        <v>271</v>
      </c>
      <c r="B5" s="91" t="s">
        <v>9</v>
      </c>
      <c r="C5" s="92"/>
      <c r="D5" s="164"/>
      <c r="E5" s="228" t="s">
        <v>176</v>
      </c>
      <c r="F5" s="229"/>
      <c r="G5" s="230"/>
    </row>
    <row r="6" spans="1:7" ht="32.25" thickBot="1">
      <c r="A6" s="227"/>
      <c r="B6" s="94" t="s">
        <v>0</v>
      </c>
      <c r="C6" s="95" t="s">
        <v>377</v>
      </c>
      <c r="D6" s="155" t="s">
        <v>385</v>
      </c>
      <c r="E6" s="167" t="s">
        <v>0</v>
      </c>
      <c r="F6" s="168" t="s">
        <v>377</v>
      </c>
      <c r="G6" s="168" t="s">
        <v>385</v>
      </c>
    </row>
    <row r="7" spans="1:7" ht="16.5" thickBot="1">
      <c r="A7" s="97" t="s">
        <v>6</v>
      </c>
      <c r="B7" s="94" t="s">
        <v>7</v>
      </c>
      <c r="C7" s="95" t="s">
        <v>8</v>
      </c>
      <c r="D7" s="155" t="s">
        <v>272</v>
      </c>
      <c r="E7" s="94" t="s">
        <v>273</v>
      </c>
      <c r="F7" s="96" t="s">
        <v>272</v>
      </c>
      <c r="G7" s="96" t="s">
        <v>383</v>
      </c>
    </row>
    <row r="8" spans="1:7" ht="31.5">
      <c r="A8" s="125" t="s">
        <v>10</v>
      </c>
      <c r="B8" s="98" t="s">
        <v>303</v>
      </c>
      <c r="C8" s="99">
        <v>0</v>
      </c>
      <c r="D8" s="156"/>
      <c r="E8" s="98" t="s">
        <v>212</v>
      </c>
      <c r="F8" s="100">
        <v>1892599</v>
      </c>
      <c r="G8" s="100">
        <v>541070</v>
      </c>
    </row>
    <row r="9" spans="1:7" ht="31.5">
      <c r="A9" s="126" t="s">
        <v>24</v>
      </c>
      <c r="B9" s="101" t="s">
        <v>304</v>
      </c>
      <c r="C9" s="102">
        <v>0</v>
      </c>
      <c r="D9" s="157"/>
      <c r="E9" s="101" t="s">
        <v>305</v>
      </c>
      <c r="F9" s="103">
        <v>0</v>
      </c>
      <c r="G9" s="103">
        <v>0</v>
      </c>
    </row>
    <row r="10" spans="1:7" ht="15.75">
      <c r="A10" s="126" t="s">
        <v>38</v>
      </c>
      <c r="B10" s="101" t="s">
        <v>306</v>
      </c>
      <c r="C10" s="102"/>
      <c r="D10" s="157"/>
      <c r="E10" s="101" t="s">
        <v>214</v>
      </c>
      <c r="F10" s="103">
        <v>7160548</v>
      </c>
      <c r="G10" s="103">
        <v>3055591</v>
      </c>
    </row>
    <row r="11" spans="1:7" ht="31.5">
      <c r="A11" s="126" t="s">
        <v>231</v>
      </c>
      <c r="B11" s="101" t="s">
        <v>307</v>
      </c>
      <c r="C11" s="102"/>
      <c r="D11" s="157"/>
      <c r="E11" s="101" t="s">
        <v>308</v>
      </c>
      <c r="F11" s="103"/>
      <c r="G11" s="103"/>
    </row>
    <row r="12" spans="1:7" ht="15.75">
      <c r="A12" s="126" t="s">
        <v>68</v>
      </c>
      <c r="B12" s="101" t="s">
        <v>309</v>
      </c>
      <c r="C12" s="102"/>
      <c r="D12" s="157"/>
      <c r="E12" s="101" t="s">
        <v>216</v>
      </c>
      <c r="F12" s="103"/>
      <c r="G12" s="103"/>
    </row>
    <row r="13" spans="1:7" ht="16.5" thickBot="1">
      <c r="A13" s="126" t="s">
        <v>92</v>
      </c>
      <c r="B13" s="101" t="s">
        <v>310</v>
      </c>
      <c r="C13" s="105"/>
      <c r="D13" s="165"/>
      <c r="E13" s="110" t="s">
        <v>207</v>
      </c>
      <c r="F13" s="103"/>
      <c r="G13" s="103"/>
    </row>
    <row r="14" spans="1:7" ht="32.25" thickBot="1">
      <c r="A14" s="97" t="s">
        <v>249</v>
      </c>
      <c r="B14" s="107" t="s">
        <v>352</v>
      </c>
      <c r="C14" s="108">
        <f>C8+C10+C11+C13</f>
        <v>0</v>
      </c>
      <c r="D14" s="159"/>
      <c r="E14" s="107" t="s">
        <v>353</v>
      </c>
      <c r="F14" s="109">
        <f>F8+F10+F12+F13</f>
        <v>9053147</v>
      </c>
      <c r="G14" s="109">
        <f>G8+G10+G12+G13</f>
        <v>3596661</v>
      </c>
    </row>
    <row r="15" spans="1:7" ht="31.5">
      <c r="A15" s="125" t="s">
        <v>114</v>
      </c>
      <c r="B15" s="117" t="s">
        <v>354</v>
      </c>
      <c r="C15" s="118">
        <v>9053147</v>
      </c>
      <c r="D15" s="166">
        <v>3596661</v>
      </c>
      <c r="E15" s="101" t="s">
        <v>284</v>
      </c>
      <c r="F15" s="100"/>
      <c r="G15" s="100"/>
    </row>
    <row r="16" spans="1:7" ht="15.75">
      <c r="A16" s="126" t="s">
        <v>124</v>
      </c>
      <c r="B16" s="119" t="s">
        <v>267</v>
      </c>
      <c r="C16" s="102">
        <v>9053147</v>
      </c>
      <c r="D16" s="157">
        <v>3596661</v>
      </c>
      <c r="E16" s="101" t="s">
        <v>311</v>
      </c>
      <c r="F16" s="103"/>
      <c r="G16" s="103"/>
    </row>
    <row r="17" spans="1:7" ht="15.75">
      <c r="A17" s="125" t="s">
        <v>259</v>
      </c>
      <c r="B17" s="119" t="s">
        <v>312</v>
      </c>
      <c r="C17" s="102"/>
      <c r="D17" s="157"/>
      <c r="E17" s="101" t="s">
        <v>290</v>
      </c>
      <c r="F17" s="103"/>
      <c r="G17" s="103"/>
    </row>
    <row r="18" spans="1:7" ht="15.75">
      <c r="A18" s="126" t="s">
        <v>261</v>
      </c>
      <c r="B18" s="119" t="s">
        <v>313</v>
      </c>
      <c r="C18" s="102"/>
      <c r="D18" s="157"/>
      <c r="E18" s="101" t="s">
        <v>293</v>
      </c>
      <c r="F18" s="103"/>
      <c r="G18" s="103"/>
    </row>
    <row r="19" spans="1:7" ht="15.75">
      <c r="A19" s="125" t="s">
        <v>281</v>
      </c>
      <c r="B19" s="119" t="s">
        <v>314</v>
      </c>
      <c r="C19" s="102"/>
      <c r="D19" s="161"/>
      <c r="E19" s="110" t="s">
        <v>296</v>
      </c>
      <c r="F19" s="103"/>
      <c r="G19" s="103"/>
    </row>
    <row r="20" spans="1:7" ht="31.5">
      <c r="A20" s="126" t="s">
        <v>282</v>
      </c>
      <c r="B20" s="120" t="s">
        <v>315</v>
      </c>
      <c r="C20" s="102"/>
      <c r="D20" s="157"/>
      <c r="E20" s="101" t="s">
        <v>316</v>
      </c>
      <c r="F20" s="103"/>
      <c r="G20" s="103"/>
    </row>
    <row r="21" spans="1:7" ht="31.5">
      <c r="A21" s="125" t="s">
        <v>283</v>
      </c>
      <c r="B21" s="121" t="s">
        <v>355</v>
      </c>
      <c r="C21" s="113">
        <f>C22+C23+C24+C25+C26</f>
        <v>0</v>
      </c>
      <c r="D21" s="166"/>
      <c r="E21" s="98" t="s">
        <v>317</v>
      </c>
      <c r="F21" s="103"/>
      <c r="G21" s="103"/>
    </row>
    <row r="22" spans="1:7" ht="31.5">
      <c r="A22" s="126" t="s">
        <v>285</v>
      </c>
      <c r="B22" s="120" t="s">
        <v>318</v>
      </c>
      <c r="C22" s="102"/>
      <c r="D22" s="156"/>
      <c r="E22" s="98" t="s">
        <v>248</v>
      </c>
      <c r="F22" s="103"/>
      <c r="G22" s="103"/>
    </row>
    <row r="23" spans="1:7" ht="31.5">
      <c r="A23" s="125" t="s">
        <v>288</v>
      </c>
      <c r="B23" s="120" t="s">
        <v>319</v>
      </c>
      <c r="C23" s="102"/>
      <c r="D23" s="156"/>
      <c r="E23" s="122"/>
      <c r="F23" s="103"/>
      <c r="G23" s="103"/>
    </row>
    <row r="24" spans="1:7" ht="31.5">
      <c r="A24" s="126" t="s">
        <v>291</v>
      </c>
      <c r="B24" s="119" t="s">
        <v>320</v>
      </c>
      <c r="C24" s="102"/>
      <c r="D24" s="156"/>
      <c r="E24" s="122"/>
      <c r="F24" s="103"/>
      <c r="G24" s="103"/>
    </row>
    <row r="25" spans="1:7" ht="19.5" customHeight="1">
      <c r="A25" s="125" t="s">
        <v>294</v>
      </c>
      <c r="B25" s="123" t="s">
        <v>321</v>
      </c>
      <c r="C25" s="102"/>
      <c r="D25" s="157"/>
      <c r="E25" s="106"/>
      <c r="F25" s="103"/>
      <c r="G25" s="103"/>
    </row>
    <row r="26" spans="1:7" ht="16.5" thickBot="1">
      <c r="A26" s="126" t="s">
        <v>297</v>
      </c>
      <c r="B26" s="124" t="s">
        <v>322</v>
      </c>
      <c r="C26" s="102"/>
      <c r="D26" s="156"/>
      <c r="E26" s="122"/>
      <c r="F26" s="103"/>
      <c r="G26" s="103"/>
    </row>
    <row r="27" spans="1:7" ht="48" thickBot="1">
      <c r="A27" s="97" t="s">
        <v>299</v>
      </c>
      <c r="B27" s="107" t="s">
        <v>356</v>
      </c>
      <c r="C27" s="108">
        <f>C15+C21</f>
        <v>9053147</v>
      </c>
      <c r="D27" s="159">
        <v>3596661</v>
      </c>
      <c r="E27" s="107" t="s">
        <v>357</v>
      </c>
      <c r="F27" s="109">
        <v>0</v>
      </c>
      <c r="G27" s="109"/>
    </row>
    <row r="28" spans="1:7" ht="16.5" thickBot="1">
      <c r="A28" s="97" t="s">
        <v>301</v>
      </c>
      <c r="B28" s="107" t="s">
        <v>358</v>
      </c>
      <c r="C28" s="47">
        <f>C14+C27</f>
        <v>9053147</v>
      </c>
      <c r="D28" s="163">
        <v>3596661</v>
      </c>
      <c r="E28" s="107" t="s">
        <v>359</v>
      </c>
      <c r="F28" s="47">
        <f>F14+F27</f>
        <v>9053147</v>
      </c>
      <c r="G28" s="47">
        <f>G14+G27</f>
        <v>3596661</v>
      </c>
    </row>
  </sheetData>
  <mergeCells count="5">
    <mergeCell ref="A5:A6"/>
    <mergeCell ref="A1:F1"/>
    <mergeCell ref="A2:F2"/>
    <mergeCell ref="A3:F3"/>
    <mergeCell ref="E5:G5"/>
  </mergeCells>
  <pageMargins left="1.68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" sqref="A2:C2"/>
    </sheetView>
  </sheetViews>
  <sheetFormatPr defaultRowHeight="15"/>
  <cols>
    <col min="1" max="1" width="3.7109375" customWidth="1"/>
    <col min="2" max="2" width="54.85546875" customWidth="1"/>
    <col min="3" max="3" width="14.42578125" customWidth="1"/>
    <col min="4" max="4" width="12.85546875" customWidth="1"/>
  </cols>
  <sheetData>
    <row r="1" spans="1:5" ht="15.75">
      <c r="A1" s="1"/>
      <c r="B1" s="209" t="s">
        <v>373</v>
      </c>
      <c r="C1" s="209"/>
      <c r="D1" s="209"/>
      <c r="E1" s="209"/>
    </row>
    <row r="2" spans="1:5" ht="15.75">
      <c r="A2" s="210" t="s">
        <v>426</v>
      </c>
      <c r="B2" s="210"/>
      <c r="C2" s="210"/>
      <c r="D2" s="85"/>
    </row>
    <row r="3" spans="1:5" ht="15.75">
      <c r="A3" s="1"/>
      <c r="B3" s="1"/>
      <c r="C3" s="1"/>
    </row>
    <row r="4" spans="1:5" ht="36" customHeight="1">
      <c r="A4" s="232" t="s">
        <v>374</v>
      </c>
      <c r="B4" s="232"/>
      <c r="C4" s="232"/>
    </row>
    <row r="5" spans="1:5" ht="15.75">
      <c r="A5" s="1"/>
      <c r="B5" s="1"/>
      <c r="C5" s="1"/>
    </row>
    <row r="6" spans="1:5" ht="15.75">
      <c r="A6" s="1"/>
      <c r="B6" s="1"/>
      <c r="C6" s="8"/>
      <c r="D6" s="8" t="s">
        <v>375</v>
      </c>
    </row>
    <row r="7" spans="1:5" ht="15.75">
      <c r="A7" s="2">
        <v>1</v>
      </c>
      <c r="B7" s="2" t="s">
        <v>323</v>
      </c>
      <c r="C7" s="196">
        <v>2655200</v>
      </c>
      <c r="D7" s="196">
        <v>2655200</v>
      </c>
    </row>
    <row r="8" spans="1:5" ht="31.5">
      <c r="A8" s="2">
        <v>2</v>
      </c>
      <c r="B8" s="2" t="s">
        <v>324</v>
      </c>
      <c r="C8" s="3">
        <v>0</v>
      </c>
      <c r="D8" s="3">
        <v>0</v>
      </c>
    </row>
    <row r="9" spans="1:5" ht="15.75">
      <c r="A9" s="2">
        <v>3</v>
      </c>
      <c r="B9" s="2" t="s">
        <v>325</v>
      </c>
      <c r="C9" s="3">
        <v>0</v>
      </c>
      <c r="D9" s="3">
        <v>0</v>
      </c>
    </row>
    <row r="10" spans="1:5" ht="31.5">
      <c r="A10" s="2">
        <v>4</v>
      </c>
      <c r="B10" s="2" t="s">
        <v>326</v>
      </c>
      <c r="C10" s="3">
        <v>0</v>
      </c>
      <c r="D10" s="3">
        <v>0</v>
      </c>
    </row>
    <row r="11" spans="1:5" ht="15.75">
      <c r="A11" s="2">
        <v>5</v>
      </c>
      <c r="B11" s="2" t="s">
        <v>327</v>
      </c>
      <c r="C11" s="3">
        <v>0</v>
      </c>
      <c r="D11" s="3">
        <v>0</v>
      </c>
    </row>
    <row r="12" spans="1:5" ht="15.75">
      <c r="A12" s="2">
        <v>6</v>
      </c>
      <c r="B12" s="2" t="s">
        <v>328</v>
      </c>
      <c r="C12" s="3">
        <v>0</v>
      </c>
      <c r="D12" s="3">
        <v>0</v>
      </c>
    </row>
    <row r="13" spans="1:5" ht="15.75">
      <c r="A13" s="231" t="s">
        <v>329</v>
      </c>
      <c r="B13" s="231"/>
      <c r="C13" s="196">
        <v>2655200</v>
      </c>
      <c r="D13" s="196">
        <v>2655200</v>
      </c>
    </row>
    <row r="14" spans="1:5" ht="15.75">
      <c r="A14" s="231" t="s">
        <v>330</v>
      </c>
      <c r="B14" s="231"/>
      <c r="C14" s="5">
        <f t="shared" ref="C14" si="0">C13/2</f>
        <v>1327600</v>
      </c>
      <c r="D14" s="5">
        <v>1327600</v>
      </c>
    </row>
    <row r="15" spans="1:5" ht="15.75">
      <c r="A15" s="233" t="s">
        <v>331</v>
      </c>
      <c r="B15" s="233"/>
      <c r="C15" s="6">
        <f t="shared" ref="C15:D15" si="1">SUM(C16:C23)</f>
        <v>0</v>
      </c>
      <c r="D15" s="6">
        <f t="shared" si="1"/>
        <v>0</v>
      </c>
    </row>
    <row r="16" spans="1:5" ht="15.75">
      <c r="A16" s="2">
        <v>7</v>
      </c>
      <c r="B16" s="2" t="s">
        <v>332</v>
      </c>
      <c r="C16" s="3">
        <v>0</v>
      </c>
      <c r="D16" s="3">
        <v>0</v>
      </c>
    </row>
    <row r="17" spans="1:4" ht="15.75">
      <c r="A17" s="2">
        <v>8</v>
      </c>
      <c r="B17" s="2" t="s">
        <v>333</v>
      </c>
      <c r="C17" s="3">
        <v>0</v>
      </c>
      <c r="D17" s="3">
        <v>0</v>
      </c>
    </row>
    <row r="18" spans="1:4" ht="15.75">
      <c r="A18" s="2">
        <v>9</v>
      </c>
      <c r="B18" s="2" t="s">
        <v>334</v>
      </c>
      <c r="C18" s="3">
        <v>0</v>
      </c>
      <c r="D18" s="3">
        <v>0</v>
      </c>
    </row>
    <row r="19" spans="1:4" ht="15.75">
      <c r="A19" s="2">
        <v>10</v>
      </c>
      <c r="B19" s="2" t="s">
        <v>335</v>
      </c>
      <c r="C19" s="3">
        <v>0</v>
      </c>
      <c r="D19" s="3">
        <v>0</v>
      </c>
    </row>
    <row r="20" spans="1:4" ht="15.75">
      <c r="A20" s="2">
        <v>11</v>
      </c>
      <c r="B20" s="2" t="s">
        <v>336</v>
      </c>
      <c r="C20" s="3">
        <v>0</v>
      </c>
      <c r="D20" s="3">
        <v>0</v>
      </c>
    </row>
    <row r="21" spans="1:4" ht="15.75">
      <c r="A21" s="2">
        <v>12</v>
      </c>
      <c r="B21" s="2" t="s">
        <v>337</v>
      </c>
      <c r="C21" s="3"/>
      <c r="D21" s="3"/>
    </row>
    <row r="22" spans="1:4" ht="15.75">
      <c r="A22" s="2">
        <v>13</v>
      </c>
      <c r="B22" s="2" t="s">
        <v>338</v>
      </c>
      <c r="C22" s="3">
        <v>0</v>
      </c>
      <c r="D22" s="3">
        <v>0</v>
      </c>
    </row>
    <row r="23" spans="1:4" ht="15.75">
      <c r="A23" s="2">
        <v>14</v>
      </c>
      <c r="B23" s="2" t="s">
        <v>339</v>
      </c>
      <c r="C23" s="3">
        <v>0</v>
      </c>
      <c r="D23" s="3">
        <v>0</v>
      </c>
    </row>
    <row r="24" spans="1:4" ht="15.75">
      <c r="A24" s="233" t="s">
        <v>340</v>
      </c>
      <c r="B24" s="233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332</v>
      </c>
      <c r="C25" s="3">
        <v>0</v>
      </c>
      <c r="D25" s="3">
        <v>0</v>
      </c>
    </row>
    <row r="26" spans="1:4" ht="15.75">
      <c r="A26" s="2">
        <v>16</v>
      </c>
      <c r="B26" s="2" t="s">
        <v>333</v>
      </c>
      <c r="C26" s="3">
        <v>0</v>
      </c>
      <c r="D26" s="3">
        <v>0</v>
      </c>
    </row>
    <row r="27" spans="1:4" ht="15.75">
      <c r="A27" s="2">
        <v>17</v>
      </c>
      <c r="B27" s="2" t="s">
        <v>334</v>
      </c>
      <c r="C27" s="3">
        <v>0</v>
      </c>
      <c r="D27" s="3">
        <v>0</v>
      </c>
    </row>
    <row r="28" spans="1:4" ht="15.75">
      <c r="A28" s="2">
        <v>18</v>
      </c>
      <c r="B28" s="2" t="s">
        <v>335</v>
      </c>
      <c r="C28" s="3">
        <v>0</v>
      </c>
      <c r="D28" s="3">
        <v>0</v>
      </c>
    </row>
    <row r="29" spans="1:4" ht="15.75">
      <c r="A29" s="2">
        <v>19</v>
      </c>
      <c r="B29" s="2" t="s">
        <v>336</v>
      </c>
      <c r="C29" s="3">
        <v>0</v>
      </c>
      <c r="D29" s="3">
        <v>0</v>
      </c>
    </row>
    <row r="30" spans="1:4" ht="15.75">
      <c r="A30" s="2">
        <v>20</v>
      </c>
      <c r="B30" s="2" t="s">
        <v>337</v>
      </c>
      <c r="C30" s="3">
        <v>0</v>
      </c>
      <c r="D30" s="3">
        <v>0</v>
      </c>
    </row>
    <row r="31" spans="1:4" ht="15.75">
      <c r="A31" s="2">
        <v>21</v>
      </c>
      <c r="B31" s="2" t="s">
        <v>338</v>
      </c>
      <c r="C31" s="3">
        <v>0</v>
      </c>
      <c r="D31" s="3">
        <v>0</v>
      </c>
    </row>
    <row r="32" spans="1:4" ht="15.75">
      <c r="A32" s="2">
        <v>22</v>
      </c>
      <c r="B32" s="2" t="s">
        <v>339</v>
      </c>
      <c r="C32" s="3">
        <v>0</v>
      </c>
      <c r="D32" s="3">
        <v>0</v>
      </c>
    </row>
    <row r="33" spans="1:4" ht="15.75">
      <c r="A33" s="231" t="s">
        <v>341</v>
      </c>
      <c r="B33" s="231"/>
      <c r="C33" s="4">
        <f t="shared" ref="C33:D33" si="3">SUM(C15,C24)</f>
        <v>0</v>
      </c>
      <c r="D33" s="4">
        <f t="shared" si="3"/>
        <v>0</v>
      </c>
    </row>
    <row r="34" spans="1:4" ht="15.75">
      <c r="A34" s="231" t="s">
        <v>342</v>
      </c>
      <c r="B34" s="231"/>
      <c r="C34" s="7">
        <f t="shared" ref="C34:D34" si="4">C14-C33</f>
        <v>1327600</v>
      </c>
      <c r="D34" s="7">
        <f t="shared" si="4"/>
        <v>1327600</v>
      </c>
    </row>
  </sheetData>
  <mergeCells count="10">
    <mergeCell ref="D1:E1"/>
    <mergeCell ref="A33:B33"/>
    <mergeCell ref="A34:B34"/>
    <mergeCell ref="A4:C4"/>
    <mergeCell ref="B1:C1"/>
    <mergeCell ref="A2:C2"/>
    <mergeCell ref="A13:B13"/>
    <mergeCell ref="A14:B14"/>
    <mergeCell ref="A15:B15"/>
    <mergeCell ref="A24:B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M35"/>
  <sheetViews>
    <sheetView zoomScaleNormal="100" workbookViewId="0">
      <selection activeCell="E2" sqref="E2"/>
    </sheetView>
  </sheetViews>
  <sheetFormatPr defaultRowHeight="15"/>
  <cols>
    <col min="6" max="8" width="9.140625" customWidth="1"/>
  </cols>
  <sheetData>
    <row r="1" spans="2:13">
      <c r="L1" t="s">
        <v>423</v>
      </c>
    </row>
    <row r="2" spans="2:13">
      <c r="E2" t="s">
        <v>425</v>
      </c>
    </row>
    <row r="4" spans="2:13" ht="15.75">
      <c r="D4" s="234" t="s">
        <v>386</v>
      </c>
      <c r="E4" s="234"/>
      <c r="F4" s="234"/>
      <c r="G4" s="234"/>
      <c r="H4" s="234"/>
      <c r="I4" s="234"/>
      <c r="J4" s="234"/>
    </row>
    <row r="5" spans="2:13" ht="15.75">
      <c r="D5" s="234" t="s">
        <v>387</v>
      </c>
      <c r="E5" s="234"/>
      <c r="F5" s="234"/>
      <c r="G5" s="234"/>
      <c r="H5" s="234"/>
      <c r="I5" s="234"/>
      <c r="J5" s="234"/>
    </row>
    <row r="6" spans="2:13" ht="15.75" customHeight="1"/>
    <row r="7" spans="2:13" s="199" customFormat="1" ht="12.75">
      <c r="B7" s="235" t="s">
        <v>388</v>
      </c>
      <c r="C7" s="235"/>
      <c r="D7" s="235"/>
      <c r="E7" s="235"/>
      <c r="F7" s="198" t="s">
        <v>417</v>
      </c>
      <c r="G7" s="198"/>
      <c r="H7" s="198"/>
      <c r="I7" s="198"/>
      <c r="J7" s="198"/>
      <c r="K7" s="198"/>
      <c r="L7" s="198"/>
    </row>
    <row r="8" spans="2:13" s="199" customFormat="1" ht="12.75">
      <c r="B8" s="200" t="s">
        <v>389</v>
      </c>
      <c r="C8" s="200"/>
      <c r="D8" s="201" t="s">
        <v>390</v>
      </c>
      <c r="E8" s="200"/>
    </row>
    <row r="9" spans="2:13" s="199" customFormat="1" ht="12.75">
      <c r="B9" s="200" t="s">
        <v>391</v>
      </c>
      <c r="C9" s="200"/>
      <c r="D9" s="201" t="s">
        <v>392</v>
      </c>
      <c r="E9" s="201"/>
      <c r="F9" s="201"/>
      <c r="G9" s="201"/>
      <c r="H9" s="201"/>
      <c r="I9" s="201"/>
    </row>
    <row r="10" spans="2:13" s="199" customFormat="1" ht="12.75">
      <c r="B10" s="200" t="s">
        <v>393</v>
      </c>
      <c r="C10" s="200"/>
      <c r="D10" s="200"/>
      <c r="E10" s="201" t="s">
        <v>394</v>
      </c>
    </row>
    <row r="11" spans="2:13" ht="15.75" thickBot="1"/>
    <row r="12" spans="2:13" s="199" customFormat="1" ht="13.5" thickBot="1">
      <c r="B12" s="236" t="s">
        <v>395</v>
      </c>
      <c r="C12" s="237"/>
      <c r="D12" s="237"/>
      <c r="E12" s="238"/>
      <c r="F12" s="239" t="s">
        <v>396</v>
      </c>
      <c r="G12" s="240"/>
      <c r="H12" s="239">
        <v>2019</v>
      </c>
      <c r="I12" s="240"/>
      <c r="J12" s="241" t="s">
        <v>397</v>
      </c>
      <c r="K12" s="241"/>
      <c r="L12" s="242" t="s">
        <v>398</v>
      </c>
      <c r="M12" s="243"/>
    </row>
    <row r="13" spans="2:13" s="199" customFormat="1" ht="12.75">
      <c r="B13" s="244" t="s">
        <v>399</v>
      </c>
      <c r="C13" s="245"/>
      <c r="D13" s="245"/>
      <c r="E13" s="246"/>
      <c r="F13" s="247">
        <v>0</v>
      </c>
      <c r="G13" s="247"/>
      <c r="H13" s="247">
        <v>0</v>
      </c>
      <c r="I13" s="247"/>
      <c r="J13" s="247">
        <v>0</v>
      </c>
      <c r="K13" s="248"/>
      <c r="L13" s="247">
        <f>SUM(F13:K13)</f>
        <v>0</v>
      </c>
      <c r="M13" s="249"/>
    </row>
    <row r="14" spans="2:13" s="199" customFormat="1" ht="12.75">
      <c r="B14" s="202" t="s">
        <v>400</v>
      </c>
      <c r="C14" s="203"/>
      <c r="D14" s="203"/>
      <c r="E14" s="204"/>
      <c r="F14" s="250"/>
      <c r="G14" s="250"/>
      <c r="H14" s="250"/>
      <c r="I14" s="250"/>
      <c r="J14" s="250"/>
      <c r="K14" s="251"/>
      <c r="L14" s="250"/>
      <c r="M14" s="252"/>
    </row>
    <row r="15" spans="2:13" s="199" customFormat="1" ht="12.75">
      <c r="B15" s="253" t="s">
        <v>401</v>
      </c>
      <c r="C15" s="254"/>
      <c r="D15" s="254"/>
      <c r="E15" s="255"/>
      <c r="F15" s="250">
        <v>1361722</v>
      </c>
      <c r="G15" s="250"/>
      <c r="H15" s="250">
        <v>1634067</v>
      </c>
      <c r="I15" s="250"/>
      <c r="J15" s="250">
        <v>1906411</v>
      </c>
      <c r="K15" s="251"/>
      <c r="L15" s="250">
        <f>SUM(F15:K15)</f>
        <v>4902200</v>
      </c>
      <c r="M15" s="252"/>
    </row>
    <row r="16" spans="2:13" s="199" customFormat="1" ht="12.75">
      <c r="B16" s="253" t="s">
        <v>402</v>
      </c>
      <c r="C16" s="254"/>
      <c r="D16" s="254"/>
      <c r="E16" s="255"/>
      <c r="F16" s="250"/>
      <c r="G16" s="250"/>
      <c r="H16" s="250"/>
      <c r="I16" s="250"/>
      <c r="J16" s="250"/>
      <c r="K16" s="251"/>
      <c r="L16" s="250"/>
      <c r="M16" s="252"/>
    </row>
    <row r="17" spans="2:13" s="199" customFormat="1" ht="12.75">
      <c r="B17" s="253" t="s">
        <v>403</v>
      </c>
      <c r="C17" s="254"/>
      <c r="D17" s="254"/>
      <c r="E17" s="255"/>
      <c r="F17" s="250"/>
      <c r="G17" s="250"/>
      <c r="H17" s="250"/>
      <c r="I17" s="250"/>
      <c r="J17" s="250"/>
      <c r="K17" s="251"/>
      <c r="L17" s="250"/>
      <c r="M17" s="252"/>
    </row>
    <row r="18" spans="2:13" s="199" customFormat="1" ht="13.5" thickBot="1">
      <c r="B18" s="253" t="s">
        <v>404</v>
      </c>
      <c r="C18" s="254"/>
      <c r="D18" s="254"/>
      <c r="E18" s="255"/>
      <c r="F18" s="250"/>
      <c r="G18" s="250"/>
      <c r="H18" s="250"/>
      <c r="I18" s="250"/>
      <c r="J18" s="250"/>
      <c r="K18" s="251"/>
      <c r="L18" s="250"/>
      <c r="M18" s="252"/>
    </row>
    <row r="19" spans="2:13" s="199" customFormat="1" ht="13.5" thickBot="1">
      <c r="B19" s="256" t="s">
        <v>405</v>
      </c>
      <c r="C19" s="257"/>
      <c r="D19" s="257"/>
      <c r="E19" s="258"/>
      <c r="F19" s="259">
        <f>SUM(F15:F18)</f>
        <v>1361722</v>
      </c>
      <c r="G19" s="260"/>
      <c r="H19" s="259">
        <f>SUM(H15:H18)</f>
        <v>1634067</v>
      </c>
      <c r="I19" s="260"/>
      <c r="J19" s="259">
        <f>SUM(J15:J18)</f>
        <v>1906411</v>
      </c>
      <c r="K19" s="261"/>
      <c r="L19" s="262">
        <f>SUM(L13:M18)</f>
        <v>4902200</v>
      </c>
      <c r="M19" s="263"/>
    </row>
    <row r="20" spans="2:13" s="199" customFormat="1" ht="12.75">
      <c r="B20" s="205"/>
      <c r="C20" s="205"/>
      <c r="D20" s="205"/>
      <c r="E20" s="206"/>
      <c r="F20" s="206"/>
      <c r="G20" s="206"/>
      <c r="H20" s="206"/>
      <c r="I20" s="206"/>
      <c r="J20" s="206"/>
      <c r="K20" s="206"/>
    </row>
    <row r="21" spans="2:13" s="199" customFormat="1" ht="13.5" thickBot="1">
      <c r="B21" s="205"/>
      <c r="C21" s="205"/>
      <c r="D21" s="205"/>
      <c r="E21" s="206"/>
      <c r="F21" s="206"/>
      <c r="G21" s="206"/>
      <c r="H21" s="206"/>
      <c r="I21" s="206"/>
      <c r="J21" s="206"/>
      <c r="K21" s="206"/>
    </row>
    <row r="22" spans="2:13" s="199" customFormat="1" ht="13.5" thickBot="1">
      <c r="B22" s="256" t="s">
        <v>406</v>
      </c>
      <c r="C22" s="257"/>
      <c r="D22" s="257"/>
      <c r="E22" s="257"/>
      <c r="F22" s="239" t="s">
        <v>396</v>
      </c>
      <c r="G22" s="240"/>
      <c r="H22" s="239">
        <v>2019</v>
      </c>
      <c r="I22" s="240"/>
      <c r="J22" s="241" t="s">
        <v>397</v>
      </c>
      <c r="K22" s="241"/>
      <c r="L22" s="242" t="s">
        <v>398</v>
      </c>
      <c r="M22" s="243"/>
    </row>
    <row r="23" spans="2:13" s="199" customFormat="1" ht="12.75">
      <c r="B23" s="244" t="s">
        <v>407</v>
      </c>
      <c r="C23" s="245"/>
      <c r="D23" s="245"/>
      <c r="E23" s="245"/>
      <c r="F23" s="265">
        <v>0</v>
      </c>
      <c r="G23" s="266"/>
      <c r="H23" s="265">
        <v>0</v>
      </c>
      <c r="I23" s="266"/>
      <c r="J23" s="265">
        <v>0</v>
      </c>
      <c r="K23" s="266"/>
      <c r="L23" s="264"/>
      <c r="M23" s="264"/>
    </row>
    <row r="24" spans="2:13" s="199" customFormat="1" ht="12.75">
      <c r="B24" s="253" t="s">
        <v>408</v>
      </c>
      <c r="C24" s="254"/>
      <c r="D24" s="254"/>
      <c r="E24" s="254"/>
      <c r="F24" s="264">
        <v>0</v>
      </c>
      <c r="G24" s="264"/>
      <c r="H24" s="264">
        <v>0</v>
      </c>
      <c r="I24" s="264"/>
      <c r="J24" s="264">
        <v>0</v>
      </c>
      <c r="K24" s="264"/>
      <c r="L24" s="264"/>
      <c r="M24" s="264"/>
    </row>
    <row r="25" spans="2:13" s="199" customFormat="1" ht="12.75">
      <c r="B25" s="253" t="s">
        <v>409</v>
      </c>
      <c r="C25" s="254"/>
      <c r="D25" s="254"/>
      <c r="E25" s="254"/>
      <c r="F25" s="264">
        <v>1361722</v>
      </c>
      <c r="G25" s="264"/>
      <c r="H25" s="264">
        <v>1634067</v>
      </c>
      <c r="I25" s="264"/>
      <c r="J25" s="264">
        <v>1906411</v>
      </c>
      <c r="K25" s="264"/>
      <c r="L25" s="264">
        <f>SUM(F25:K25)</f>
        <v>4902200</v>
      </c>
      <c r="M25" s="264"/>
    </row>
    <row r="26" spans="2:13" s="199" customFormat="1" ht="12.75">
      <c r="B26" s="253" t="s">
        <v>410</v>
      </c>
      <c r="C26" s="254"/>
      <c r="D26" s="254"/>
      <c r="E26" s="254"/>
      <c r="F26" s="264">
        <v>0</v>
      </c>
      <c r="G26" s="264"/>
      <c r="H26" s="264">
        <v>0</v>
      </c>
      <c r="I26" s="264"/>
      <c r="J26" s="264">
        <v>0</v>
      </c>
      <c r="K26" s="264"/>
      <c r="L26" s="264"/>
      <c r="M26" s="264"/>
    </row>
    <row r="27" spans="2:13" s="199" customFormat="1" ht="13.5" thickBot="1">
      <c r="B27" s="267" t="s">
        <v>411</v>
      </c>
      <c r="C27" s="268"/>
      <c r="D27" s="268"/>
      <c r="E27" s="269"/>
      <c r="F27" s="264">
        <v>0</v>
      </c>
      <c r="G27" s="264"/>
      <c r="H27" s="264">
        <v>0</v>
      </c>
      <c r="I27" s="264"/>
      <c r="J27" s="264">
        <v>0</v>
      </c>
      <c r="K27" s="264"/>
      <c r="L27" s="264"/>
      <c r="M27" s="264"/>
    </row>
    <row r="28" spans="2:13" s="199" customFormat="1" ht="13.5" thickBot="1">
      <c r="B28" s="256" t="s">
        <v>398</v>
      </c>
      <c r="C28" s="257"/>
      <c r="D28" s="257"/>
      <c r="E28" s="257"/>
      <c r="F28" s="270">
        <f>SUM(F23:F27)</f>
        <v>1361722</v>
      </c>
      <c r="G28" s="270"/>
      <c r="H28" s="270">
        <f>SUM(H23:H27)</f>
        <v>1634067</v>
      </c>
      <c r="I28" s="270"/>
      <c r="J28" s="270">
        <f>SUM(J23:J27)</f>
        <v>1906411</v>
      </c>
      <c r="K28" s="270"/>
      <c r="L28" s="270">
        <f>SUM(L23:M27)</f>
        <v>4902200</v>
      </c>
      <c r="M28" s="263"/>
    </row>
    <row r="30" spans="2:13" ht="15.75">
      <c r="B30" s="176" t="s">
        <v>412</v>
      </c>
      <c r="C30" s="176"/>
      <c r="D30" s="176"/>
      <c r="E30" s="176"/>
      <c r="F30" s="176"/>
      <c r="G30" s="176"/>
      <c r="H30" s="176"/>
      <c r="I30" s="176"/>
      <c r="J30" s="176"/>
    </row>
    <row r="31" spans="2:13" ht="15.75" thickBot="1"/>
    <row r="32" spans="2:13" ht="15.75" thickBot="1">
      <c r="B32" s="276" t="s">
        <v>413</v>
      </c>
      <c r="C32" s="277"/>
      <c r="D32" s="277"/>
      <c r="E32" s="277"/>
      <c r="F32" s="277"/>
      <c r="G32" s="277"/>
      <c r="H32" s="277"/>
      <c r="I32" s="277"/>
      <c r="J32" s="277"/>
      <c r="K32" s="274" t="s">
        <v>414</v>
      </c>
      <c r="L32" s="274"/>
      <c r="M32" s="275"/>
    </row>
    <row r="33" spans="2:13">
      <c r="B33" s="278"/>
      <c r="C33" s="279"/>
      <c r="D33" s="279"/>
      <c r="E33" s="279"/>
      <c r="F33" s="279"/>
      <c r="G33" s="279"/>
      <c r="H33" s="279"/>
      <c r="I33" s="279"/>
      <c r="J33" s="279"/>
      <c r="K33" s="280"/>
      <c r="L33" s="281"/>
      <c r="M33" s="282"/>
    </row>
    <row r="34" spans="2:13" ht="15.75" thickBot="1">
      <c r="B34" s="283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5"/>
    </row>
    <row r="35" spans="2:13" ht="15.75" thickBot="1">
      <c r="B35" s="271" t="s">
        <v>415</v>
      </c>
      <c r="C35" s="272"/>
      <c r="D35" s="272"/>
      <c r="E35" s="272"/>
      <c r="F35" s="272"/>
      <c r="G35" s="272"/>
      <c r="H35" s="272"/>
      <c r="I35" s="272"/>
      <c r="J35" s="273"/>
      <c r="K35" s="274"/>
      <c r="L35" s="274"/>
      <c r="M35" s="275"/>
    </row>
  </sheetData>
  <mergeCells count="85">
    <mergeCell ref="B35:J35"/>
    <mergeCell ref="K35:M35"/>
    <mergeCell ref="B32:J32"/>
    <mergeCell ref="K32:M32"/>
    <mergeCell ref="B33:J33"/>
    <mergeCell ref="K33:M33"/>
    <mergeCell ref="B34:J34"/>
    <mergeCell ref="K34:M34"/>
    <mergeCell ref="B28:E28"/>
    <mergeCell ref="F28:G28"/>
    <mergeCell ref="H28:I28"/>
    <mergeCell ref="J28:K28"/>
    <mergeCell ref="L28:M28"/>
    <mergeCell ref="B27:E27"/>
    <mergeCell ref="F27:G27"/>
    <mergeCell ref="H27:I27"/>
    <mergeCell ref="J27:K27"/>
    <mergeCell ref="L27:M27"/>
    <mergeCell ref="B25:E25"/>
    <mergeCell ref="F25:G25"/>
    <mergeCell ref="H25:I25"/>
    <mergeCell ref="J25:K25"/>
    <mergeCell ref="L25:M25"/>
    <mergeCell ref="B26:E26"/>
    <mergeCell ref="F26:G26"/>
    <mergeCell ref="H26:I26"/>
    <mergeCell ref="J26:K26"/>
    <mergeCell ref="L26:M26"/>
    <mergeCell ref="B23:E23"/>
    <mergeCell ref="F23:G23"/>
    <mergeCell ref="H23:I23"/>
    <mergeCell ref="J23:K23"/>
    <mergeCell ref="L23:M23"/>
    <mergeCell ref="B24:E24"/>
    <mergeCell ref="F24:G24"/>
    <mergeCell ref="H24:I24"/>
    <mergeCell ref="J24:K24"/>
    <mergeCell ref="L24:M24"/>
    <mergeCell ref="B19:E19"/>
    <mergeCell ref="F19:G19"/>
    <mergeCell ref="H19:I19"/>
    <mergeCell ref="J19:K19"/>
    <mergeCell ref="L19:M19"/>
    <mergeCell ref="B22:E22"/>
    <mergeCell ref="F22:G22"/>
    <mergeCell ref="H22:I22"/>
    <mergeCell ref="J22:K22"/>
    <mergeCell ref="L22:M22"/>
    <mergeCell ref="B18:E18"/>
    <mergeCell ref="F18:G18"/>
    <mergeCell ref="H18:I18"/>
    <mergeCell ref="J18:K18"/>
    <mergeCell ref="L18:M18"/>
    <mergeCell ref="B16:E16"/>
    <mergeCell ref="F16:G16"/>
    <mergeCell ref="H16:I16"/>
    <mergeCell ref="J16:K16"/>
    <mergeCell ref="L16:M16"/>
    <mergeCell ref="B17:E17"/>
    <mergeCell ref="F17:G17"/>
    <mergeCell ref="H17:I17"/>
    <mergeCell ref="J17:K17"/>
    <mergeCell ref="L17:M17"/>
    <mergeCell ref="F14:G14"/>
    <mergeCell ref="H14:I14"/>
    <mergeCell ref="J14:K14"/>
    <mergeCell ref="L14:M14"/>
    <mergeCell ref="B15:E15"/>
    <mergeCell ref="F15:G15"/>
    <mergeCell ref="H15:I15"/>
    <mergeCell ref="J15:K15"/>
    <mergeCell ref="L15:M15"/>
    <mergeCell ref="L12:M12"/>
    <mergeCell ref="B13:E13"/>
    <mergeCell ref="F13:G13"/>
    <mergeCell ref="H13:I13"/>
    <mergeCell ref="J13:K13"/>
    <mergeCell ref="L13:M13"/>
    <mergeCell ref="D4:J4"/>
    <mergeCell ref="D5:J5"/>
    <mergeCell ref="B7:E7"/>
    <mergeCell ref="B12:E12"/>
    <mergeCell ref="F12:G12"/>
    <mergeCell ref="H12:I12"/>
    <mergeCell ref="J12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1</vt:lpstr>
      <vt:lpstr>2</vt:lpstr>
      <vt:lpstr>3-a</vt:lpstr>
      <vt:lpstr>3-b</vt:lpstr>
      <vt:lpstr>3-c</vt:lpstr>
      <vt:lpstr>4-a</vt:lpstr>
      <vt:lpstr>4-b</vt:lpstr>
      <vt:lpstr>5</vt:lpstr>
      <vt:lpstr>6-a</vt:lpstr>
      <vt:lpstr>6-b</vt:lpstr>
      <vt:lpstr>Munka1</vt:lpstr>
      <vt:lpstr>'1'!Nyomtatási_terület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Laura</cp:lastModifiedBy>
  <cp:lastPrinted>2019-05-24T06:35:28Z</cp:lastPrinted>
  <dcterms:created xsi:type="dcterms:W3CDTF">2015-02-23T07:05:39Z</dcterms:created>
  <dcterms:modified xsi:type="dcterms:W3CDTF">2019-05-29T07:06:25Z</dcterms:modified>
</cp:coreProperties>
</file>