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57" i="1"/>
  <c r="E57"/>
  <c r="G57" s="1"/>
  <c r="G56"/>
  <c r="G55"/>
  <c r="G54"/>
  <c r="G53"/>
  <c r="F50"/>
  <c r="G48"/>
  <c r="F48"/>
  <c r="E48"/>
  <c r="G47"/>
  <c r="G46"/>
  <c r="F46"/>
  <c r="F51" s="1"/>
  <c r="G51" s="1"/>
  <c r="E46"/>
  <c r="E51" s="1"/>
  <c r="G44"/>
  <c r="F41"/>
  <c r="F40"/>
  <c r="E40"/>
  <c r="G40" s="1"/>
  <c r="G39"/>
  <c r="F38"/>
  <c r="E38"/>
  <c r="G38" s="1"/>
  <c r="G37"/>
  <c r="G36"/>
  <c r="G35"/>
  <c r="G34"/>
  <c r="F34"/>
  <c r="E34"/>
  <c r="G33"/>
  <c r="G32"/>
  <c r="F32"/>
  <c r="E32"/>
  <c r="G31"/>
  <c r="G30"/>
  <c r="F30"/>
  <c r="E30"/>
  <c r="G29"/>
  <c r="G28"/>
  <c r="G27"/>
  <c r="G26"/>
  <c r="G25"/>
  <c r="G24"/>
  <c r="G22"/>
  <c r="F22"/>
  <c r="E22"/>
  <c r="G21"/>
  <c r="G20"/>
  <c r="G19"/>
  <c r="F17"/>
  <c r="E17"/>
  <c r="G17" s="1"/>
  <c r="G16"/>
  <c r="G15"/>
  <c r="F14"/>
  <c r="F23" s="1"/>
  <c r="E14"/>
  <c r="E23" s="1"/>
  <c r="G13"/>
  <c r="G12"/>
  <c r="G11"/>
  <c r="G10"/>
  <c r="G9"/>
  <c r="G8"/>
  <c r="E42" l="1"/>
  <c r="E52" s="1"/>
  <c r="E58" s="1"/>
  <c r="F42"/>
  <c r="G23"/>
  <c r="G14"/>
  <c r="E41"/>
  <c r="G41" s="1"/>
  <c r="F52" l="1"/>
  <c r="G42"/>
  <c r="G52" l="1"/>
  <c r="F58"/>
  <c r="G58" s="1"/>
</calcChain>
</file>

<file path=xl/sharedStrings.xml><?xml version="1.0" encoding="utf-8"?>
<sst xmlns="http://schemas.openxmlformats.org/spreadsheetml/2006/main" count="115" uniqueCount="106">
  <si>
    <t>1. melléklet az 5/2018. (V.25.) önkormányzati rendelethez</t>
  </si>
  <si>
    <t>Sorszám</t>
  </si>
  <si>
    <t xml:space="preserve"> ÖNKORMÁNYZATI ÖSSZESEN BEVÉTELEK (forint)</t>
  </si>
  <si>
    <t>A. Megnevezés</t>
  </si>
  <si>
    <t>B.</t>
  </si>
  <si>
    <t>C.</t>
  </si>
  <si>
    <t>D.</t>
  </si>
  <si>
    <t>Előirányzat</t>
  </si>
  <si>
    <t>Teljesítés</t>
  </si>
  <si>
    <t>forintban</t>
  </si>
  <si>
    <t>%-ban</t>
  </si>
  <si>
    <t>1.</t>
  </si>
  <si>
    <t>I. Működési bevételek</t>
  </si>
  <si>
    <t>2.</t>
  </si>
  <si>
    <t>Közvetített szolgáltatások ellenértéke</t>
  </si>
  <si>
    <t>3.</t>
  </si>
  <si>
    <t>Tulajdonosi bevételek</t>
  </si>
  <si>
    <t>4.</t>
  </si>
  <si>
    <t>Ellátási díjak</t>
  </si>
  <si>
    <t>5.</t>
  </si>
  <si>
    <t>Kiszámlázott álatalános forgalmi adó</t>
  </si>
  <si>
    <t>6.</t>
  </si>
  <si>
    <t>Kamatbevételek</t>
  </si>
  <si>
    <t>7.</t>
  </si>
  <si>
    <t>Egyéb működési bevételek</t>
  </si>
  <si>
    <t>8.</t>
  </si>
  <si>
    <t>Önkormányzat működési bevételei</t>
  </si>
  <si>
    <t>9.</t>
  </si>
  <si>
    <t>Szolgáltatások ellenértéke</t>
  </si>
  <si>
    <t>10.</t>
  </si>
  <si>
    <t>11.</t>
  </si>
  <si>
    <t>Polgármesteri Hivatal működési bevétele</t>
  </si>
  <si>
    <t>12.</t>
  </si>
  <si>
    <t>13.</t>
  </si>
  <si>
    <t>14.</t>
  </si>
  <si>
    <t>15.</t>
  </si>
  <si>
    <t>16.</t>
  </si>
  <si>
    <t>Óvodák, valamint a művelődédi központ és könyvtár működési bevételei</t>
  </si>
  <si>
    <t>17.</t>
  </si>
  <si>
    <t>Önkormányzat és intézményei működési bevételei</t>
  </si>
  <si>
    <t>18.</t>
  </si>
  <si>
    <t>Helyi önkormányzatok működésének általános támogatása</t>
  </si>
  <si>
    <t>19.</t>
  </si>
  <si>
    <t>Települési önkormányzatok egyes köznevelési feladatainak támogatása</t>
  </si>
  <si>
    <t>20.</t>
  </si>
  <si>
    <t>Települési önkormányzatok szociális és gyermekjóléti feladatainak támogatása</t>
  </si>
  <si>
    <t>21.</t>
  </si>
  <si>
    <t>Települési önkormányzatok kulturális feladatainak támogatása</t>
  </si>
  <si>
    <t>22.</t>
  </si>
  <si>
    <t>Működési célú költségvetési és kiegészítő támogatás</t>
  </si>
  <si>
    <t>23.</t>
  </si>
  <si>
    <t>Elszámolásból származó bevételek</t>
  </si>
  <si>
    <t>24.</t>
  </si>
  <si>
    <t>Önkormányzatok működési támogatásai</t>
  </si>
  <si>
    <t>25.</t>
  </si>
  <si>
    <t>Működési célú támogatások államháztartáson belülről</t>
  </si>
  <si>
    <t>26.</t>
  </si>
  <si>
    <t>27.</t>
  </si>
  <si>
    <t>Működési célú átvett pénzeszközök</t>
  </si>
  <si>
    <t>28.</t>
  </si>
  <si>
    <t>29.</t>
  </si>
  <si>
    <t>Vagyoni típusú adók</t>
  </si>
  <si>
    <t>30.</t>
  </si>
  <si>
    <t>Értékesítési és forgalmi adók</t>
  </si>
  <si>
    <t>31.</t>
  </si>
  <si>
    <t>Egyéb áruhasználati és szolgáltatási adók</t>
  </si>
  <si>
    <t>32.</t>
  </si>
  <si>
    <t>Helyi adók és adó jellegű bevételek</t>
  </si>
  <si>
    <t>33.</t>
  </si>
  <si>
    <t>Gépjárműadók</t>
  </si>
  <si>
    <t>34.</t>
  </si>
  <si>
    <t>Önkormányzatoknak átengedett közhatalmi bevételek</t>
  </si>
  <si>
    <t>35.</t>
  </si>
  <si>
    <t>KöZhatalmi bevételek összesen</t>
  </si>
  <si>
    <t>36.</t>
  </si>
  <si>
    <t>MŰKÖDÉSI CÉLÚ BEVÉTELEK ÖSSZESEN</t>
  </si>
  <si>
    <t>37.</t>
  </si>
  <si>
    <t>II. Felhalmozási bevételek</t>
  </si>
  <si>
    <t>38.</t>
  </si>
  <si>
    <t>Ingatlanok értékesítése</t>
  </si>
  <si>
    <t>39.</t>
  </si>
  <si>
    <t>Egyéb tárgyi eszközök, immateriális javak értékesítése</t>
  </si>
  <si>
    <t>40.</t>
  </si>
  <si>
    <t>Felhalmozási bevételek</t>
  </si>
  <si>
    <t>41.</t>
  </si>
  <si>
    <t>Felhalmozási célú támogatások államháztartáson belülről</t>
  </si>
  <si>
    <t>42.</t>
  </si>
  <si>
    <t>43.</t>
  </si>
  <si>
    <t>Felhalmozási célú átvett pénzeszközök</t>
  </si>
  <si>
    <t>44.</t>
  </si>
  <si>
    <t>45.</t>
  </si>
  <si>
    <t>FELHALMOZÁSI CÉLÚ BEVÉTELEK ÖSSZESEN</t>
  </si>
  <si>
    <t>46.</t>
  </si>
  <si>
    <t>KÖLTSÉGVETÉSI BEVÉTELEK</t>
  </si>
  <si>
    <t>47.</t>
  </si>
  <si>
    <t>Forgatási célú belföldi értékpapírok beváltása, értékesítése</t>
  </si>
  <si>
    <t>48.</t>
  </si>
  <si>
    <t>Előző évi költségvetési maradvány igénybevétele</t>
  </si>
  <si>
    <t>49.</t>
  </si>
  <si>
    <t>Államháztartáson belüli megelőlegezések</t>
  </si>
  <si>
    <t>50.</t>
  </si>
  <si>
    <t>Központi, irányító szervi támogatás</t>
  </si>
  <si>
    <t>51.</t>
  </si>
  <si>
    <t>FINANSZÍROZÁSI BEVÉTELEK</t>
  </si>
  <si>
    <t>52.</t>
  </si>
  <si>
    <t>III. KÖLTSÉGVETÉSI BEVÉTELEK MINDÖSSZESEN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</si>
</sst>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10" fontId="3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49" fontId="1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0" fontId="0" fillId="0" borderId="1" xfId="0" applyFill="1" applyBorder="1" applyAlignment="1"/>
    <xf numFmtId="3" fontId="3" fillId="0" borderId="1" xfId="0" applyNumberFormat="1" applyFont="1" applyFill="1" applyBorder="1"/>
    <xf numFmtId="10" fontId="3" fillId="0" borderId="1" xfId="0" applyNumberFormat="1" applyFont="1" applyFill="1" applyBorder="1"/>
    <xf numFmtId="49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10" fontId="1" fillId="0" borderId="1" xfId="0" applyNumberFormat="1" applyFont="1" applyFill="1" applyBorder="1"/>
    <xf numFmtId="49" fontId="3" fillId="0" borderId="1" xfId="0" applyNumberFormat="1" applyFont="1" applyFill="1" applyBorder="1"/>
    <xf numFmtId="49" fontId="1" fillId="0" borderId="1" xfId="0" applyNumberFormat="1" applyFont="1" applyFill="1" applyBorder="1" applyAlignment="1"/>
    <xf numFmtId="49" fontId="5" fillId="0" borderId="1" xfId="0" applyNumberFormat="1" applyFont="1" applyFill="1" applyBorder="1"/>
    <xf numFmtId="3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sqref="A1:G58"/>
    </sheetView>
  </sheetViews>
  <sheetFormatPr defaultRowHeight="15"/>
  <cols>
    <col min="4" max="4" width="54.28515625" customWidth="1"/>
    <col min="5" max="5" width="14" customWidth="1"/>
    <col min="6" max="6" width="15.140625" customWidth="1"/>
    <col min="7" max="7" width="14.42578125" customWidth="1"/>
  </cols>
  <sheetData>
    <row r="1" spans="1:7">
      <c r="A1" s="1" t="s">
        <v>0</v>
      </c>
      <c r="B1" s="2"/>
      <c r="C1" s="2"/>
      <c r="D1" s="2"/>
      <c r="E1" s="2"/>
      <c r="F1" s="3"/>
      <c r="G1" s="3"/>
    </row>
    <row r="2" spans="1:7">
      <c r="A2" s="4"/>
      <c r="B2" s="5"/>
      <c r="C2" s="6"/>
      <c r="D2" s="6"/>
      <c r="E2" s="7"/>
      <c r="F2" s="8"/>
      <c r="G2" s="9"/>
    </row>
    <row r="3" spans="1:7">
      <c r="A3" s="10" t="s">
        <v>1</v>
      </c>
      <c r="B3" s="11" t="s">
        <v>2</v>
      </c>
      <c r="C3" s="12"/>
      <c r="D3" s="12"/>
      <c r="E3" s="12"/>
      <c r="F3" s="13"/>
      <c r="G3" s="14"/>
    </row>
    <row r="4" spans="1:7">
      <c r="A4" s="10"/>
      <c r="B4" s="15" t="s">
        <v>3</v>
      </c>
      <c r="C4" s="16"/>
      <c r="D4" s="17"/>
      <c r="E4" s="18" t="s">
        <v>4</v>
      </c>
      <c r="F4" s="19" t="s">
        <v>5</v>
      </c>
      <c r="G4" s="20" t="s">
        <v>6</v>
      </c>
    </row>
    <row r="5" spans="1:7">
      <c r="A5" s="10"/>
      <c r="B5" s="21"/>
      <c r="C5" s="22"/>
      <c r="D5" s="23"/>
      <c r="E5" s="24" t="s">
        <v>7</v>
      </c>
      <c r="F5" s="25" t="s">
        <v>8</v>
      </c>
      <c r="G5" s="26"/>
    </row>
    <row r="6" spans="1:7">
      <c r="A6" s="27"/>
      <c r="B6" s="28"/>
      <c r="C6" s="29"/>
      <c r="D6" s="30"/>
      <c r="E6" s="31"/>
      <c r="F6" s="19" t="s">
        <v>9</v>
      </c>
      <c r="G6" s="20" t="s">
        <v>10</v>
      </c>
    </row>
    <row r="7" spans="1:7">
      <c r="A7" s="32" t="s">
        <v>11</v>
      </c>
      <c r="B7" s="33" t="s">
        <v>12</v>
      </c>
      <c r="C7" s="33"/>
      <c r="D7" s="33"/>
      <c r="E7" s="34"/>
      <c r="F7" s="35"/>
      <c r="G7" s="36"/>
    </row>
    <row r="8" spans="1:7">
      <c r="A8" s="32" t="s">
        <v>13</v>
      </c>
      <c r="B8" s="37"/>
      <c r="C8" s="37" t="s">
        <v>14</v>
      </c>
      <c r="D8" s="37"/>
      <c r="E8" s="38">
        <v>3630000</v>
      </c>
      <c r="F8" s="35">
        <v>5032302</v>
      </c>
      <c r="G8" s="36">
        <f>F8/E8</f>
        <v>1.3863090909090909</v>
      </c>
    </row>
    <row r="9" spans="1:7">
      <c r="A9" s="32" t="s">
        <v>15</v>
      </c>
      <c r="B9" s="37"/>
      <c r="C9" s="37" t="s">
        <v>16</v>
      </c>
      <c r="D9" s="37"/>
      <c r="E9" s="38">
        <v>28760000</v>
      </c>
      <c r="F9" s="35">
        <v>46535978</v>
      </c>
      <c r="G9" s="36">
        <f t="shared" ref="G9:G58" si="0">F9/E9</f>
        <v>1.6180799026425592</v>
      </c>
    </row>
    <row r="10" spans="1:7">
      <c r="A10" s="32" t="s">
        <v>17</v>
      </c>
      <c r="B10" s="37"/>
      <c r="C10" s="37" t="s">
        <v>18</v>
      </c>
      <c r="D10" s="37"/>
      <c r="E10" s="38">
        <v>8081000</v>
      </c>
      <c r="F10" s="35">
        <v>8912032</v>
      </c>
      <c r="G10" s="36">
        <f t="shared" si="0"/>
        <v>1.1028377676030194</v>
      </c>
    </row>
    <row r="11" spans="1:7">
      <c r="A11" s="32" t="s">
        <v>19</v>
      </c>
      <c r="B11" s="37"/>
      <c r="C11" s="37" t="s">
        <v>20</v>
      </c>
      <c r="D11" s="37"/>
      <c r="E11" s="38">
        <v>71685000</v>
      </c>
      <c r="F11" s="35">
        <v>71660798</v>
      </c>
      <c r="G11" s="36">
        <f t="shared" si="0"/>
        <v>0.99966238404129171</v>
      </c>
    </row>
    <row r="12" spans="1:7">
      <c r="A12" s="32" t="s">
        <v>21</v>
      </c>
      <c r="B12" s="37"/>
      <c r="C12" s="37" t="s">
        <v>22</v>
      </c>
      <c r="D12" s="37"/>
      <c r="E12" s="38">
        <v>250000</v>
      </c>
      <c r="F12" s="35">
        <v>22639560</v>
      </c>
      <c r="G12" s="36">
        <f t="shared" si="0"/>
        <v>90.558239999999998</v>
      </c>
    </row>
    <row r="13" spans="1:7">
      <c r="A13" s="32" t="s">
        <v>23</v>
      </c>
      <c r="B13" s="37"/>
      <c r="C13" s="37" t="s">
        <v>24</v>
      </c>
      <c r="D13" s="37"/>
      <c r="E13" s="38">
        <v>887600</v>
      </c>
      <c r="F13" s="35">
        <v>5158763</v>
      </c>
      <c r="G13" s="36">
        <f t="shared" si="0"/>
        <v>5.8120358269490762</v>
      </c>
    </row>
    <row r="14" spans="1:7">
      <c r="A14" s="32" t="s">
        <v>25</v>
      </c>
      <c r="B14" s="37"/>
      <c r="C14" s="39" t="s">
        <v>26</v>
      </c>
      <c r="D14" s="37"/>
      <c r="E14" s="40">
        <f>SUM(E8:E13)</f>
        <v>113293600</v>
      </c>
      <c r="F14" s="40">
        <f>SUM(F8:F13)</f>
        <v>159939433</v>
      </c>
      <c r="G14" s="41">
        <f t="shared" si="0"/>
        <v>1.411725225431975</v>
      </c>
    </row>
    <row r="15" spans="1:7">
      <c r="A15" s="32" t="s">
        <v>27</v>
      </c>
      <c r="B15" s="37"/>
      <c r="C15" s="37" t="s">
        <v>28</v>
      </c>
      <c r="D15" s="37"/>
      <c r="E15" s="38">
        <v>1000000</v>
      </c>
      <c r="F15" s="35">
        <v>2516107</v>
      </c>
      <c r="G15" s="36">
        <f t="shared" si="0"/>
        <v>2.5161069999999999</v>
      </c>
    </row>
    <row r="16" spans="1:7">
      <c r="A16" s="32" t="s">
        <v>29</v>
      </c>
      <c r="B16" s="37"/>
      <c r="C16" s="37" t="s">
        <v>20</v>
      </c>
      <c r="D16" s="37"/>
      <c r="E16" s="38">
        <v>270000</v>
      </c>
      <c r="F16" s="35">
        <v>447749</v>
      </c>
      <c r="G16" s="36">
        <f t="shared" si="0"/>
        <v>1.6583296296296297</v>
      </c>
    </row>
    <row r="17" spans="1:7">
      <c r="A17" s="32" t="s">
        <v>30</v>
      </c>
      <c r="B17" s="37"/>
      <c r="C17" s="39" t="s">
        <v>31</v>
      </c>
      <c r="D17" s="37"/>
      <c r="E17" s="40">
        <f>SUM(E15:E16)</f>
        <v>1270000</v>
      </c>
      <c r="F17" s="40">
        <f>SUM(F15:F16)</f>
        <v>2963856</v>
      </c>
      <c r="G17" s="41">
        <f t="shared" si="0"/>
        <v>2.3337448818897637</v>
      </c>
    </row>
    <row r="18" spans="1:7">
      <c r="A18" s="32" t="s">
        <v>32</v>
      </c>
      <c r="B18" s="37"/>
      <c r="C18" s="37" t="s">
        <v>28</v>
      </c>
      <c r="D18" s="37"/>
      <c r="E18" s="38"/>
      <c r="F18" s="35"/>
      <c r="G18" s="36"/>
    </row>
    <row r="19" spans="1:7">
      <c r="A19" s="32" t="s">
        <v>33</v>
      </c>
      <c r="B19" s="37"/>
      <c r="C19" s="37" t="s">
        <v>16</v>
      </c>
      <c r="D19" s="37"/>
      <c r="E19" s="38">
        <v>10635275</v>
      </c>
      <c r="F19" s="35">
        <v>11462223</v>
      </c>
      <c r="G19" s="36">
        <f t="shared" si="0"/>
        <v>1.0777552061418252</v>
      </c>
    </row>
    <row r="20" spans="1:7">
      <c r="A20" s="32" t="s">
        <v>34</v>
      </c>
      <c r="B20" s="37"/>
      <c r="C20" s="37" t="s">
        <v>18</v>
      </c>
      <c r="D20" s="37"/>
      <c r="E20" s="38">
        <v>5148000</v>
      </c>
      <c r="F20" s="35">
        <v>4536852</v>
      </c>
      <c r="G20" s="36">
        <f t="shared" si="0"/>
        <v>0.88128438228438233</v>
      </c>
    </row>
    <row r="21" spans="1:7">
      <c r="A21" s="32" t="s">
        <v>35</v>
      </c>
      <c r="B21" s="37"/>
      <c r="C21" s="37" t="s">
        <v>20</v>
      </c>
      <c r="D21" s="37"/>
      <c r="E21" s="38">
        <v>3143000</v>
      </c>
      <c r="F21" s="35">
        <v>4721963</v>
      </c>
      <c r="G21" s="36">
        <f t="shared" si="0"/>
        <v>1.5023744829780465</v>
      </c>
    </row>
    <row r="22" spans="1:7">
      <c r="A22" s="32" t="s">
        <v>36</v>
      </c>
      <c r="B22" s="37"/>
      <c r="C22" s="39" t="s">
        <v>37</v>
      </c>
      <c r="D22" s="37"/>
      <c r="E22" s="40">
        <f>SUM(E18:E21)</f>
        <v>18926275</v>
      </c>
      <c r="F22" s="40">
        <f>SUM(F18:F21)</f>
        <v>20721038</v>
      </c>
      <c r="G22" s="41">
        <f t="shared" si="0"/>
        <v>1.094829172671326</v>
      </c>
    </row>
    <row r="23" spans="1:7">
      <c r="A23" s="32" t="s">
        <v>38</v>
      </c>
      <c r="B23" s="37"/>
      <c r="C23" s="39" t="s">
        <v>39</v>
      </c>
      <c r="D23" s="37"/>
      <c r="E23" s="40">
        <f>E14+E17+E22</f>
        <v>133489875</v>
      </c>
      <c r="F23" s="40">
        <f>F14+F17+F22</f>
        <v>183624327</v>
      </c>
      <c r="G23" s="41">
        <f t="shared" si="0"/>
        <v>1.3755674503403348</v>
      </c>
    </row>
    <row r="24" spans="1:7">
      <c r="A24" s="32" t="s">
        <v>40</v>
      </c>
      <c r="B24" s="37"/>
      <c r="C24" s="42" t="s">
        <v>41</v>
      </c>
      <c r="D24" s="37"/>
      <c r="E24" s="38">
        <v>102165540</v>
      </c>
      <c r="F24" s="35">
        <v>102165540</v>
      </c>
      <c r="G24" s="36">
        <f t="shared" si="0"/>
        <v>1</v>
      </c>
    </row>
    <row r="25" spans="1:7">
      <c r="A25" s="32" t="s">
        <v>42</v>
      </c>
      <c r="B25" s="37"/>
      <c r="C25" s="42" t="s">
        <v>43</v>
      </c>
      <c r="D25" s="37"/>
      <c r="E25" s="38">
        <v>183460914</v>
      </c>
      <c r="F25" s="35">
        <v>183460914</v>
      </c>
      <c r="G25" s="36">
        <f t="shared" si="0"/>
        <v>1</v>
      </c>
    </row>
    <row r="26" spans="1:7">
      <c r="A26" s="32" t="s">
        <v>44</v>
      </c>
      <c r="B26" s="37"/>
      <c r="C26" s="42" t="s">
        <v>45</v>
      </c>
      <c r="D26" s="37"/>
      <c r="E26" s="38">
        <v>73423714</v>
      </c>
      <c r="F26" s="35">
        <v>73423714</v>
      </c>
      <c r="G26" s="36">
        <f t="shared" si="0"/>
        <v>1</v>
      </c>
    </row>
    <row r="27" spans="1:7">
      <c r="A27" s="32" t="s">
        <v>46</v>
      </c>
      <c r="B27" s="37"/>
      <c r="C27" s="42" t="s">
        <v>47</v>
      </c>
      <c r="D27" s="37"/>
      <c r="E27" s="38">
        <v>10873841</v>
      </c>
      <c r="F27" s="35">
        <v>10873841</v>
      </c>
      <c r="G27" s="36">
        <f t="shared" si="0"/>
        <v>1</v>
      </c>
    </row>
    <row r="28" spans="1:7">
      <c r="A28" s="32" t="s">
        <v>48</v>
      </c>
      <c r="B28" s="37"/>
      <c r="C28" s="42" t="s">
        <v>49</v>
      </c>
      <c r="D28" s="37"/>
      <c r="E28" s="38">
        <v>2484334</v>
      </c>
      <c r="F28" s="35">
        <v>2484334</v>
      </c>
      <c r="G28" s="36">
        <f t="shared" si="0"/>
        <v>1</v>
      </c>
    </row>
    <row r="29" spans="1:7">
      <c r="A29" s="32" t="s">
        <v>50</v>
      </c>
      <c r="B29" s="37"/>
      <c r="C29" s="42" t="s">
        <v>51</v>
      </c>
      <c r="D29" s="37"/>
      <c r="E29" s="38">
        <v>3103140</v>
      </c>
      <c r="F29" s="35">
        <v>3103140</v>
      </c>
      <c r="G29" s="36">
        <f t="shared" si="0"/>
        <v>1</v>
      </c>
    </row>
    <row r="30" spans="1:7">
      <c r="A30" s="32" t="s">
        <v>52</v>
      </c>
      <c r="B30" s="43"/>
      <c r="C30" s="39" t="s">
        <v>53</v>
      </c>
      <c r="D30" s="43"/>
      <c r="E30" s="40">
        <f>SUM(E24:E29)</f>
        <v>375511483</v>
      </c>
      <c r="F30" s="40">
        <f>SUM(F24:F29)</f>
        <v>375511483</v>
      </c>
      <c r="G30" s="41">
        <f t="shared" si="0"/>
        <v>1</v>
      </c>
    </row>
    <row r="31" spans="1:7">
      <c r="A31" s="32" t="s">
        <v>54</v>
      </c>
      <c r="B31" s="37"/>
      <c r="C31" s="42" t="s">
        <v>55</v>
      </c>
      <c r="D31" s="37"/>
      <c r="E31" s="38">
        <v>142013659</v>
      </c>
      <c r="F31" s="35">
        <v>157959604</v>
      </c>
      <c r="G31" s="36">
        <f t="shared" si="0"/>
        <v>1.1122845866537387</v>
      </c>
    </row>
    <row r="32" spans="1:7">
      <c r="A32" s="32" t="s">
        <v>56</v>
      </c>
      <c r="B32" s="43"/>
      <c r="C32" s="39" t="s">
        <v>55</v>
      </c>
      <c r="D32" s="43"/>
      <c r="E32" s="40">
        <f>SUM(E31)</f>
        <v>142013659</v>
      </c>
      <c r="F32" s="40">
        <f>SUM(F31)</f>
        <v>157959604</v>
      </c>
      <c r="G32" s="41">
        <f t="shared" si="0"/>
        <v>1.1122845866537387</v>
      </c>
    </row>
    <row r="33" spans="1:7">
      <c r="A33" s="32" t="s">
        <v>57</v>
      </c>
      <c r="B33" s="37"/>
      <c r="C33" s="42" t="s">
        <v>58</v>
      </c>
      <c r="D33" s="37"/>
      <c r="E33" s="38">
        <v>650000</v>
      </c>
      <c r="F33" s="35">
        <v>650000</v>
      </c>
      <c r="G33" s="36">
        <f t="shared" si="0"/>
        <v>1</v>
      </c>
    </row>
    <row r="34" spans="1:7">
      <c r="A34" s="32" t="s">
        <v>59</v>
      </c>
      <c r="B34" s="37"/>
      <c r="C34" s="39" t="s">
        <v>58</v>
      </c>
      <c r="D34" s="37"/>
      <c r="E34" s="40">
        <f>SUM(E33)</f>
        <v>650000</v>
      </c>
      <c r="F34" s="40">
        <f>SUM(F33)</f>
        <v>650000</v>
      </c>
      <c r="G34" s="41">
        <f t="shared" si="0"/>
        <v>1</v>
      </c>
    </row>
    <row r="35" spans="1:7">
      <c r="A35" s="32" t="s">
        <v>60</v>
      </c>
      <c r="B35" s="37"/>
      <c r="C35" s="37" t="s">
        <v>61</v>
      </c>
      <c r="D35" s="37"/>
      <c r="E35" s="38">
        <v>297780000</v>
      </c>
      <c r="F35" s="35">
        <v>321480907</v>
      </c>
      <c r="G35" s="36">
        <f t="shared" si="0"/>
        <v>1.079592004164148</v>
      </c>
    </row>
    <row r="36" spans="1:7">
      <c r="A36" s="32" t="s">
        <v>62</v>
      </c>
      <c r="B36" s="44"/>
      <c r="C36" s="42" t="s">
        <v>63</v>
      </c>
      <c r="D36" s="44"/>
      <c r="E36" s="38">
        <v>991685000</v>
      </c>
      <c r="F36" s="35">
        <v>788193503</v>
      </c>
      <c r="G36" s="36">
        <f t="shared" si="0"/>
        <v>0.79480228399138841</v>
      </c>
    </row>
    <row r="37" spans="1:7">
      <c r="A37" s="32" t="s">
        <v>64</v>
      </c>
      <c r="B37" s="42"/>
      <c r="C37" s="42" t="s">
        <v>65</v>
      </c>
      <c r="D37" s="42"/>
      <c r="E37" s="38">
        <v>29000</v>
      </c>
      <c r="F37" s="35">
        <v>10316131</v>
      </c>
      <c r="G37" s="36">
        <f t="shared" si="0"/>
        <v>355.72865517241377</v>
      </c>
    </row>
    <row r="38" spans="1:7">
      <c r="A38" s="32" t="s">
        <v>66</v>
      </c>
      <c r="B38" s="42"/>
      <c r="C38" s="39" t="s">
        <v>67</v>
      </c>
      <c r="D38" s="42"/>
      <c r="E38" s="40">
        <f>SUM(E35:E37)</f>
        <v>1289494000</v>
      </c>
      <c r="F38" s="40">
        <f>SUM(F35:F37)</f>
        <v>1119990541</v>
      </c>
      <c r="G38" s="41">
        <f t="shared" si="0"/>
        <v>0.86855040892008806</v>
      </c>
    </row>
    <row r="39" spans="1:7">
      <c r="A39" s="32" t="s">
        <v>68</v>
      </c>
      <c r="B39" s="42"/>
      <c r="C39" s="42" t="s">
        <v>69</v>
      </c>
      <c r="D39" s="42"/>
      <c r="E39" s="38">
        <v>19500000</v>
      </c>
      <c r="F39" s="35">
        <v>20986420</v>
      </c>
      <c r="G39" s="36">
        <f t="shared" si="0"/>
        <v>1.0762266666666667</v>
      </c>
    </row>
    <row r="40" spans="1:7">
      <c r="A40" s="32" t="s">
        <v>70</v>
      </c>
      <c r="B40" s="44"/>
      <c r="C40" s="39" t="s">
        <v>71</v>
      </c>
      <c r="D40" s="44"/>
      <c r="E40" s="40">
        <f>SUM(E39)</f>
        <v>19500000</v>
      </c>
      <c r="F40" s="40">
        <f>SUM(F39)</f>
        <v>20986420</v>
      </c>
      <c r="G40" s="41">
        <f t="shared" si="0"/>
        <v>1.0762266666666667</v>
      </c>
    </row>
    <row r="41" spans="1:7">
      <c r="A41" s="32" t="s">
        <v>72</v>
      </c>
      <c r="B41" s="42"/>
      <c r="C41" s="39" t="s">
        <v>73</v>
      </c>
      <c r="D41" s="42"/>
      <c r="E41" s="40">
        <f>E38+E40</f>
        <v>1308994000</v>
      </c>
      <c r="F41" s="40">
        <f>F38+F40</f>
        <v>1140976961</v>
      </c>
      <c r="G41" s="41">
        <f t="shared" si="0"/>
        <v>0.8716441488654646</v>
      </c>
    </row>
    <row r="42" spans="1:7">
      <c r="A42" s="32" t="s">
        <v>74</v>
      </c>
      <c r="B42" s="42"/>
      <c r="C42" s="39" t="s">
        <v>75</v>
      </c>
      <c r="D42" s="42"/>
      <c r="E42" s="40">
        <f>E23+E30+E32+E34+E41</f>
        <v>1960659017</v>
      </c>
      <c r="F42" s="40">
        <f>F23+F30+F32+F34+F41</f>
        <v>1858722375</v>
      </c>
      <c r="G42" s="41">
        <f t="shared" si="0"/>
        <v>0.94800899028533114</v>
      </c>
    </row>
    <row r="43" spans="1:7">
      <c r="A43" s="32" t="s">
        <v>76</v>
      </c>
      <c r="B43" s="33" t="s">
        <v>77</v>
      </c>
      <c r="C43" s="34"/>
      <c r="D43" s="34"/>
      <c r="E43" s="34"/>
      <c r="F43" s="35"/>
      <c r="G43" s="36"/>
    </row>
    <row r="44" spans="1:7">
      <c r="A44" s="32" t="s">
        <v>78</v>
      </c>
      <c r="B44" s="39"/>
      <c r="C44" s="42" t="s">
        <v>79</v>
      </c>
      <c r="D44" s="42"/>
      <c r="E44" s="38">
        <v>244262000</v>
      </c>
      <c r="F44" s="35">
        <v>262808273</v>
      </c>
      <c r="G44" s="36">
        <f t="shared" si="0"/>
        <v>1.0759277865570576</v>
      </c>
    </row>
    <row r="45" spans="1:7">
      <c r="A45" s="32" t="s">
        <v>80</v>
      </c>
      <c r="B45" s="39"/>
      <c r="C45" s="42" t="s">
        <v>81</v>
      </c>
      <c r="D45" s="42"/>
      <c r="E45" s="38"/>
      <c r="F45" s="35">
        <v>219724</v>
      </c>
      <c r="G45" s="36"/>
    </row>
    <row r="46" spans="1:7">
      <c r="A46" s="32" t="s">
        <v>82</v>
      </c>
      <c r="B46" s="39"/>
      <c r="C46" s="39" t="s">
        <v>83</v>
      </c>
      <c r="D46" s="42"/>
      <c r="E46" s="40">
        <f>SUM(E44:E45)</f>
        <v>244262000</v>
      </c>
      <c r="F46" s="40">
        <f>SUM(F44:F45)</f>
        <v>263027997</v>
      </c>
      <c r="G46" s="36">
        <f t="shared" si="0"/>
        <v>1.0768273288518067</v>
      </c>
    </row>
    <row r="47" spans="1:7">
      <c r="A47" s="32" t="s">
        <v>84</v>
      </c>
      <c r="B47" s="39"/>
      <c r="C47" s="42" t="s">
        <v>85</v>
      </c>
      <c r="D47" s="42"/>
      <c r="E47" s="38">
        <v>224807360</v>
      </c>
      <c r="F47" s="35">
        <v>224807360</v>
      </c>
      <c r="G47" s="36">
        <f t="shared" si="0"/>
        <v>1</v>
      </c>
    </row>
    <row r="48" spans="1:7">
      <c r="A48" s="32" t="s">
        <v>86</v>
      </c>
      <c r="B48" s="43"/>
      <c r="C48" s="39" t="s">
        <v>85</v>
      </c>
      <c r="D48" s="43"/>
      <c r="E48" s="40">
        <f>SUM(E47)</f>
        <v>224807360</v>
      </c>
      <c r="F48" s="40">
        <f>SUM(F47)</f>
        <v>224807360</v>
      </c>
      <c r="G48" s="36">
        <f t="shared" si="0"/>
        <v>1</v>
      </c>
    </row>
    <row r="49" spans="1:7">
      <c r="A49" s="32" t="s">
        <v>87</v>
      </c>
      <c r="B49" s="42"/>
      <c r="C49" s="42" t="s">
        <v>88</v>
      </c>
      <c r="D49" s="42"/>
      <c r="E49" s="38"/>
      <c r="F49" s="35">
        <v>452679</v>
      </c>
      <c r="G49" s="36"/>
    </row>
    <row r="50" spans="1:7">
      <c r="A50" s="32" t="s">
        <v>89</v>
      </c>
      <c r="B50" s="42"/>
      <c r="C50" s="39" t="s">
        <v>88</v>
      </c>
      <c r="D50" s="42"/>
      <c r="E50" s="40"/>
      <c r="F50" s="45">
        <f>SUM(F49)</f>
        <v>452679</v>
      </c>
      <c r="G50" s="36"/>
    </row>
    <row r="51" spans="1:7">
      <c r="A51" s="32" t="s">
        <v>90</v>
      </c>
      <c r="B51" s="43"/>
      <c r="C51" s="43" t="s">
        <v>91</v>
      </c>
      <c r="D51" s="43"/>
      <c r="E51" s="40">
        <f>E46+E48+E50</f>
        <v>469069360</v>
      </c>
      <c r="F51" s="40">
        <f>F46+F48+F50</f>
        <v>488288036</v>
      </c>
      <c r="G51" s="41">
        <f t="shared" si="0"/>
        <v>1.0409719279042229</v>
      </c>
    </row>
    <row r="52" spans="1:7">
      <c r="A52" s="32" t="s">
        <v>92</v>
      </c>
      <c r="B52" s="43"/>
      <c r="C52" s="43" t="s">
        <v>93</v>
      </c>
      <c r="D52" s="43"/>
      <c r="E52" s="40">
        <f>E42+E51</f>
        <v>2429728377</v>
      </c>
      <c r="F52" s="40">
        <f>F42+F51</f>
        <v>2347010411</v>
      </c>
      <c r="G52" s="41">
        <f t="shared" si="0"/>
        <v>0.96595587935548077</v>
      </c>
    </row>
    <row r="53" spans="1:7">
      <c r="A53" s="32" t="s">
        <v>94</v>
      </c>
      <c r="B53" s="37"/>
      <c r="C53" s="42" t="s">
        <v>95</v>
      </c>
      <c r="D53" s="37"/>
      <c r="E53" s="38">
        <v>3404835660</v>
      </c>
      <c r="F53" s="35">
        <v>1565000032</v>
      </c>
      <c r="G53" s="36">
        <f t="shared" si="0"/>
        <v>0.4596404021449893</v>
      </c>
    </row>
    <row r="54" spans="1:7">
      <c r="A54" s="32" t="s">
        <v>96</v>
      </c>
      <c r="B54" s="37"/>
      <c r="C54" s="37" t="s">
        <v>97</v>
      </c>
      <c r="D54" s="37"/>
      <c r="E54" s="38">
        <v>41007538</v>
      </c>
      <c r="F54" s="35">
        <v>41007538</v>
      </c>
      <c r="G54" s="36">
        <f t="shared" si="0"/>
        <v>1</v>
      </c>
    </row>
    <row r="55" spans="1:7">
      <c r="A55" s="32" t="s">
        <v>98</v>
      </c>
      <c r="B55" s="37"/>
      <c r="C55" s="37" t="s">
        <v>99</v>
      </c>
      <c r="D55" s="37"/>
      <c r="E55" s="38">
        <v>12462947</v>
      </c>
      <c r="F55" s="35">
        <v>12462947</v>
      </c>
      <c r="G55" s="36">
        <f t="shared" si="0"/>
        <v>1</v>
      </c>
    </row>
    <row r="56" spans="1:7">
      <c r="A56" s="32" t="s">
        <v>100</v>
      </c>
      <c r="B56" s="37"/>
      <c r="C56" s="37" t="s">
        <v>101</v>
      </c>
      <c r="D56" s="37"/>
      <c r="E56" s="38">
        <v>569947192</v>
      </c>
      <c r="F56" s="35">
        <v>542631557</v>
      </c>
      <c r="G56" s="36">
        <f t="shared" si="0"/>
        <v>0.95207339314341244</v>
      </c>
    </row>
    <row r="57" spans="1:7">
      <c r="A57" s="32" t="s">
        <v>102</v>
      </c>
      <c r="B57" s="43"/>
      <c r="C57" s="43" t="s">
        <v>103</v>
      </c>
      <c r="D57" s="43"/>
      <c r="E57" s="40">
        <f>SUM(E53:E56)</f>
        <v>4028253337</v>
      </c>
      <c r="F57" s="40">
        <f>SUM(F53:F56)</f>
        <v>2161102074</v>
      </c>
      <c r="G57" s="41">
        <f t="shared" si="0"/>
        <v>0.53648613758971242</v>
      </c>
    </row>
    <row r="58" spans="1:7">
      <c r="A58" s="32" t="s">
        <v>104</v>
      </c>
      <c r="B58" s="46" t="s">
        <v>105</v>
      </c>
      <c r="C58" s="47"/>
      <c r="D58" s="47"/>
      <c r="E58" s="40">
        <f>E52+E57</f>
        <v>6457981714</v>
      </c>
      <c r="F58" s="40">
        <f>F52+F57</f>
        <v>4508112485</v>
      </c>
      <c r="G58" s="41">
        <f t="shared" si="0"/>
        <v>0.69806832608817138</v>
      </c>
    </row>
  </sheetData>
  <mergeCells count="9">
    <mergeCell ref="B7:E7"/>
    <mergeCell ref="B43:E43"/>
    <mergeCell ref="B58:D58"/>
    <mergeCell ref="A1:G1"/>
    <mergeCell ref="A3:A5"/>
    <mergeCell ref="B3:G3"/>
    <mergeCell ref="B4:D6"/>
    <mergeCell ref="E5:E6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2018-05-29T07:56:53Z</dcterms:created>
  <dcterms:modified xsi:type="dcterms:W3CDTF">2018-05-29T07:59:13Z</dcterms:modified>
</cp:coreProperties>
</file>