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50" i="1"/>
  <c r="C150"/>
  <c r="E148"/>
  <c r="C148"/>
  <c r="D147"/>
  <c r="E125"/>
  <c r="E151" s="1"/>
  <c r="D125"/>
  <c r="D151" s="1"/>
  <c r="C125"/>
  <c r="C151" s="1"/>
  <c r="D116"/>
  <c r="D150" s="1"/>
  <c r="C116"/>
  <c r="E115"/>
  <c r="E149" s="1"/>
  <c r="C115"/>
  <c r="C149" s="1"/>
  <c r="D114"/>
  <c r="E111"/>
  <c r="D111"/>
  <c r="C111"/>
  <c r="E98"/>
  <c r="E84"/>
  <c r="E114" s="1"/>
  <c r="E134" s="1"/>
  <c r="E136" s="1"/>
  <c r="D84"/>
  <c r="C84"/>
  <c r="C114" s="1"/>
  <c r="C134" s="1"/>
  <c r="C136" s="1"/>
  <c r="E66"/>
  <c r="D66"/>
  <c r="D148" s="1"/>
  <c r="C66"/>
  <c r="E59"/>
  <c r="E147" s="1"/>
  <c r="C59"/>
  <c r="C147" s="1"/>
  <c r="E58"/>
  <c r="E146" s="1"/>
  <c r="E145" s="1"/>
  <c r="C58"/>
  <c r="C146" s="1"/>
  <c r="C145" s="1"/>
  <c r="E55"/>
  <c r="D55"/>
  <c r="C55"/>
  <c r="E50"/>
  <c r="D50"/>
  <c r="C50"/>
  <c r="E46"/>
  <c r="D46"/>
  <c r="C46"/>
  <c r="E40"/>
  <c r="E33"/>
  <c r="D33"/>
  <c r="C33"/>
  <c r="C54" s="1"/>
  <c r="E24"/>
  <c r="D24"/>
  <c r="C24"/>
  <c r="E14"/>
  <c r="E6" s="1"/>
  <c r="E54" s="1"/>
  <c r="D14"/>
  <c r="D7"/>
  <c r="D6"/>
  <c r="D54" s="1"/>
  <c r="D141" l="1"/>
  <c r="E141"/>
  <c r="E74"/>
  <c r="E76" s="1"/>
  <c r="E155" s="1"/>
  <c r="C141"/>
  <c r="C74"/>
  <c r="C76" s="1"/>
  <c r="C155" s="1"/>
  <c r="D58"/>
  <c r="D146" s="1"/>
  <c r="D115"/>
  <c r="D149" s="1"/>
  <c r="D134" l="1"/>
  <c r="D136" s="1"/>
  <c r="D145"/>
  <c r="D74"/>
  <c r="D76" s="1"/>
  <c r="D155" s="1"/>
</calcChain>
</file>

<file path=xl/sharedStrings.xml><?xml version="1.0" encoding="utf-8"?>
<sst xmlns="http://schemas.openxmlformats.org/spreadsheetml/2006/main" count="286" uniqueCount="242">
  <si>
    <t>B E V É T E L E K</t>
  </si>
  <si>
    <t>1. sz. táblázat</t>
  </si>
  <si>
    <t>Sor-
szám</t>
  </si>
  <si>
    <t>Bevételi jogcím</t>
  </si>
  <si>
    <t>2013. I. félévi</t>
  </si>
  <si>
    <t>Eredeti előirányzat</t>
  </si>
  <si>
    <t>Módosított előirányzat</t>
  </si>
  <si>
    <t>Teljesítés</t>
  </si>
  <si>
    <t>1.</t>
  </si>
  <si>
    <t>I. Önkormányzat működési bevételei (2+3+4)</t>
  </si>
  <si>
    <t>2.</t>
  </si>
  <si>
    <r>
      <t xml:space="preserve">I/1. Önkormányzat sajátos működési bevételei </t>
    </r>
    <r>
      <rPr>
        <sz val="8"/>
        <rFont val="Times New Roman CE"/>
        <charset val="238"/>
      </rPr>
      <t>(2.1+…+2.6)</t>
    </r>
  </si>
  <si>
    <t>2.1.</t>
  </si>
  <si>
    <t>Helyi adók</t>
  </si>
  <si>
    <t>2.2.</t>
  </si>
  <si>
    <t>Illetékek</t>
  </si>
  <si>
    <t>2.3.</t>
  </si>
  <si>
    <t>Átengedett központi adók</t>
  </si>
  <si>
    <t>2.4.</t>
  </si>
  <si>
    <t>Bírságok, díjak, pótlékok</t>
  </si>
  <si>
    <t>2.5.</t>
  </si>
  <si>
    <t>Egyéb sajátos bevételek</t>
  </si>
  <si>
    <t>2.6.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</si>
  <si>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</si>
  <si>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</si>
  <si>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</si>
  <si>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</si>
  <si>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</si>
  <si>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</si>
  <si>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</si>
  <si>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</si>
  <si>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</si>
  <si>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</si>
  <si>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</si>
  <si>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</si>
  <si>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</si>
  <si>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</si>
  <si>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</si>
  <si>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</si>
  <si>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</si>
  <si>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</si>
  <si>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</si>
  <si>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</si>
  <si>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</si>
  <si>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t>5.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</si>
  <si>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</si>
  <si>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</si>
  <si>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</si>
  <si>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</si>
  <si>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</si>
  <si>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</si>
  <si>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</si>
  <si>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</si>
  <si>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</si>
  <si>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</si>
  <si>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</si>
  <si>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</si>
  <si>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</si>
  <si>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</si>
  <si>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Megyei önkormányzatok működésének támogatása</t>
  </si>
  <si>
    <t>5.8.</t>
  </si>
  <si>
    <t>Egyéb támogatás</t>
  </si>
  <si>
    <t>6.</t>
  </si>
  <si>
    <r>
      <t xml:space="preserve">IV. Támogatásértékű bevételek </t>
    </r>
    <r>
      <rPr>
        <sz val="8"/>
        <rFont val="Times New Roman CE"/>
        <charset val="238"/>
      </rPr>
      <t>(6.1+6.2)</t>
    </r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</si>
  <si>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</si>
  <si>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</si>
  <si>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</si>
  <si>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</si>
  <si>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</si>
  <si>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</si>
  <si>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</si>
  <si>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</si>
  <si>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</si>
  <si>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EU támogatás</t>
  </si>
  <si>
    <t>6.1.5.</t>
  </si>
  <si>
    <t>Egyéb működési célú támogatásértékű bevétel</t>
  </si>
  <si>
    <t>6.2.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</si>
  <si>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</si>
  <si>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</si>
  <si>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</si>
  <si>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</si>
  <si>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</si>
  <si>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</si>
  <si>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</si>
  <si>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</si>
  <si>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r>
      <t xml:space="preserve">V. Felhalmozási célú bevételek </t>
    </r>
    <r>
      <rPr>
        <sz val="8"/>
        <rFont val="Times New Roman CE"/>
        <charset val="238"/>
      </rPr>
      <t>(7.1+…+7.3)</t>
    </r>
  </si>
  <si>
    <t>7.1.</t>
  </si>
  <si>
    <t>Tárgyi eszközök és immateriális javak értékesítése (vagyonhasznosítás)</t>
  </si>
  <si>
    <t>7.2.</t>
  </si>
  <si>
    <t>Önkormányzatot megillető vagyoni értékű jog értékesítése, hasznosítása</t>
  </si>
  <si>
    <t>7.3.</t>
  </si>
  <si>
    <t>Pénzügyi befektetésekből származó bevétel</t>
  </si>
  <si>
    <t>8.</t>
  </si>
  <si>
    <r>
      <t xml:space="preserve">VI. Átvett pénzeszközök </t>
    </r>
    <r>
      <rPr>
        <sz val="8"/>
        <rFont val="Times New Roman CE"/>
        <charset val="238"/>
      </rPr>
      <t>(8.1+8.2.)</t>
    </r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</si>
  <si>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</si>
  <si>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</si>
  <si>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</si>
  <si>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</si>
  <si>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</si>
  <si>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</si>
  <si>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10.</t>
  </si>
  <si>
    <t>KÖLTSÉGVETÉSI BEVÉTELEK ÖSSZESEN: (2+…+9)</t>
  </si>
  <si>
    <t>11.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</si>
  <si>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</si>
  <si>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</si>
  <si>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</si>
  <si>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</si>
  <si>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</si>
  <si>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12.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</si>
  <si>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</si>
  <si>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</si>
  <si>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</si>
  <si>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</si>
  <si>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Értékpapír kibocsátása, értékesítése</t>
  </si>
  <si>
    <t>12.1.2.</t>
  </si>
  <si>
    <t>Hitelek felvétele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</si>
  <si>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</si>
  <si>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</si>
  <si>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</si>
  <si>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</si>
  <si>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</si>
  <si>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Betét visszavonásából származó bevétel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</si>
  <si>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</si>
  <si>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</si>
  <si>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</si>
  <si>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</si>
  <si>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</si>
  <si>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</si>
  <si>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</si>
  <si>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</si>
  <si>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</si>
  <si>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</si>
  <si>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</si>
  <si>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</si>
  <si>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</si>
  <si>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</si>
  <si>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</si>
  <si>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13.</t>
  </si>
  <si>
    <t>Költségvetési bevételek+Maradvány+Finanszírozási bevételek (10+11+12)</t>
  </si>
  <si>
    <t>14.</t>
  </si>
  <si>
    <t>Függő, átfutó, kiegyenlítő bevételek</t>
  </si>
  <si>
    <t>15.</t>
  </si>
  <si>
    <t>BEVÉTELEK ÖSSZESEN: (13+14)</t>
  </si>
  <si>
    <t>K I A D Á S O K</t>
  </si>
  <si>
    <t>2. sz. táblázat</t>
  </si>
  <si>
    <t>Sor-szám</t>
  </si>
  <si>
    <t>Kiadási jogcímek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</si>
  <si>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</si>
  <si>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</si>
  <si>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</si>
  <si>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</si>
  <si>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</si>
  <si>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</si>
  <si>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</si>
  <si>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</si>
  <si>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</si>
  <si>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</si>
  <si>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</si>
  <si>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</si>
  <si>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</si>
  <si>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</si>
  <si>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</si>
  <si>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</si>
  <si>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</si>
  <si>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</si>
  <si>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</si>
  <si>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</si>
  <si>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</si>
  <si>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</si>
  <si>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</si>
  <si>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</si>
  <si>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</si>
  <si>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</si>
  <si>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 xml:space="preserve"> Különféle költségvetési befizetések</t>
  </si>
  <si>
    <r>
      <t xml:space="preserve">II. Felhalmozási költségvetés kiadásai </t>
    </r>
    <r>
      <rPr>
        <sz val="8"/>
        <rFont val="Times New Roman CE"/>
        <charset val="238"/>
      </rPr>
      <t>(2.1+…+2.7)</t>
    </r>
  </si>
  <si>
    <t>Intézményi beruházási kiadások</t>
  </si>
  <si>
    <t>Felújítások</t>
  </si>
  <si>
    <t>Lakástámogatás</t>
  </si>
  <si>
    <t>Lakásépítés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</si>
  <si>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</si>
  <si>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</si>
  <si>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</si>
  <si>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</si>
  <si>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</si>
  <si>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</si>
  <si>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</si>
  <si>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</si>
  <si>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</si>
  <si>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</si>
  <si>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</si>
  <si>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</si>
  <si>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</si>
  <si>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</t>
  </si>
  <si>
    <r>
      <t xml:space="preserve">IV. Tartalékok </t>
    </r>
    <r>
      <rPr>
        <sz val="8"/>
        <rFont val="Times New Roman CE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</si>
  <si>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</si>
  <si>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</si>
  <si>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</si>
  <si>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</si>
  <si>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</si>
  <si>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</si>
  <si>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</si>
  <si>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</si>
  <si>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</si>
  <si>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</si>
  <si>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</si>
  <si>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</si>
  <si>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6.1.6.</t>
  </si>
  <si>
    <t>Forgatási célú belföldi, külföldi értékpapírok vásárlása</t>
  </si>
  <si>
    <t>6.1.7.</t>
  </si>
  <si>
    <t>Betét elhelyezése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</si>
  <si>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</si>
  <si>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</si>
  <si>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</si>
  <si>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</si>
  <si>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</si>
  <si>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</si>
  <si>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</si>
  <si>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</si>
  <si>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</si>
  <si>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>7.</t>
  </si>
  <si>
    <t>Költségvetési kiadások + Finanszírozási kiadások (5+6)</t>
  </si>
  <si>
    <t>Függő, átfutó, kiegyenlítő kiadások: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</si>
  <si>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</si>
  <si>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</si>
  <si>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</si>
  <si>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</si>
  <si>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</si>
  <si>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>FINANSZÍROZÁSI CÉLÚ PÉNZÜGYI BEVÉTELEK ÉS KIADÁSOK EGYENLEGE</t>
  </si>
  <si>
    <t>4. sz. táblázat</t>
  </si>
  <si>
    <r>
      <t xml:space="preserve">Finanszírozási célú pénzügyi műveletek egyenlege </t>
    </r>
    <r>
      <rPr>
        <sz val="8"/>
        <rFont val="Times New Roman CE"/>
        <charset val="238"/>
      </rPr>
      <t>(1.1 - 1.2) +/-</t>
    </r>
  </si>
  <si>
    <t>Finanszírozási célú pénzügyi  műveletek bevételei (1. sz. mell. 1. sz. táblázat 12. sor)</t>
  </si>
  <si>
    <t>1.1.1.</t>
  </si>
  <si>
    <t>1.1-ből: Működési célú pénzügyi műveletek bevételei (1. mell. 1. sz. tábl. 12.1. sor)</t>
  </si>
  <si>
    <t>1.1.2.</t>
  </si>
  <si>
    <t>Felhalmozási célú pénzügyi műveletek bevételei (1. mell. 1. sz. tábl. 12.2. sor)</t>
  </si>
  <si>
    <t>Finanszírozási célú pénzügyi műv. kiadásai (1. sz. mell .2. sz. táblázat 6. sor)</t>
  </si>
  <si>
    <t>1.2.1.</t>
  </si>
  <si>
    <t>1.2-ből: Működési célú pénzügyi műveletek kiadásai (1. mell 2. sz. táblázat 6.1. sor)</t>
  </si>
  <si>
    <t>1.2.2.</t>
  </si>
  <si>
    <t>Felhalmozási célú pénzügyi műveletek kiadásai (1. mell. 2. sz. tábl. 6.2. sor)</t>
  </si>
  <si>
    <t>A KÖLTSÉGVETÉS ÖSSZEVONT TÁRGYÉVI EGYENLEGE</t>
  </si>
  <si>
    <t>A költségvetés összevont tárgyévi hiánya, többlete (Bevételek összesen 15. sor - Kiadások összesen 9. sor) (+/-)</t>
  </si>
</sst>
</file>

<file path=xl/styles.xml><?xml version="1.0" encoding="utf-8"?>
<styleSheet xmlns="http://schemas.openxmlformats.org/spreadsheetml/2006/main">
  <numFmts count="1">
    <numFmt numFmtId="164" formatCode="#,###"/>
  </numFmts>
  <fonts count="1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sz val="8"/>
      <color indexed="10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8" xfId="1" applyNumberFormat="1" applyFont="1" applyFill="1" applyBorder="1" applyAlignment="1" applyProtection="1">
      <alignment horizontal="right" vertical="center" wrapText="1"/>
    </xf>
    <xf numFmtId="164" fontId="6" fillId="0" borderId="11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Fill="1"/>
    <xf numFmtId="0" fontId="6" fillId="0" borderId="9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9" fontId="7" fillId="0" borderId="12" xfId="1" applyNumberFormat="1" applyFont="1" applyFill="1" applyBorder="1" applyAlignment="1" applyProtection="1">
      <alignment horizontal="left" vertical="center" wrapText="1" indent="1"/>
    </xf>
    <xf numFmtId="0" fontId="7" fillId="0" borderId="13" xfId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6" xfId="1" applyNumberFormat="1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1" applyNumberFormat="1" applyFont="1" applyFill="1" applyBorder="1" applyAlignment="1" applyProtection="1">
      <alignment horizontal="left" vertical="center" wrapText="1" indent="1"/>
    </xf>
    <xf numFmtId="0" fontId="7" fillId="0" borderId="19" xfId="1" applyFont="1" applyFill="1" applyBorder="1" applyAlignment="1" applyProtection="1">
      <alignment horizontal="lef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20" xfId="1" applyNumberFormat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/>
    </xf>
    <xf numFmtId="0" fontId="7" fillId="0" borderId="13" xfId="1" applyFont="1" applyFill="1" applyBorder="1" applyAlignment="1" applyProtection="1">
      <alignment horizontal="lef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/>
    </xf>
    <xf numFmtId="0" fontId="7" fillId="0" borderId="21" xfId="1" applyFont="1" applyFill="1" applyBorder="1" applyAlignment="1" applyProtection="1">
      <alignment horizontal="lef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7" xfId="1" applyFont="1" applyFill="1" applyBorder="1" applyAlignment="1" applyProtection="1">
      <alignment horizontal="left" indent="1"/>
    </xf>
    <xf numFmtId="164" fontId="9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Fill="1"/>
    <xf numFmtId="0" fontId="13" fillId="0" borderId="10" xfId="1" applyFont="1" applyFill="1" applyBorder="1" applyAlignment="1" applyProtection="1">
      <alignment horizontal="lef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/>
    </xf>
    <xf numFmtId="49" fontId="10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9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/>
    </xf>
    <xf numFmtId="0" fontId="7" fillId="0" borderId="19" xfId="1" applyFont="1" applyFill="1" applyBorder="1" applyAlignment="1" applyProtection="1">
      <alignment horizontal="left" vertical="center" wrapText="1" indent="2"/>
    </xf>
    <xf numFmtId="164" fontId="15" fillId="0" borderId="21" xfId="1" applyNumberFormat="1" applyFont="1" applyFill="1" applyBorder="1" applyAlignment="1" applyProtection="1">
      <alignment horizontal="right" vertical="center" wrapText="1"/>
    </xf>
    <xf numFmtId="49" fontId="7" fillId="0" borderId="22" xfId="1" applyNumberFormat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2"/>
    </xf>
    <xf numFmtId="164" fontId="7" fillId="0" borderId="2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/>
    <xf numFmtId="0" fontId="6" fillId="0" borderId="25" xfId="1" applyFont="1" applyFill="1" applyBorder="1" applyAlignment="1" applyProtection="1">
      <alignment horizontal="left" vertical="center" wrapText="1" indent="1"/>
    </xf>
    <xf numFmtId="164" fontId="6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Border="1"/>
    <xf numFmtId="164" fontId="6" fillId="0" borderId="28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 wrapText="1"/>
    </xf>
    <xf numFmtId="0" fontId="6" fillId="0" borderId="28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vertical="center" wrapText="1"/>
    </xf>
    <xf numFmtId="164" fontId="7" fillId="0" borderId="15" xfId="1" applyNumberFormat="1" applyFont="1" applyFill="1" applyBorder="1" applyAlignment="1" applyProtection="1">
      <alignment vertical="center" wrapText="1"/>
      <protection locked="0"/>
    </xf>
    <xf numFmtId="164" fontId="7" fillId="0" borderId="13" xfId="1" applyNumberFormat="1" applyFont="1" applyFill="1" applyBorder="1" applyAlignment="1" applyProtection="1">
      <alignment vertical="center" wrapText="1"/>
      <protection locked="0"/>
    </xf>
    <xf numFmtId="164" fontId="7" fillId="0" borderId="21" xfId="1" applyNumberFormat="1" applyFont="1" applyFill="1" applyBorder="1" applyAlignment="1" applyProtection="1">
      <alignment vertical="center" wrapText="1"/>
      <protection locked="0"/>
    </xf>
    <xf numFmtId="0" fontId="7" fillId="0" borderId="13" xfId="1" applyFont="1" applyFill="1" applyBorder="1" applyAlignment="1" applyProtection="1">
      <alignment horizontal="left" indent="6"/>
    </xf>
    <xf numFmtId="0" fontId="7" fillId="0" borderId="13" xfId="1" applyFont="1" applyFill="1" applyBorder="1" applyAlignment="1" applyProtection="1">
      <alignment horizontal="left" vertical="center" wrapText="1" indent="6"/>
    </xf>
    <xf numFmtId="0" fontId="7" fillId="0" borderId="21" xfId="1" applyFont="1" applyFill="1" applyBorder="1" applyAlignment="1" applyProtection="1">
      <alignment horizontal="left" vertical="center" wrapText="1" indent="6"/>
    </xf>
    <xf numFmtId="0" fontId="7" fillId="0" borderId="23" xfId="1" applyFont="1" applyFill="1" applyBorder="1" applyAlignment="1" applyProtection="1">
      <alignment horizontal="left" vertical="center" wrapText="1" indent="6"/>
    </xf>
    <xf numFmtId="164" fontId="7" fillId="0" borderId="23" xfId="1" applyNumberFormat="1" applyFont="1" applyFill="1" applyBorder="1" applyAlignment="1" applyProtection="1">
      <alignment vertical="center" wrapText="1"/>
      <protection locked="0"/>
    </xf>
    <xf numFmtId="0" fontId="6" fillId="0" borderId="10" xfId="1" applyFont="1" applyFill="1" applyBorder="1" applyAlignment="1" applyProtection="1">
      <alignment vertical="center" wrapText="1"/>
    </xf>
    <xf numFmtId="164" fontId="6" fillId="0" borderId="10" xfId="1" applyNumberFormat="1" applyFont="1" applyFill="1" applyBorder="1" applyAlignment="1" applyProtection="1">
      <alignment vertical="center" wrapText="1"/>
    </xf>
    <xf numFmtId="164" fontId="7" fillId="0" borderId="19" xfId="1" applyNumberFormat="1" applyFont="1" applyFill="1" applyBorder="1" applyAlignment="1" applyProtection="1">
      <alignment vertical="center" wrapText="1"/>
      <protection locked="0"/>
    </xf>
    <xf numFmtId="164" fontId="6" fillId="0" borderId="10" xfId="1" applyNumberFormat="1" applyFont="1" applyFill="1" applyBorder="1" applyAlignment="1" applyProtection="1">
      <alignment vertical="center" wrapText="1"/>
      <protection locked="0"/>
    </xf>
    <xf numFmtId="0" fontId="14" fillId="0" borderId="10" xfId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vertical="center" wrapText="1"/>
    </xf>
    <xf numFmtId="164" fontId="7" fillId="0" borderId="17" xfId="1" applyNumberFormat="1" applyFont="1" applyFill="1" applyBorder="1" applyAlignment="1" applyProtection="1">
      <alignment vertical="center" wrapText="1"/>
      <protection locked="0"/>
    </xf>
    <xf numFmtId="164" fontId="7" fillId="2" borderId="2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0" xfId="1" applyFont="1" applyFill="1" applyBorder="1" applyAlignment="1" applyProtection="1">
      <alignment vertical="center" wrapText="1"/>
    </xf>
    <xf numFmtId="0" fontId="17" fillId="0" borderId="0" xfId="1" applyFont="1" applyFill="1"/>
    <xf numFmtId="0" fontId="6" fillId="0" borderId="31" xfId="1" applyFont="1" applyFill="1" applyBorder="1" applyAlignment="1" applyProtection="1">
      <alignment horizontal="left" vertical="center" wrapText="1" indent="1"/>
    </xf>
    <xf numFmtId="0" fontId="5" fillId="0" borderId="25" xfId="1" applyFont="1" applyFill="1" applyBorder="1" applyAlignment="1" applyProtection="1">
      <alignment vertical="center" wrapText="1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7" xfId="1" applyNumberFormat="1" applyFont="1" applyFill="1" applyBorder="1" applyAlignment="1" applyProtection="1">
      <alignment vertical="center" wrapText="1"/>
      <protection locked="0"/>
    </xf>
    <xf numFmtId="164" fontId="6" fillId="0" borderId="11" xfId="1" applyNumberFormat="1" applyFont="1" applyFill="1" applyBorder="1" applyAlignment="1" applyProtection="1">
      <alignment vertical="center" wrapText="1"/>
      <protection locked="0"/>
    </xf>
    <xf numFmtId="0" fontId="6" fillId="0" borderId="32" xfId="1" applyFont="1" applyFill="1" applyBorder="1" applyAlignment="1" applyProtection="1">
      <alignment horizontal="left" vertical="center" wrapText="1" indent="1"/>
    </xf>
    <xf numFmtId="164" fontId="6" fillId="0" borderId="28" xfId="1" applyNumberFormat="1" applyFont="1" applyFill="1" applyBorder="1" applyAlignment="1" applyProtection="1">
      <alignment vertical="center" wrapText="1"/>
    </xf>
    <xf numFmtId="164" fontId="6" fillId="0" borderId="8" xfId="1" applyNumberFormat="1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vertical="center" wrapText="1"/>
    </xf>
    <xf numFmtId="0" fontId="17" fillId="0" borderId="0" xfId="1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6" fillId="0" borderId="33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/>
    </xf>
    <xf numFmtId="0" fontId="1" fillId="0" borderId="24" xfId="1" applyFill="1" applyBorder="1"/>
    <xf numFmtId="0" fontId="18" fillId="0" borderId="0" xfId="1" applyFont="1" applyFill="1"/>
    <xf numFmtId="0" fontId="17" fillId="0" borderId="0" xfId="1" applyFont="1" applyFill="1" applyAlignment="1">
      <alignment horizontal="center" wrapText="1"/>
    </xf>
    <xf numFmtId="3" fontId="6" fillId="0" borderId="10" xfId="1" applyNumberFormat="1" applyFont="1" applyFill="1" applyBorder="1" applyAlignment="1" applyProtection="1">
      <alignment horizontal="right" vertical="center" wrapText="1"/>
    </xf>
    <xf numFmtId="0" fontId="7" fillId="0" borderId="35" xfId="1" applyFont="1" applyFill="1" applyBorder="1" applyAlignment="1" applyProtection="1">
      <alignment horizontal="left" vertical="center" wrapText="1" indent="1"/>
    </xf>
    <xf numFmtId="3" fontId="7" fillId="0" borderId="15" xfId="1" applyNumberFormat="1" applyFont="1" applyFill="1" applyBorder="1" applyAlignment="1" applyProtection="1">
      <alignment horizontal="right" vertical="center" wrapText="1"/>
    </xf>
    <xf numFmtId="0" fontId="7" fillId="0" borderId="36" xfId="1" applyFont="1" applyFill="1" applyBorder="1" applyAlignment="1" applyProtection="1">
      <alignment horizontal="left" vertical="center" wrapText="1" indent="1"/>
    </xf>
    <xf numFmtId="3" fontId="7" fillId="0" borderId="13" xfId="1" applyNumberFormat="1" applyFont="1" applyFill="1" applyBorder="1" applyAlignment="1" applyProtection="1">
      <alignment horizontal="right" vertical="center" wrapText="1"/>
    </xf>
    <xf numFmtId="0" fontId="7" fillId="0" borderId="37" xfId="1" applyFont="1" applyFill="1" applyBorder="1" applyAlignment="1" applyProtection="1">
      <alignment horizontal="left" indent="5"/>
    </xf>
    <xf numFmtId="3" fontId="7" fillId="0" borderId="17" xfId="1" applyNumberFormat="1" applyFont="1" applyFill="1" applyBorder="1" applyAlignment="1" applyProtection="1">
      <alignment horizontal="right" vertical="center" wrapText="1"/>
    </xf>
    <xf numFmtId="0" fontId="7" fillId="0" borderId="38" xfId="1" applyFont="1" applyFill="1" applyBorder="1" applyAlignment="1" applyProtection="1">
      <alignment horizontal="left" vertical="center" wrapText="1" indent="1"/>
    </xf>
    <xf numFmtId="3" fontId="7" fillId="0" borderId="21" xfId="1" applyNumberFormat="1" applyFont="1" applyFill="1" applyBorder="1" applyAlignment="1" applyProtection="1">
      <alignment horizontal="right" vertical="center" wrapText="1"/>
    </xf>
    <xf numFmtId="0" fontId="7" fillId="0" borderId="37" xfId="1" applyFont="1" applyFill="1" applyBorder="1" applyAlignment="1" applyProtection="1">
      <alignment horizontal="left" vertical="center" wrapText="1" indent="1"/>
    </xf>
    <xf numFmtId="0" fontId="7" fillId="0" borderId="39" xfId="1" applyFont="1" applyFill="1" applyBorder="1" applyAlignment="1" applyProtection="1">
      <alignment horizontal="left" indent="5"/>
    </xf>
    <xf numFmtId="3" fontId="7" fillId="0" borderId="23" xfId="1" applyNumberFormat="1" applyFont="1" applyFill="1" applyBorder="1" applyAlignment="1" applyProtection="1">
      <alignment horizontal="righ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5"/>
  <sheetViews>
    <sheetView tabSelected="1" view="pageLayout" zoomScaleNormal="100" workbookViewId="0">
      <selection activeCell="B10" sqref="B10"/>
    </sheetView>
  </sheetViews>
  <sheetFormatPr defaultRowHeight="15.75"/>
  <cols>
    <col min="1" max="1" width="6.42578125" style="2" customWidth="1"/>
    <col min="2" max="2" width="46.5703125" style="2" customWidth="1"/>
    <col min="3" max="3" width="11.5703125" style="2" customWidth="1"/>
    <col min="4" max="4" width="12" style="2" customWidth="1"/>
    <col min="5" max="5" width="10" style="2" customWidth="1"/>
    <col min="6" max="6" width="7.7109375" style="2" customWidth="1"/>
    <col min="7" max="16384" width="9.140625" style="2"/>
  </cols>
  <sheetData>
    <row r="1" spans="1:5">
      <c r="A1" s="1" t="s">
        <v>0</v>
      </c>
      <c r="B1" s="1"/>
      <c r="C1" s="1"/>
      <c r="D1" s="1"/>
      <c r="E1" s="1"/>
    </row>
    <row r="2" spans="1:5" ht="16.5" thickBot="1">
      <c r="A2" s="3" t="s">
        <v>1</v>
      </c>
      <c r="B2" s="3"/>
      <c r="C2" s="4"/>
      <c r="D2" s="4"/>
      <c r="E2" s="5"/>
    </row>
    <row r="3" spans="1:5" ht="16.5" thickBot="1">
      <c r="A3" s="6" t="s">
        <v>2</v>
      </c>
      <c r="B3" s="7" t="s">
        <v>3</v>
      </c>
      <c r="C3" s="8" t="s">
        <v>4</v>
      </c>
      <c r="D3" s="8"/>
      <c r="E3" s="9"/>
    </row>
    <row r="4" spans="1:5" ht="24.75" thickBot="1">
      <c r="A4" s="10"/>
      <c r="B4" s="11"/>
      <c r="C4" s="12" t="s">
        <v>5</v>
      </c>
      <c r="D4" s="12" t="s">
        <v>6</v>
      </c>
      <c r="E4" s="13" t="s">
        <v>7</v>
      </c>
    </row>
    <row r="5" spans="1:5" s="18" customFormat="1" ht="12" thickBot="1">
      <c r="A5" s="14">
        <v>1</v>
      </c>
      <c r="B5" s="15">
        <v>2</v>
      </c>
      <c r="C5" s="16">
        <v>4</v>
      </c>
      <c r="D5" s="16">
        <v>5</v>
      </c>
      <c r="E5" s="17">
        <v>6</v>
      </c>
    </row>
    <row r="6" spans="1:5" s="24" customFormat="1" ht="13.5" thickBot="1">
      <c r="A6" s="19" t="s">
        <v>8</v>
      </c>
      <c r="B6" s="20" t="s">
        <v>9</v>
      </c>
      <c r="C6" s="21">
        <v>11812</v>
      </c>
      <c r="D6" s="22">
        <f>+D7+D14+D23</f>
        <v>11812</v>
      </c>
      <c r="E6" s="23">
        <f>+E7+E14+E23</f>
        <v>7208</v>
      </c>
    </row>
    <row r="7" spans="1:5" s="24" customFormat="1" ht="13.5" thickBot="1">
      <c r="A7" s="25" t="s">
        <v>10</v>
      </c>
      <c r="B7" s="26" t="s">
        <v>11</v>
      </c>
      <c r="C7" s="27">
        <v>5700</v>
      </c>
      <c r="D7" s="27">
        <f>SUM(D8:D13)</f>
        <v>5700</v>
      </c>
      <c r="E7" s="27">
        <v>4372</v>
      </c>
    </row>
    <row r="8" spans="1:5" s="24" customFormat="1" ht="12.75">
      <c r="A8" s="28" t="s">
        <v>12</v>
      </c>
      <c r="B8" s="29" t="s">
        <v>13</v>
      </c>
      <c r="C8" s="30">
        <v>4000</v>
      </c>
      <c r="D8" s="30">
        <v>4000</v>
      </c>
      <c r="E8" s="30">
        <v>3146</v>
      </c>
    </row>
    <row r="9" spans="1:5" s="24" customFormat="1" ht="12.75">
      <c r="A9" s="28" t="s">
        <v>14</v>
      </c>
      <c r="B9" s="29" t="s">
        <v>15</v>
      </c>
      <c r="C9" s="30"/>
      <c r="D9" s="30"/>
      <c r="E9" s="30"/>
    </row>
    <row r="10" spans="1:5" s="24" customFormat="1" ht="12.75">
      <c r="A10" s="28" t="s">
        <v>16</v>
      </c>
      <c r="B10" s="29" t="s">
        <v>17</v>
      </c>
      <c r="C10" s="30"/>
      <c r="D10" s="30"/>
      <c r="E10" s="30"/>
    </row>
    <row r="11" spans="1:5" s="24" customFormat="1" ht="12.75">
      <c r="A11" s="28" t="s">
        <v>18</v>
      </c>
      <c r="B11" s="29" t="s">
        <v>19</v>
      </c>
      <c r="C11" s="30">
        <v>300</v>
      </c>
      <c r="D11" s="30">
        <v>300</v>
      </c>
      <c r="E11" s="30">
        <v>283</v>
      </c>
    </row>
    <row r="12" spans="1:5" s="24" customFormat="1" ht="12.75">
      <c r="A12" s="28" t="s">
        <v>20</v>
      </c>
      <c r="B12" s="29" t="s">
        <v>21</v>
      </c>
      <c r="C12" s="30"/>
      <c r="D12" s="30"/>
      <c r="E12" s="30">
        <v>209</v>
      </c>
    </row>
    <row r="13" spans="1:5" s="24" customFormat="1" ht="13.5" thickBot="1">
      <c r="A13" s="28" t="s">
        <v>22</v>
      </c>
      <c r="B13" s="29" t="s">
        <v>23</v>
      </c>
      <c r="C13" s="30">
        <v>1400</v>
      </c>
      <c r="D13" s="30">
        <v>1400</v>
      </c>
      <c r="E13" s="30">
        <v>734</v>
      </c>
    </row>
    <row r="14" spans="1:5" s="24" customFormat="1" ht="13.5" thickBot="1">
      <c r="A14" s="25" t="s">
        <v>24</v>
      </c>
      <c r="B14" s="26" t="s">
        <v>25</v>
      </c>
      <c r="C14" s="27">
        <v>6112</v>
      </c>
      <c r="D14" s="27">
        <f>SUM(D15:D22)</f>
        <v>6112</v>
      </c>
      <c r="E14" s="27">
        <f>SUM(E15:E22)</f>
        <v>2836</v>
      </c>
    </row>
    <row r="15" spans="1:5" s="24" customFormat="1" ht="12.75">
      <c r="A15" s="31" t="s">
        <v>26</v>
      </c>
      <c r="B15" s="32" t="s">
        <v>27</v>
      </c>
      <c r="C15" s="33"/>
      <c r="D15" s="33"/>
      <c r="E15" s="33"/>
    </row>
    <row r="16" spans="1:5" s="24" customFormat="1" ht="12.75">
      <c r="A16" s="28" t="s">
        <v>28</v>
      </c>
      <c r="B16" s="29" t="s">
        <v>29</v>
      </c>
      <c r="C16" s="30"/>
      <c r="D16" s="30"/>
      <c r="E16" s="30"/>
    </row>
    <row r="17" spans="1:5" s="24" customFormat="1" ht="12.75">
      <c r="A17" s="28" t="s">
        <v>30</v>
      </c>
      <c r="B17" s="29" t="s">
        <v>31</v>
      </c>
      <c r="C17" s="30"/>
      <c r="D17" s="30"/>
      <c r="E17" s="30"/>
    </row>
    <row r="18" spans="1:5" s="24" customFormat="1" ht="12.75">
      <c r="A18" s="28" t="s">
        <v>32</v>
      </c>
      <c r="B18" s="29" t="s">
        <v>33</v>
      </c>
      <c r="C18" s="30">
        <v>3422</v>
      </c>
      <c r="D18" s="30">
        <v>3422</v>
      </c>
      <c r="E18" s="30">
        <v>1394</v>
      </c>
    </row>
    <row r="19" spans="1:5" s="24" customFormat="1" ht="12.75">
      <c r="A19" s="34" t="s">
        <v>34</v>
      </c>
      <c r="B19" s="35" t="s">
        <v>35</v>
      </c>
      <c r="C19" s="36"/>
      <c r="D19" s="36"/>
      <c r="E19" s="36"/>
    </row>
    <row r="20" spans="1:5" s="24" customFormat="1" ht="12.75">
      <c r="A20" s="28" t="s">
        <v>36</v>
      </c>
      <c r="B20" s="29" t="s">
        <v>37</v>
      </c>
      <c r="C20" s="30"/>
      <c r="D20" s="30"/>
      <c r="E20" s="30"/>
    </row>
    <row r="21" spans="1:5" s="24" customFormat="1" ht="12.75">
      <c r="A21" s="28" t="s">
        <v>38</v>
      </c>
      <c r="B21" s="29" t="s">
        <v>39</v>
      </c>
      <c r="C21" s="30"/>
      <c r="D21" s="30"/>
      <c r="E21" s="30">
        <v>433</v>
      </c>
    </row>
    <row r="22" spans="1:5" s="24" customFormat="1" ht="13.5" thickBot="1">
      <c r="A22" s="37" t="s">
        <v>40</v>
      </c>
      <c r="B22" s="38" t="s">
        <v>41</v>
      </c>
      <c r="C22" s="39">
        <v>2690</v>
      </c>
      <c r="D22" s="39">
        <v>2690</v>
      </c>
      <c r="E22" s="39">
        <v>1009</v>
      </c>
    </row>
    <row r="23" spans="1:5" s="24" customFormat="1" ht="13.5" thickBot="1">
      <c r="A23" s="25" t="s">
        <v>42</v>
      </c>
      <c r="B23" s="26" t="s">
        <v>43</v>
      </c>
      <c r="C23" s="40"/>
      <c r="D23" s="40"/>
      <c r="E23" s="40"/>
    </row>
    <row r="24" spans="1:5" s="24" customFormat="1" ht="13.5" thickBot="1">
      <c r="A24" s="25" t="s">
        <v>44</v>
      </c>
      <c r="B24" s="26" t="s">
        <v>45</v>
      </c>
      <c r="C24" s="27">
        <f>SUM(C25:C32)</f>
        <v>83361</v>
      </c>
      <c r="D24" s="27">
        <f>SUM(D25:D32)</f>
        <v>114294</v>
      </c>
      <c r="E24" s="27">
        <f>SUM(E25:E32)</f>
        <v>71303</v>
      </c>
    </row>
    <row r="25" spans="1:5" s="24" customFormat="1" ht="12.75">
      <c r="A25" s="41" t="s">
        <v>46</v>
      </c>
      <c r="B25" s="42" t="s">
        <v>47</v>
      </c>
      <c r="C25" s="43">
        <v>83361</v>
      </c>
      <c r="D25" s="43">
        <v>114294</v>
      </c>
      <c r="E25" s="43">
        <v>71303</v>
      </c>
    </row>
    <row r="26" spans="1:5" s="24" customFormat="1" ht="12.75">
      <c r="A26" s="28" t="s">
        <v>48</v>
      </c>
      <c r="B26" s="29" t="s">
        <v>49</v>
      </c>
      <c r="C26" s="30"/>
      <c r="D26" s="30"/>
      <c r="E26" s="30"/>
    </row>
    <row r="27" spans="1:5" s="24" customFormat="1" ht="12.75">
      <c r="A27" s="28" t="s">
        <v>50</v>
      </c>
      <c r="B27" s="29" t="s">
        <v>51</v>
      </c>
      <c r="C27" s="30"/>
      <c r="D27" s="30"/>
      <c r="E27" s="30"/>
    </row>
    <row r="28" spans="1:5" s="24" customFormat="1" ht="12.75">
      <c r="A28" s="44" t="s">
        <v>52</v>
      </c>
      <c r="B28" s="29" t="s">
        <v>53</v>
      </c>
      <c r="C28" s="45"/>
      <c r="D28" s="45"/>
      <c r="E28" s="45"/>
    </row>
    <row r="29" spans="1:5" s="24" customFormat="1" ht="12.75">
      <c r="A29" s="44" t="s">
        <v>54</v>
      </c>
      <c r="B29" s="29" t="s">
        <v>55</v>
      </c>
      <c r="C29" s="45"/>
      <c r="D29" s="45"/>
      <c r="E29" s="45"/>
    </row>
    <row r="30" spans="1:5" s="24" customFormat="1" ht="12.75">
      <c r="A30" s="28" t="s">
        <v>56</v>
      </c>
      <c r="B30" s="29" t="s">
        <v>57</v>
      </c>
      <c r="C30" s="30"/>
      <c r="D30" s="30"/>
      <c r="E30" s="30"/>
    </row>
    <row r="31" spans="1:5" s="24" customFormat="1" ht="12.75">
      <c r="A31" s="28" t="s">
        <v>58</v>
      </c>
      <c r="B31" s="29" t="s">
        <v>59</v>
      </c>
      <c r="C31" s="46"/>
      <c r="D31" s="46"/>
      <c r="E31" s="46"/>
    </row>
    <row r="32" spans="1:5" s="24" customFormat="1" ht="13.5" thickBot="1">
      <c r="A32" s="28" t="s">
        <v>60</v>
      </c>
      <c r="B32" s="29" t="s">
        <v>61</v>
      </c>
      <c r="C32" s="46"/>
      <c r="D32" s="46"/>
      <c r="E32" s="46"/>
    </row>
    <row r="33" spans="1:5" s="24" customFormat="1" ht="13.5" thickBot="1">
      <c r="A33" s="25" t="s">
        <v>62</v>
      </c>
      <c r="B33" s="26" t="s">
        <v>63</v>
      </c>
      <c r="C33" s="27">
        <f>+C34+C40</f>
        <v>484644</v>
      </c>
      <c r="D33" s="27">
        <f>+D34+D40</f>
        <v>487945</v>
      </c>
      <c r="E33" s="27">
        <f>+E34+E40</f>
        <v>190519</v>
      </c>
    </row>
    <row r="34" spans="1:5" s="24" customFormat="1" ht="12.75">
      <c r="A34" s="41" t="s">
        <v>64</v>
      </c>
      <c r="B34" s="47" t="s">
        <v>65</v>
      </c>
      <c r="C34" s="48">
        <v>214125</v>
      </c>
      <c r="D34" s="48">
        <v>215689</v>
      </c>
      <c r="E34" s="48">
        <v>142890</v>
      </c>
    </row>
    <row r="35" spans="1:5" s="24" customFormat="1" ht="12.75">
      <c r="A35" s="28" t="s">
        <v>66</v>
      </c>
      <c r="B35" s="49" t="s">
        <v>67</v>
      </c>
      <c r="C35" s="46">
        <v>7000</v>
      </c>
      <c r="D35" s="46">
        <v>7000</v>
      </c>
      <c r="E35" s="46"/>
    </row>
    <row r="36" spans="1:5" s="24" customFormat="1" ht="12.75">
      <c r="A36" s="28" t="s">
        <v>68</v>
      </c>
      <c r="B36" s="49" t="s">
        <v>69</v>
      </c>
      <c r="C36" s="46">
        <v>27577</v>
      </c>
      <c r="D36" s="46">
        <v>29141</v>
      </c>
      <c r="E36" s="46"/>
    </row>
    <row r="37" spans="1:5" s="24" customFormat="1" ht="12.75">
      <c r="A37" s="28" t="s">
        <v>70</v>
      </c>
      <c r="B37" s="49" t="s">
        <v>71</v>
      </c>
      <c r="C37" s="46">
        <v>2950</v>
      </c>
      <c r="D37" s="46">
        <v>2950</v>
      </c>
      <c r="E37" s="46">
        <v>2950</v>
      </c>
    </row>
    <row r="38" spans="1:5" s="24" customFormat="1" ht="12.75">
      <c r="A38" s="28" t="s">
        <v>72</v>
      </c>
      <c r="B38" s="49" t="s">
        <v>73</v>
      </c>
      <c r="C38" s="46"/>
      <c r="D38" s="46"/>
      <c r="E38" s="46"/>
    </row>
    <row r="39" spans="1:5" s="24" customFormat="1" ht="12.75">
      <c r="A39" s="28" t="s">
        <v>74</v>
      </c>
      <c r="B39" s="49" t="s">
        <v>75</v>
      </c>
      <c r="C39" s="46">
        <v>176598</v>
      </c>
      <c r="D39" s="46">
        <v>176598</v>
      </c>
      <c r="E39" s="46"/>
    </row>
    <row r="40" spans="1:5" s="24" customFormat="1" ht="12.75">
      <c r="A40" s="28" t="s">
        <v>76</v>
      </c>
      <c r="B40" s="47" t="s">
        <v>77</v>
      </c>
      <c r="C40" s="50">
        <v>270519</v>
      </c>
      <c r="D40" s="50">
        <v>272256</v>
      </c>
      <c r="E40" s="50">
        <f>SUM(E41:E45)</f>
        <v>47629</v>
      </c>
    </row>
    <row r="41" spans="1:5" s="24" customFormat="1" ht="12.75">
      <c r="A41" s="28" t="s">
        <v>78</v>
      </c>
      <c r="B41" s="49" t="s">
        <v>67</v>
      </c>
      <c r="C41" s="46"/>
      <c r="D41" s="46"/>
      <c r="E41" s="46"/>
    </row>
    <row r="42" spans="1:5" s="24" customFormat="1" ht="12.75">
      <c r="A42" s="28" t="s">
        <v>79</v>
      </c>
      <c r="B42" s="49" t="s">
        <v>69</v>
      </c>
      <c r="C42" s="46"/>
      <c r="D42" s="46"/>
      <c r="E42" s="46"/>
    </row>
    <row r="43" spans="1:5" s="24" customFormat="1" ht="12.75">
      <c r="A43" s="28" t="s">
        <v>80</v>
      </c>
      <c r="B43" s="49" t="s">
        <v>71</v>
      </c>
      <c r="C43" s="46"/>
      <c r="D43" s="46"/>
      <c r="E43" s="46"/>
    </row>
    <row r="44" spans="1:5" s="24" customFormat="1" ht="12.75">
      <c r="A44" s="28" t="s">
        <v>81</v>
      </c>
      <c r="B44" s="49" t="s">
        <v>73</v>
      </c>
      <c r="C44" s="46">
        <v>207513</v>
      </c>
      <c r="D44" s="46">
        <v>207513</v>
      </c>
      <c r="E44" s="46"/>
    </row>
    <row r="45" spans="1:5" s="24" customFormat="1" ht="13.5" thickBot="1">
      <c r="A45" s="44" t="s">
        <v>82</v>
      </c>
      <c r="B45" s="51" t="s">
        <v>83</v>
      </c>
      <c r="C45" s="52">
        <v>63006</v>
      </c>
      <c r="D45" s="52">
        <v>64743</v>
      </c>
      <c r="E45" s="52">
        <v>47629</v>
      </c>
    </row>
    <row r="46" spans="1:5" s="24" customFormat="1" ht="13.5" thickBot="1">
      <c r="A46" s="25" t="s">
        <v>84</v>
      </c>
      <c r="B46" s="26" t="s">
        <v>85</v>
      </c>
      <c r="C46" s="27">
        <f>SUM(C47:C49)</f>
        <v>0</v>
      </c>
      <c r="D46" s="27">
        <f>SUM(D47:D49)</f>
        <v>0</v>
      </c>
      <c r="E46" s="27">
        <f>SUM(E47:E49)</f>
        <v>4</v>
      </c>
    </row>
    <row r="47" spans="1:5" s="24" customFormat="1" ht="12.75">
      <c r="A47" s="41" t="s">
        <v>86</v>
      </c>
      <c r="B47" s="42" t="s">
        <v>87</v>
      </c>
      <c r="C47" s="43"/>
      <c r="D47" s="43"/>
      <c r="E47" s="43"/>
    </row>
    <row r="48" spans="1:5" s="24" customFormat="1" ht="12.75">
      <c r="A48" s="34" t="s">
        <v>88</v>
      </c>
      <c r="B48" s="29" t="s">
        <v>89</v>
      </c>
      <c r="C48" s="36"/>
      <c r="D48" s="36"/>
      <c r="E48" s="36"/>
    </row>
    <row r="49" spans="1:7" s="24" customFormat="1" ht="13.5" thickBot="1">
      <c r="A49" s="44" t="s">
        <v>90</v>
      </c>
      <c r="B49" s="53" t="s">
        <v>91</v>
      </c>
      <c r="C49" s="45"/>
      <c r="D49" s="45"/>
      <c r="E49" s="45">
        <v>4</v>
      </c>
    </row>
    <row r="50" spans="1:7" s="24" customFormat="1" ht="13.5" thickBot="1">
      <c r="A50" s="25" t="s">
        <v>92</v>
      </c>
      <c r="B50" s="26" t="s">
        <v>93</v>
      </c>
      <c r="C50" s="27">
        <f>+C51+C52</f>
        <v>0</v>
      </c>
      <c r="D50" s="27">
        <f>+D51+D52</f>
        <v>0</v>
      </c>
      <c r="E50" s="27">
        <f>+E51+E52</f>
        <v>0</v>
      </c>
    </row>
    <row r="51" spans="1:7" s="24" customFormat="1" ht="12.75">
      <c r="A51" s="41" t="s">
        <v>94</v>
      </c>
      <c r="B51" s="29" t="s">
        <v>95</v>
      </c>
      <c r="C51" s="54"/>
      <c r="D51" s="54"/>
      <c r="E51" s="54"/>
    </row>
    <row r="52" spans="1:7" s="24" customFormat="1" ht="13.5" thickBot="1">
      <c r="A52" s="34" t="s">
        <v>96</v>
      </c>
      <c r="B52" s="29" t="s">
        <v>97</v>
      </c>
      <c r="C52" s="55"/>
      <c r="D52" s="55"/>
      <c r="E52" s="55"/>
    </row>
    <row r="53" spans="1:7" s="24" customFormat="1" ht="16.5" thickBot="1">
      <c r="A53" s="25" t="s">
        <v>98</v>
      </c>
      <c r="B53" s="26" t="s">
        <v>99</v>
      </c>
      <c r="C53" s="56"/>
      <c r="D53" s="56"/>
      <c r="E53" s="56"/>
      <c r="G53" s="57"/>
    </row>
    <row r="54" spans="1:7" s="24" customFormat="1" ht="13.5" thickBot="1">
      <c r="A54" s="25" t="s">
        <v>100</v>
      </c>
      <c r="B54" s="58" t="s">
        <v>101</v>
      </c>
      <c r="C54" s="59">
        <f>+C6+C24+C33+C46+C50+C53+C23</f>
        <v>579817</v>
      </c>
      <c r="D54" s="59">
        <f>+D6+D24+D33+D46+D50+D53+D23</f>
        <v>614051</v>
      </c>
      <c r="E54" s="59">
        <f>+E6+E24+E33+E46+E50+E53+E23</f>
        <v>269034</v>
      </c>
    </row>
    <row r="55" spans="1:7" s="24" customFormat="1" ht="21.75" thickBot="1">
      <c r="A55" s="60" t="s">
        <v>102</v>
      </c>
      <c r="B55" s="61" t="s">
        <v>103</v>
      </c>
      <c r="C55" s="62">
        <f>SUM(C56:C57)</f>
        <v>12406</v>
      </c>
      <c r="D55" s="62">
        <f>SUM(D56:D57)</f>
        <v>12406</v>
      </c>
      <c r="E55" s="62">
        <f>SUM(E56:E57)</f>
        <v>0</v>
      </c>
    </row>
    <row r="56" spans="1:7" s="24" customFormat="1" ht="12.75">
      <c r="A56" s="63" t="s">
        <v>104</v>
      </c>
      <c r="B56" s="64" t="s">
        <v>105</v>
      </c>
      <c r="C56" s="65">
        <v>12406</v>
      </c>
      <c r="D56" s="65">
        <v>12406</v>
      </c>
      <c r="E56" s="65"/>
    </row>
    <row r="57" spans="1:7" s="24" customFormat="1" ht="13.5" thickBot="1">
      <c r="A57" s="66" t="s">
        <v>106</v>
      </c>
      <c r="B57" s="67" t="s">
        <v>107</v>
      </c>
      <c r="C57" s="68"/>
      <c r="D57" s="68"/>
      <c r="E57" s="68"/>
    </row>
    <row r="58" spans="1:7" s="24" customFormat="1" ht="13.5" thickBot="1">
      <c r="A58" s="60" t="s">
        <v>108</v>
      </c>
      <c r="B58" s="61" t="s">
        <v>109</v>
      </c>
      <c r="C58" s="62">
        <f>SUM(C59,C66)</f>
        <v>20644</v>
      </c>
      <c r="D58" s="62">
        <f>SUM(D59,D66)</f>
        <v>20644</v>
      </c>
      <c r="E58" s="62">
        <f>SUM(E59,E66)</f>
        <v>0</v>
      </c>
    </row>
    <row r="59" spans="1:7" s="24" customFormat="1" ht="12.75">
      <c r="A59" s="31" t="s">
        <v>110</v>
      </c>
      <c r="B59" s="47" t="s">
        <v>111</v>
      </c>
      <c r="C59" s="69">
        <f>SUM(C60:C65)</f>
        <v>20644</v>
      </c>
      <c r="D59" s="69">
        <v>20644</v>
      </c>
      <c r="E59" s="69">
        <f>SUM(E60:E65)</f>
        <v>0</v>
      </c>
    </row>
    <row r="60" spans="1:7" s="24" customFormat="1" ht="22.5">
      <c r="A60" s="41" t="s">
        <v>112</v>
      </c>
      <c r="B60" s="70" t="s">
        <v>113</v>
      </c>
      <c r="C60" s="46"/>
      <c r="D60" s="46"/>
      <c r="E60" s="46"/>
    </row>
    <row r="61" spans="1:7" s="24" customFormat="1" ht="22.5">
      <c r="A61" s="41" t="s">
        <v>114</v>
      </c>
      <c r="B61" s="70" t="s">
        <v>115</v>
      </c>
      <c r="C61" s="46">
        <v>20644</v>
      </c>
      <c r="D61" s="46">
        <v>20644</v>
      </c>
      <c r="E61" s="46"/>
    </row>
    <row r="62" spans="1:7" s="24" customFormat="1" ht="22.5">
      <c r="A62" s="41" t="s">
        <v>116</v>
      </c>
      <c r="B62" s="70" t="s">
        <v>117</v>
      </c>
      <c r="C62" s="55"/>
      <c r="D62" s="55"/>
      <c r="E62" s="55"/>
    </row>
    <row r="63" spans="1:7" s="24" customFormat="1" ht="22.5">
      <c r="A63" s="41" t="s">
        <v>118</v>
      </c>
      <c r="B63" s="70" t="s">
        <v>119</v>
      </c>
      <c r="C63" s="52"/>
      <c r="D63" s="52"/>
      <c r="E63" s="52"/>
    </row>
    <row r="64" spans="1:7" s="24" customFormat="1" ht="22.5">
      <c r="A64" s="41" t="s">
        <v>120</v>
      </c>
      <c r="B64" s="70" t="s">
        <v>121</v>
      </c>
      <c r="C64" s="52"/>
      <c r="D64" s="52"/>
      <c r="E64" s="52"/>
    </row>
    <row r="65" spans="1:6" s="24" customFormat="1" ht="22.5">
      <c r="A65" s="41" t="s">
        <v>122</v>
      </c>
      <c r="B65" s="70" t="s">
        <v>123</v>
      </c>
      <c r="C65" s="52"/>
      <c r="D65" s="52"/>
      <c r="E65" s="52"/>
    </row>
    <row r="66" spans="1:6" s="24" customFormat="1" ht="12.75">
      <c r="A66" s="41" t="s">
        <v>124</v>
      </c>
      <c r="B66" s="47" t="s">
        <v>125</v>
      </c>
      <c r="C66" s="71">
        <f>SUM(C67:C73)</f>
        <v>0</v>
      </c>
      <c r="D66" s="71">
        <f>SUM(D67:D73)</f>
        <v>0</v>
      </c>
      <c r="E66" s="71">
        <f>SUM(E67:E73)</f>
        <v>0</v>
      </c>
    </row>
    <row r="67" spans="1:6" s="24" customFormat="1" ht="22.5">
      <c r="A67" s="41" t="s">
        <v>126</v>
      </c>
      <c r="B67" s="70" t="s">
        <v>113</v>
      </c>
      <c r="C67" s="46"/>
      <c r="D67" s="46"/>
      <c r="E67" s="46"/>
    </row>
    <row r="68" spans="1:6" s="24" customFormat="1" ht="22.5">
      <c r="A68" s="41" t="s">
        <v>127</v>
      </c>
      <c r="B68" s="70" t="s">
        <v>128</v>
      </c>
      <c r="C68" s="46"/>
      <c r="D68" s="46"/>
      <c r="E68" s="46"/>
    </row>
    <row r="69" spans="1:6" s="24" customFormat="1" ht="22.5">
      <c r="A69" s="41" t="s">
        <v>129</v>
      </c>
      <c r="B69" s="70" t="s">
        <v>130</v>
      </c>
      <c r="C69" s="55"/>
      <c r="D69" s="55"/>
      <c r="E69" s="55"/>
    </row>
    <row r="70" spans="1:6" s="24" customFormat="1" ht="22.5">
      <c r="A70" s="41" t="s">
        <v>131</v>
      </c>
      <c r="B70" s="70" t="s">
        <v>117</v>
      </c>
      <c r="C70" s="46"/>
      <c r="D70" s="46"/>
      <c r="E70" s="46"/>
    </row>
    <row r="71" spans="1:6" s="24" customFormat="1" ht="22.5">
      <c r="A71" s="34" t="s">
        <v>132</v>
      </c>
      <c r="B71" s="51" t="s">
        <v>133</v>
      </c>
      <c r="C71" s="36"/>
      <c r="D71" s="36"/>
      <c r="E71" s="36"/>
    </row>
    <row r="72" spans="1:6" s="24" customFormat="1" ht="22.5">
      <c r="A72" s="28" t="s">
        <v>134</v>
      </c>
      <c r="B72" s="51" t="s">
        <v>121</v>
      </c>
      <c r="C72" s="30"/>
      <c r="D72" s="30"/>
      <c r="E72" s="30"/>
    </row>
    <row r="73" spans="1:6" s="24" customFormat="1" ht="23.25" thickBot="1">
      <c r="A73" s="72" t="s">
        <v>135</v>
      </c>
      <c r="B73" s="73" t="s">
        <v>136</v>
      </c>
      <c r="C73" s="74"/>
      <c r="D73" s="74"/>
      <c r="E73" s="74"/>
    </row>
    <row r="74" spans="1:6" s="24" customFormat="1" ht="24.75" thickBot="1">
      <c r="A74" s="25" t="s">
        <v>137</v>
      </c>
      <c r="B74" s="75" t="s">
        <v>138</v>
      </c>
      <c r="C74" s="27">
        <f>+C54+C55+C58</f>
        <v>612867</v>
      </c>
      <c r="D74" s="27">
        <f>+D54+D55+D58</f>
        <v>647101</v>
      </c>
      <c r="E74" s="27">
        <f>+E54+E55+E58</f>
        <v>269034</v>
      </c>
      <c r="F74" s="76"/>
    </row>
    <row r="75" spans="1:6" s="24" customFormat="1" ht="13.5" thickBot="1">
      <c r="A75" s="77" t="s">
        <v>139</v>
      </c>
      <c r="B75" s="75" t="s">
        <v>140</v>
      </c>
      <c r="C75" s="78"/>
      <c r="D75" s="79"/>
      <c r="E75" s="80">
        <v>83</v>
      </c>
      <c r="F75" s="81"/>
    </row>
    <row r="76" spans="1:6" s="24" customFormat="1" ht="13.5" thickBot="1">
      <c r="A76" s="77" t="s">
        <v>141</v>
      </c>
      <c r="B76" s="75" t="s">
        <v>142</v>
      </c>
      <c r="C76" s="82">
        <f>+C74+C75</f>
        <v>612867</v>
      </c>
      <c r="D76" s="22">
        <f>+D74+D75</f>
        <v>647101</v>
      </c>
      <c r="E76" s="83">
        <f>+E74+E75</f>
        <v>269117</v>
      </c>
      <c r="F76" s="81"/>
    </row>
    <row r="77" spans="1:6" s="24" customFormat="1" ht="12.75">
      <c r="A77" s="84"/>
      <c r="B77" s="84"/>
      <c r="C77" s="84"/>
      <c r="D77" s="84"/>
      <c r="E77" s="84"/>
    </row>
    <row r="78" spans="1:6" s="24" customFormat="1">
      <c r="A78" s="85"/>
      <c r="B78" s="86"/>
      <c r="C78" s="86"/>
      <c r="D78" s="86"/>
      <c r="E78" s="87"/>
    </row>
    <row r="79" spans="1:6">
      <c r="A79" s="88" t="s">
        <v>143</v>
      </c>
      <c r="B79" s="88"/>
      <c r="C79" s="88"/>
      <c r="D79" s="88"/>
      <c r="E79" s="88"/>
    </row>
    <row r="80" spans="1:6" ht="16.5" thickBot="1">
      <c r="A80" s="3" t="s">
        <v>144</v>
      </c>
      <c r="B80" s="3"/>
      <c r="C80" s="4"/>
      <c r="D80" s="4"/>
      <c r="E80" s="5"/>
    </row>
    <row r="81" spans="1:5" ht="16.5" thickBot="1">
      <c r="A81" s="6" t="s">
        <v>145</v>
      </c>
      <c r="B81" s="89" t="s">
        <v>146</v>
      </c>
      <c r="C81" s="8" t="s">
        <v>4</v>
      </c>
      <c r="D81" s="8"/>
      <c r="E81" s="9"/>
    </row>
    <row r="82" spans="1:5" ht="24.75" thickBot="1">
      <c r="A82" s="10"/>
      <c r="B82" s="90"/>
      <c r="C82" s="12" t="s">
        <v>5</v>
      </c>
      <c r="D82" s="12" t="s">
        <v>6</v>
      </c>
      <c r="E82" s="13" t="s">
        <v>7</v>
      </c>
    </row>
    <row r="83" spans="1:5" s="18" customFormat="1" ht="12" thickBot="1">
      <c r="A83" s="14">
        <v>1</v>
      </c>
      <c r="B83" s="15">
        <v>2</v>
      </c>
      <c r="C83" s="91">
        <v>4</v>
      </c>
      <c r="D83" s="91">
        <v>5</v>
      </c>
      <c r="E83" s="16">
        <v>6</v>
      </c>
    </row>
    <row r="84" spans="1:5" ht="16.5" thickBot="1">
      <c r="A84" s="19" t="s">
        <v>8</v>
      </c>
      <c r="B84" s="92" t="s">
        <v>147</v>
      </c>
      <c r="C84" s="93">
        <f>SUM(C85:C89)</f>
        <v>321704</v>
      </c>
      <c r="D84" s="93">
        <f>SUM(D85:D89)</f>
        <v>355938</v>
      </c>
      <c r="E84" s="93">
        <f>SUM(E85:E89)</f>
        <v>153282</v>
      </c>
    </row>
    <row r="85" spans="1:5">
      <c r="A85" s="31" t="s">
        <v>148</v>
      </c>
      <c r="B85" s="32" t="s">
        <v>149</v>
      </c>
      <c r="C85" s="94">
        <v>154111</v>
      </c>
      <c r="D85" s="94">
        <v>154111</v>
      </c>
      <c r="E85" s="94">
        <v>64524</v>
      </c>
    </row>
    <row r="86" spans="1:5">
      <c r="A86" s="28" t="s">
        <v>150</v>
      </c>
      <c r="B86" s="29" t="s">
        <v>151</v>
      </c>
      <c r="C86" s="95">
        <v>29021</v>
      </c>
      <c r="D86" s="95">
        <v>29021</v>
      </c>
      <c r="E86" s="95">
        <v>15631</v>
      </c>
    </row>
    <row r="87" spans="1:5">
      <c r="A87" s="28" t="s">
        <v>152</v>
      </c>
      <c r="B87" s="29" t="s">
        <v>153</v>
      </c>
      <c r="C87" s="96">
        <v>92675</v>
      </c>
      <c r="D87" s="96">
        <v>104793</v>
      </c>
      <c r="E87" s="96">
        <v>41353</v>
      </c>
    </row>
    <row r="88" spans="1:5">
      <c r="A88" s="28" t="s">
        <v>154</v>
      </c>
      <c r="B88" s="29" t="s">
        <v>155</v>
      </c>
      <c r="C88" s="96"/>
      <c r="D88" s="96"/>
      <c r="E88" s="96"/>
    </row>
    <row r="89" spans="1:5">
      <c r="A89" s="28" t="s">
        <v>156</v>
      </c>
      <c r="B89" s="35" t="s">
        <v>157</v>
      </c>
      <c r="C89" s="96">
        <v>45897</v>
      </c>
      <c r="D89" s="96">
        <v>68013</v>
      </c>
      <c r="E89" s="96">
        <v>31774</v>
      </c>
    </row>
    <row r="90" spans="1:5">
      <c r="A90" s="28" t="s">
        <v>158</v>
      </c>
      <c r="B90" s="29" t="s">
        <v>159</v>
      </c>
      <c r="C90" s="96"/>
      <c r="D90" s="96"/>
      <c r="E90" s="96"/>
    </row>
    <row r="91" spans="1:5">
      <c r="A91" s="28" t="s">
        <v>160</v>
      </c>
      <c r="B91" s="97" t="s">
        <v>161</v>
      </c>
      <c r="C91" s="96">
        <v>43804</v>
      </c>
      <c r="D91" s="96">
        <v>65920</v>
      </c>
      <c r="E91" s="96">
        <v>31327</v>
      </c>
    </row>
    <row r="92" spans="1:5">
      <c r="A92" s="28" t="s">
        <v>162</v>
      </c>
      <c r="B92" s="97" t="s">
        <v>163</v>
      </c>
      <c r="C92" s="96"/>
      <c r="D92" s="96"/>
      <c r="E92" s="96"/>
    </row>
    <row r="93" spans="1:5">
      <c r="A93" s="28" t="s">
        <v>164</v>
      </c>
      <c r="B93" s="98" t="s">
        <v>165</v>
      </c>
      <c r="C93" s="96">
        <v>150</v>
      </c>
      <c r="D93" s="96">
        <v>150</v>
      </c>
      <c r="E93" s="96">
        <v>6</v>
      </c>
    </row>
    <row r="94" spans="1:5">
      <c r="A94" s="28" t="s">
        <v>166</v>
      </c>
      <c r="B94" s="98" t="s">
        <v>167</v>
      </c>
      <c r="C94" s="96">
        <v>1943</v>
      </c>
      <c r="D94" s="96">
        <v>1943</v>
      </c>
      <c r="E94" s="96">
        <v>441</v>
      </c>
    </row>
    <row r="95" spans="1:5">
      <c r="A95" s="34" t="s">
        <v>168</v>
      </c>
      <c r="B95" s="99" t="s">
        <v>169</v>
      </c>
      <c r="C95" s="96"/>
      <c r="D95" s="96"/>
      <c r="E95" s="96"/>
    </row>
    <row r="96" spans="1:5">
      <c r="A96" s="28" t="s">
        <v>170</v>
      </c>
      <c r="B96" s="99" t="s">
        <v>171</v>
      </c>
      <c r="C96" s="96"/>
      <c r="D96" s="96"/>
      <c r="E96" s="96"/>
    </row>
    <row r="97" spans="1:5" ht="16.5" thickBot="1">
      <c r="A97" s="72" t="s">
        <v>172</v>
      </c>
      <c r="B97" s="100" t="s">
        <v>173</v>
      </c>
      <c r="C97" s="101"/>
      <c r="D97" s="101"/>
      <c r="E97" s="101"/>
    </row>
    <row r="98" spans="1:5" ht="16.5" thickBot="1">
      <c r="A98" s="25" t="s">
        <v>10</v>
      </c>
      <c r="B98" s="102" t="s">
        <v>174</v>
      </c>
      <c r="C98" s="103">
        <v>291163</v>
      </c>
      <c r="D98" s="103">
        <v>291163</v>
      </c>
      <c r="E98" s="103">
        <f>SUM(E99:E105)</f>
        <v>58103</v>
      </c>
    </row>
    <row r="99" spans="1:5">
      <c r="A99" s="41" t="s">
        <v>12</v>
      </c>
      <c r="B99" s="29" t="s">
        <v>175</v>
      </c>
      <c r="C99" s="104">
        <v>291163</v>
      </c>
      <c r="D99" s="104">
        <v>291163</v>
      </c>
      <c r="E99" s="104">
        <v>58103</v>
      </c>
    </row>
    <row r="100" spans="1:5">
      <c r="A100" s="41" t="s">
        <v>14</v>
      </c>
      <c r="B100" s="29" t="s">
        <v>176</v>
      </c>
      <c r="C100" s="95"/>
      <c r="D100" s="95"/>
      <c r="E100" s="95"/>
    </row>
    <row r="101" spans="1:5">
      <c r="A101" s="41" t="s">
        <v>16</v>
      </c>
      <c r="B101" s="29" t="s">
        <v>177</v>
      </c>
      <c r="C101" s="95"/>
      <c r="D101" s="95"/>
      <c r="E101" s="95"/>
    </row>
    <row r="102" spans="1:5">
      <c r="A102" s="41" t="s">
        <v>18</v>
      </c>
      <c r="B102" s="29" t="s">
        <v>178</v>
      </c>
      <c r="C102" s="95"/>
      <c r="D102" s="95"/>
      <c r="E102" s="95"/>
    </row>
    <row r="103" spans="1:5" ht="22.5">
      <c r="A103" s="41" t="s">
        <v>20</v>
      </c>
      <c r="B103" s="29" t="s">
        <v>179</v>
      </c>
      <c r="C103" s="95"/>
      <c r="D103" s="95"/>
      <c r="E103" s="95"/>
    </row>
    <row r="104" spans="1:5" ht="22.5">
      <c r="A104" s="41" t="s">
        <v>22</v>
      </c>
      <c r="B104" s="29" t="s">
        <v>180</v>
      </c>
      <c r="C104" s="95"/>
      <c r="D104" s="95"/>
      <c r="E104" s="95"/>
    </row>
    <row r="105" spans="1:5">
      <c r="A105" s="41" t="s">
        <v>181</v>
      </c>
      <c r="B105" s="29" t="s">
        <v>182</v>
      </c>
      <c r="C105" s="95"/>
      <c r="D105" s="95"/>
      <c r="E105" s="95"/>
    </row>
    <row r="106" spans="1:5">
      <c r="A106" s="41" t="s">
        <v>183</v>
      </c>
      <c r="B106" s="29" t="s">
        <v>184</v>
      </c>
      <c r="C106" s="95"/>
      <c r="D106" s="95"/>
      <c r="E106" s="95"/>
    </row>
    <row r="107" spans="1:5">
      <c r="A107" s="41" t="s">
        <v>185</v>
      </c>
      <c r="B107" s="97" t="s">
        <v>186</v>
      </c>
      <c r="C107" s="95"/>
      <c r="D107" s="95"/>
      <c r="E107" s="95"/>
    </row>
    <row r="108" spans="1:5">
      <c r="A108" s="34" t="s">
        <v>187</v>
      </c>
      <c r="B108" s="97" t="s">
        <v>188</v>
      </c>
      <c r="C108" s="96"/>
      <c r="D108" s="96"/>
      <c r="E108" s="96"/>
    </row>
    <row r="109" spans="1:5" ht="16.5" thickBot="1">
      <c r="A109" s="44" t="s">
        <v>189</v>
      </c>
      <c r="B109" s="97" t="s">
        <v>190</v>
      </c>
      <c r="C109" s="96"/>
      <c r="D109" s="96"/>
      <c r="E109" s="96"/>
    </row>
    <row r="110" spans="1:5" ht="16.5" thickBot="1">
      <c r="A110" s="25" t="s">
        <v>24</v>
      </c>
      <c r="B110" s="102" t="s">
        <v>191</v>
      </c>
      <c r="C110" s="105"/>
      <c r="D110" s="105"/>
      <c r="E110" s="105"/>
    </row>
    <row r="111" spans="1:5" ht="16.5" thickBot="1">
      <c r="A111" s="25" t="s">
        <v>192</v>
      </c>
      <c r="B111" s="102" t="s">
        <v>193</v>
      </c>
      <c r="C111" s="103">
        <f>SUM(C112:C113)</f>
        <v>0</v>
      </c>
      <c r="D111" s="103">
        <f>SUM(D112:D113)</f>
        <v>0</v>
      </c>
      <c r="E111" s="103">
        <f>SUM(E112:E113)</f>
        <v>0</v>
      </c>
    </row>
    <row r="112" spans="1:5">
      <c r="A112" s="41" t="s">
        <v>194</v>
      </c>
      <c r="B112" s="42" t="s">
        <v>195</v>
      </c>
      <c r="C112" s="104"/>
      <c r="D112" s="104"/>
      <c r="E112" s="104"/>
    </row>
    <row r="113" spans="1:5" ht="16.5" thickBot="1">
      <c r="A113" s="28" t="s">
        <v>196</v>
      </c>
      <c r="B113" s="29" t="s">
        <v>197</v>
      </c>
      <c r="C113" s="95"/>
      <c r="D113" s="95"/>
      <c r="E113" s="95"/>
    </row>
    <row r="114" spans="1:5" ht="16.5" thickBot="1">
      <c r="A114" s="25" t="s">
        <v>44</v>
      </c>
      <c r="B114" s="106" t="s">
        <v>198</v>
      </c>
      <c r="C114" s="103">
        <f>+C84+C98+C110+C111</f>
        <v>612867</v>
      </c>
      <c r="D114" s="103">
        <f>+D84+D98+D110+D111</f>
        <v>647101</v>
      </c>
      <c r="E114" s="103">
        <f>+E84+E98+E110+E111</f>
        <v>211385</v>
      </c>
    </row>
    <row r="115" spans="1:5" ht="16.5" thickBot="1">
      <c r="A115" s="25" t="s">
        <v>62</v>
      </c>
      <c r="B115" s="102" t="s">
        <v>199</v>
      </c>
      <c r="C115" s="103">
        <f>SUM(C116,C125)</f>
        <v>0</v>
      </c>
      <c r="D115" s="103">
        <f>SUM(D116,D125)</f>
        <v>0</v>
      </c>
      <c r="E115" s="103">
        <f>SUM(E116,E125)</f>
        <v>3807</v>
      </c>
    </row>
    <row r="116" spans="1:5">
      <c r="A116" s="41" t="s">
        <v>64</v>
      </c>
      <c r="B116" s="47" t="s">
        <v>200</v>
      </c>
      <c r="C116" s="107">
        <f>SUM(C117:C124)</f>
        <v>0</v>
      </c>
      <c r="D116" s="107">
        <f>SUM(D117:D124)</f>
        <v>0</v>
      </c>
      <c r="E116" s="107"/>
    </row>
    <row r="117" spans="1:5">
      <c r="A117" s="41" t="s">
        <v>66</v>
      </c>
      <c r="B117" s="70" t="s">
        <v>201</v>
      </c>
      <c r="C117" s="95"/>
      <c r="D117" s="95"/>
      <c r="E117" s="95"/>
    </row>
    <row r="118" spans="1:5">
      <c r="A118" s="41" t="s">
        <v>68</v>
      </c>
      <c r="B118" s="70" t="s">
        <v>202</v>
      </c>
      <c r="C118" s="95"/>
      <c r="D118" s="95"/>
      <c r="E118" s="95"/>
    </row>
    <row r="119" spans="1:5">
      <c r="A119" s="41" t="s">
        <v>70</v>
      </c>
      <c r="B119" s="70" t="s">
        <v>203</v>
      </c>
      <c r="C119" s="95"/>
      <c r="D119" s="95"/>
      <c r="E119" s="95"/>
    </row>
    <row r="120" spans="1:5">
      <c r="A120" s="41" t="s">
        <v>72</v>
      </c>
      <c r="B120" s="70" t="s">
        <v>204</v>
      </c>
      <c r="C120" s="95"/>
      <c r="D120" s="95"/>
      <c r="E120" s="95"/>
    </row>
    <row r="121" spans="1:5">
      <c r="A121" s="41" t="s">
        <v>74</v>
      </c>
      <c r="B121" s="70" t="s">
        <v>205</v>
      </c>
      <c r="C121" s="95"/>
      <c r="D121" s="95"/>
      <c r="E121" s="95"/>
    </row>
    <row r="122" spans="1:5">
      <c r="A122" s="41" t="s">
        <v>206</v>
      </c>
      <c r="B122" s="70" t="s">
        <v>207</v>
      </c>
      <c r="C122" s="95"/>
      <c r="D122" s="95"/>
      <c r="E122" s="95"/>
    </row>
    <row r="123" spans="1:5">
      <c r="A123" s="41" t="s">
        <v>208</v>
      </c>
      <c r="B123" s="70" t="s">
        <v>209</v>
      </c>
      <c r="C123" s="95"/>
      <c r="D123" s="95"/>
      <c r="E123" s="95"/>
    </row>
    <row r="124" spans="1:5">
      <c r="A124" s="41" t="s">
        <v>210</v>
      </c>
      <c r="B124" s="70" t="s">
        <v>211</v>
      </c>
      <c r="C124" s="95"/>
      <c r="D124" s="95"/>
      <c r="E124" s="95"/>
    </row>
    <row r="125" spans="1:5">
      <c r="A125" s="41" t="s">
        <v>76</v>
      </c>
      <c r="B125" s="47" t="s">
        <v>212</v>
      </c>
      <c r="C125" s="107">
        <f>SUM(C126:C133)</f>
        <v>0</v>
      </c>
      <c r="D125" s="107">
        <f>SUM(D126:D133)</f>
        <v>0</v>
      </c>
      <c r="E125" s="107">
        <f>SUM(E126:E133)</f>
        <v>3807</v>
      </c>
    </row>
    <row r="126" spans="1:5">
      <c r="A126" s="41" t="s">
        <v>78</v>
      </c>
      <c r="B126" s="70" t="s">
        <v>201</v>
      </c>
      <c r="C126" s="95"/>
      <c r="D126" s="95"/>
      <c r="E126" s="95">
        <v>307</v>
      </c>
    </row>
    <row r="127" spans="1:5">
      <c r="A127" s="41" t="s">
        <v>79</v>
      </c>
      <c r="B127" s="70" t="s">
        <v>213</v>
      </c>
      <c r="C127" s="95"/>
      <c r="D127" s="95"/>
      <c r="E127" s="95"/>
    </row>
    <row r="128" spans="1:5">
      <c r="A128" s="41" t="s">
        <v>80</v>
      </c>
      <c r="B128" s="70" t="s">
        <v>203</v>
      </c>
      <c r="C128" s="95"/>
      <c r="D128" s="95"/>
      <c r="E128" s="95">
        <v>3500</v>
      </c>
    </row>
    <row r="129" spans="1:11" ht="12" customHeight="1">
      <c r="A129" s="41" t="s">
        <v>81</v>
      </c>
      <c r="B129" s="70" t="s">
        <v>204</v>
      </c>
      <c r="C129" s="108"/>
      <c r="D129" s="108"/>
      <c r="E129" s="108"/>
    </row>
    <row r="130" spans="1:11" ht="12" customHeight="1">
      <c r="A130" s="41" t="s">
        <v>82</v>
      </c>
      <c r="B130" s="70" t="s">
        <v>205</v>
      </c>
      <c r="C130" s="95"/>
      <c r="D130" s="95"/>
      <c r="E130" s="95"/>
    </row>
    <row r="131" spans="1:11" ht="12" customHeight="1">
      <c r="A131" s="41" t="s">
        <v>214</v>
      </c>
      <c r="B131" s="70" t="s">
        <v>215</v>
      </c>
      <c r="C131" s="96"/>
      <c r="D131" s="96"/>
      <c r="E131" s="96"/>
    </row>
    <row r="132" spans="1:11" ht="12" customHeight="1">
      <c r="A132" s="41" t="s">
        <v>216</v>
      </c>
      <c r="B132" s="70" t="s">
        <v>209</v>
      </c>
      <c r="C132" s="96"/>
      <c r="D132" s="96"/>
      <c r="E132" s="96"/>
    </row>
    <row r="133" spans="1:11" ht="12" customHeight="1" thickBot="1">
      <c r="A133" s="41" t="s">
        <v>217</v>
      </c>
      <c r="B133" s="70" t="s">
        <v>218</v>
      </c>
      <c r="C133" s="109"/>
      <c r="D133" s="109"/>
      <c r="E133" s="109"/>
    </row>
    <row r="134" spans="1:11" ht="15" customHeight="1" thickBot="1">
      <c r="A134" s="25" t="s">
        <v>219</v>
      </c>
      <c r="B134" s="110" t="s">
        <v>220</v>
      </c>
      <c r="C134" s="103">
        <f>SUM(C114,C115)</f>
        <v>612867</v>
      </c>
      <c r="D134" s="103">
        <f>SUM(D114,D115)</f>
        <v>647101</v>
      </c>
      <c r="E134" s="103">
        <f>SUM(E114,E115)</f>
        <v>215192</v>
      </c>
      <c r="H134" s="57"/>
      <c r="I134" s="111"/>
      <c r="J134" s="111"/>
      <c r="K134" s="111"/>
    </row>
    <row r="135" spans="1:11" ht="15" customHeight="1" thickBot="1">
      <c r="A135" s="112" t="s">
        <v>92</v>
      </c>
      <c r="B135" s="113" t="s">
        <v>221</v>
      </c>
      <c r="C135" s="114"/>
      <c r="D135" s="115"/>
      <c r="E135" s="116">
        <v>9851</v>
      </c>
      <c r="H135" s="57"/>
      <c r="I135" s="111"/>
      <c r="J135" s="111"/>
      <c r="K135" s="111"/>
    </row>
    <row r="136" spans="1:11" ht="15" customHeight="1" thickBot="1">
      <c r="A136" s="117" t="s">
        <v>222</v>
      </c>
      <c r="B136" s="113" t="s">
        <v>223</v>
      </c>
      <c r="C136" s="118">
        <f>+C134+C135</f>
        <v>612867</v>
      </c>
      <c r="D136" s="119">
        <f>+D134+D135</f>
        <v>647101</v>
      </c>
      <c r="E136" s="120">
        <f>+E134+E135</f>
        <v>225043</v>
      </c>
      <c r="H136" s="57"/>
      <c r="I136" s="111"/>
      <c r="J136" s="111"/>
      <c r="K136" s="111"/>
    </row>
    <row r="137" spans="1:11" s="24" customFormat="1" ht="12.95" customHeight="1">
      <c r="A137" s="84"/>
      <c r="B137" s="84"/>
      <c r="C137" s="84"/>
      <c r="D137" s="84"/>
      <c r="E137" s="84"/>
    </row>
    <row r="139" spans="1:11">
      <c r="A139" s="121" t="s">
        <v>224</v>
      </c>
      <c r="B139" s="121"/>
      <c r="C139" s="121"/>
      <c r="D139" s="121"/>
      <c r="E139" s="121"/>
    </row>
    <row r="140" spans="1:11" ht="16.5" thickBot="1">
      <c r="A140" s="3" t="s">
        <v>225</v>
      </c>
      <c r="B140" s="3"/>
      <c r="C140" s="122"/>
      <c r="D140" s="122"/>
    </row>
    <row r="141" spans="1:11" ht="23.25" customHeight="1" thickBot="1">
      <c r="A141" s="25">
        <v>1</v>
      </c>
      <c r="B141" s="123" t="s">
        <v>226</v>
      </c>
      <c r="C141" s="124">
        <f>+C54-C114</f>
        <v>-33050</v>
      </c>
      <c r="D141" s="124">
        <f>+D54-D114</f>
        <v>-33050</v>
      </c>
      <c r="E141" s="124">
        <f>+E54-E114</f>
        <v>57649</v>
      </c>
      <c r="F141" s="125"/>
    </row>
    <row r="142" spans="1:11">
      <c r="E142" s="126"/>
    </row>
    <row r="143" spans="1:11" ht="33" customHeight="1">
      <c r="A143" s="127" t="s">
        <v>227</v>
      </c>
      <c r="B143" s="127"/>
      <c r="C143" s="127"/>
      <c r="D143" s="127"/>
      <c r="E143" s="127"/>
    </row>
    <row r="144" spans="1:11" ht="16.5" thickBot="1">
      <c r="A144" s="3" t="s">
        <v>228</v>
      </c>
      <c r="B144" s="3"/>
      <c r="C144" s="122"/>
      <c r="D144" s="122"/>
    </row>
    <row r="145" spans="1:5" ht="16.5" thickBot="1">
      <c r="A145" s="25" t="s">
        <v>8</v>
      </c>
      <c r="B145" s="123" t="s">
        <v>229</v>
      </c>
      <c r="C145" s="128">
        <f>C146-C149</f>
        <v>20644</v>
      </c>
      <c r="D145" s="128">
        <f>D146-D149</f>
        <v>20644</v>
      </c>
      <c r="E145" s="128">
        <f>E146-E149</f>
        <v>-3807</v>
      </c>
    </row>
    <row r="146" spans="1:5" ht="22.5">
      <c r="A146" s="31" t="s">
        <v>148</v>
      </c>
      <c r="B146" s="129" t="s">
        <v>230</v>
      </c>
      <c r="C146" s="130">
        <f t="shared" ref="C146:E147" si="0">+C58</f>
        <v>20644</v>
      </c>
      <c r="D146" s="130">
        <f t="shared" si="0"/>
        <v>20644</v>
      </c>
      <c r="E146" s="130">
        <f t="shared" si="0"/>
        <v>0</v>
      </c>
    </row>
    <row r="147" spans="1:5" ht="22.5">
      <c r="A147" s="34" t="s">
        <v>231</v>
      </c>
      <c r="B147" s="131" t="s">
        <v>232</v>
      </c>
      <c r="C147" s="132">
        <f t="shared" si="0"/>
        <v>20644</v>
      </c>
      <c r="D147" s="132">
        <f t="shared" si="0"/>
        <v>20644</v>
      </c>
      <c r="E147" s="132">
        <f t="shared" si="0"/>
        <v>0</v>
      </c>
    </row>
    <row r="148" spans="1:5">
      <c r="A148" s="34" t="s">
        <v>233</v>
      </c>
      <c r="B148" s="133" t="s">
        <v>234</v>
      </c>
      <c r="C148" s="134">
        <f>+C66</f>
        <v>0</v>
      </c>
      <c r="D148" s="134">
        <f>+D66</f>
        <v>0</v>
      </c>
      <c r="E148" s="134">
        <f>+E66</f>
        <v>0</v>
      </c>
    </row>
    <row r="149" spans="1:5">
      <c r="A149" s="44" t="s">
        <v>150</v>
      </c>
      <c r="B149" s="135" t="s">
        <v>235</v>
      </c>
      <c r="C149" s="136">
        <f t="shared" ref="C149:E150" si="1">+C115</f>
        <v>0</v>
      </c>
      <c r="D149" s="136">
        <f t="shared" si="1"/>
        <v>0</v>
      </c>
      <c r="E149" s="136">
        <f t="shared" si="1"/>
        <v>3807</v>
      </c>
    </row>
    <row r="150" spans="1:5" ht="22.5">
      <c r="A150" s="28" t="s">
        <v>236</v>
      </c>
      <c r="B150" s="137" t="s">
        <v>237</v>
      </c>
      <c r="C150" s="136">
        <f t="shared" si="1"/>
        <v>0</v>
      </c>
      <c r="D150" s="136">
        <f t="shared" si="1"/>
        <v>0</v>
      </c>
      <c r="E150" s="136">
        <f t="shared" si="1"/>
        <v>0</v>
      </c>
    </row>
    <row r="151" spans="1:5" ht="16.5" thickBot="1">
      <c r="A151" s="72" t="s">
        <v>238</v>
      </c>
      <c r="B151" s="138" t="s">
        <v>239</v>
      </c>
      <c r="C151" s="139">
        <f>+C125</f>
        <v>0</v>
      </c>
      <c r="D151" s="139">
        <f>+D125</f>
        <v>0</v>
      </c>
      <c r="E151" s="139">
        <f>+E125</f>
        <v>3807</v>
      </c>
    </row>
    <row r="153" spans="1:5">
      <c r="A153" s="121" t="s">
        <v>240</v>
      </c>
      <c r="B153" s="121"/>
      <c r="C153" s="121"/>
      <c r="D153" s="121"/>
      <c r="E153" s="121"/>
    </row>
    <row r="154" spans="1:5" ht="16.5" thickBot="1">
      <c r="A154" s="3" t="s">
        <v>225</v>
      </c>
      <c r="B154" s="3"/>
      <c r="C154" s="122"/>
      <c r="D154" s="122"/>
    </row>
    <row r="155" spans="1:5" ht="21.75" thickBot="1">
      <c r="A155" s="25">
        <v>1</v>
      </c>
      <c r="B155" s="123" t="s">
        <v>241</v>
      </c>
      <c r="C155" s="124">
        <f>+C76-C136</f>
        <v>0</v>
      </c>
      <c r="D155" s="124">
        <f>+D76-D136</f>
        <v>0</v>
      </c>
      <c r="E155" s="27">
        <f>+E76-E136</f>
        <v>44074</v>
      </c>
    </row>
  </sheetData>
  <mergeCells count="17">
    <mergeCell ref="A140:B140"/>
    <mergeCell ref="A143:E143"/>
    <mergeCell ref="A144:B144"/>
    <mergeCell ref="A153:E153"/>
    <mergeCell ref="A154:B154"/>
    <mergeCell ref="A80:B80"/>
    <mergeCell ref="A81:A82"/>
    <mergeCell ref="B81:B82"/>
    <mergeCell ref="C81:E81"/>
    <mergeCell ref="A137:E137"/>
    <mergeCell ref="A139:E139"/>
    <mergeCell ref="A2:B2"/>
    <mergeCell ref="A3:A4"/>
    <mergeCell ref="B3:B4"/>
    <mergeCell ref="C3:E3"/>
    <mergeCell ref="A77:E77"/>
    <mergeCell ref="A79:E79"/>
  </mergeCells>
  <pageMargins left="0.7" right="0.7" top="0.75" bottom="0.75" header="0.3" footer="0.3"/>
  <pageSetup paperSize="9" orientation="portrait" r:id="rId1"/>
  <headerFooter>
    <oddHeader>&amp;CVAJDÁCSKA KÖZSÉG ÖNKORMÁNYZATA
2013.I. FÉLÉVI KÖLTSÉGVETÉSÉNEK MÉRLEGE&amp;R1.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2013-12-19T12:02:23Z</cp:lastPrinted>
  <dcterms:created xsi:type="dcterms:W3CDTF">2013-12-19T11:59:21Z</dcterms:created>
  <dcterms:modified xsi:type="dcterms:W3CDTF">2013-12-19T12:03:46Z</dcterms:modified>
</cp:coreProperties>
</file>