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nka1" sheetId="1" r:id="rId1"/>
  </sheets>
  <definedNames>
    <definedName name="_xlnm.Print_Titles" localSheetId="0">'Munka1'!$7:$7</definedName>
    <definedName name="_xlnm.Print_Area" localSheetId="0">'Munka1'!$A$1:$F$320</definedName>
  </definedNames>
  <calcPr fullCalcOnLoad="1"/>
</workbook>
</file>

<file path=xl/sharedStrings.xml><?xml version="1.0" encoding="utf-8"?>
<sst xmlns="http://schemas.openxmlformats.org/spreadsheetml/2006/main" count="324" uniqueCount="152">
  <si>
    <t>I.</t>
  </si>
  <si>
    <t>Egyéb fejlesztési kiadások összesen:</t>
  </si>
  <si>
    <t>II.</t>
  </si>
  <si>
    <t>III.</t>
  </si>
  <si>
    <t>Egyéb fejlesztési kiadások</t>
  </si>
  <si>
    <t>3)</t>
  </si>
  <si>
    <t>4)</t>
  </si>
  <si>
    <t>5)</t>
  </si>
  <si>
    <t>6)</t>
  </si>
  <si>
    <t>7)</t>
  </si>
  <si>
    <t>1)</t>
  </si>
  <si>
    <t>2)</t>
  </si>
  <si>
    <t>8)</t>
  </si>
  <si>
    <t>9)</t>
  </si>
  <si>
    <t>Forrás összetétele:</t>
  </si>
  <si>
    <t>Megnevezés</t>
  </si>
  <si>
    <t>Eredeti előirányzat</t>
  </si>
  <si>
    <t>Városrendezési terv elkészítése</t>
  </si>
  <si>
    <t>Számítástechnikai eszközök beszerzése</t>
  </si>
  <si>
    <t>A)</t>
  </si>
  <si>
    <t>B)</t>
  </si>
  <si>
    <t>Egyéb beruházási feladatok</t>
  </si>
  <si>
    <t xml:space="preserve"> - Pályázaton igényelhető támogatás</t>
  </si>
  <si>
    <t>Támogatási szerződéssel rendelkező nyertes pályázatok</t>
  </si>
  <si>
    <t>Fiatal házasok lakáshoz jutásának támogatása</t>
  </si>
  <si>
    <t>Egyéb beruházási feladatok összesen</t>
  </si>
  <si>
    <t>Balesetveszélyes csomópontok tervezése Püspökladányban gyalogosok védelmében és forgalom csillapítására</t>
  </si>
  <si>
    <t>Belvízelvezetés fennmaradási engedélyes tervkészítés</t>
  </si>
  <si>
    <t xml:space="preserve"> - Önkormányzati saját forrás</t>
  </si>
  <si>
    <t>IV)</t>
  </si>
  <si>
    <t>V)</t>
  </si>
  <si>
    <t xml:space="preserve"> </t>
  </si>
  <si>
    <t>VI)</t>
  </si>
  <si>
    <t>Kötelezettséggel nem terhelt kötvényforrás</t>
  </si>
  <si>
    <t>Egyéb belvízelvezető árkok felújítása, karbantartása</t>
  </si>
  <si>
    <t>2005-ben útépítésre felvett hitel tőke törlesztő része</t>
  </si>
  <si>
    <t>2005-ben útépítésre felvett hitel után fizetendő kamat</t>
  </si>
  <si>
    <t>2005-ben szennyvízhálózat építésre felvett hitel tőke törlesztő része</t>
  </si>
  <si>
    <t>2005-ben szennyvízhálózat építésre felvett hitel után fizetendő kamat</t>
  </si>
  <si>
    <t>Fejlesztésekhez kapcsolódó tartalék alap</t>
  </si>
  <si>
    <t>Támogatási szerződéssel rendelkező nyertes pályázatok összesen:</t>
  </si>
  <si>
    <t xml:space="preserve">I. </t>
  </si>
  <si>
    <t xml:space="preserve">II. </t>
  </si>
  <si>
    <t>3. melléklet</t>
  </si>
  <si>
    <t>10)</t>
  </si>
  <si>
    <t xml:space="preserve"> - Önkormányzati saját forrás többletfeladatokra</t>
  </si>
  <si>
    <t>11)</t>
  </si>
  <si>
    <t>12)</t>
  </si>
  <si>
    <t xml:space="preserve"> - Áfa</t>
  </si>
  <si>
    <t>Közbeszerzési díjak</t>
  </si>
  <si>
    <t>Hatósági, eljárási díjak</t>
  </si>
  <si>
    <t>Pályázatírás</t>
  </si>
  <si>
    <t xml:space="preserve"> - Pályázaton lehívható támogatás</t>
  </si>
  <si>
    <t>Az önkormányzat által benyújtandó pályázatok</t>
  </si>
  <si>
    <t>Támogatási szerződéssel nem rendelkező nyertes pályázat</t>
  </si>
  <si>
    <t>Támogatási szerződéssel nem rendelkező nyertes pályázat összesen:</t>
  </si>
  <si>
    <t>C)</t>
  </si>
  <si>
    <t>Az önkormányzat által benyújtandó pályázatok összesen:</t>
  </si>
  <si>
    <t>Gyógyfürdő fejlesztés</t>
  </si>
  <si>
    <t xml:space="preserve"> - Előző évi pénzmaradvány</t>
  </si>
  <si>
    <t xml:space="preserve">PÜSPÖKLADÁNY VÁROS ÖNKORMÁNYZATA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</si>
  <si>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Egyesített Óvodai Intézmény főzőüst beszerzése</t>
  </si>
  <si>
    <t>Főtér díszkivilágításához 6 db fényvető vásárlása</t>
  </si>
  <si>
    <t xml:space="preserve"> 2012. évről áthúzódó beruházások:</t>
  </si>
  <si>
    <t>2012. évről áthúzódó beruházások összesen (A+B+C):</t>
  </si>
  <si>
    <t>2013. évi STARTmunka program mezőgazdasági munkák projekt</t>
  </si>
  <si>
    <t>Kötvényforrás terhére vállalt kötelezettségek 2014. évre</t>
  </si>
  <si>
    <t xml:space="preserve"> - BM EU önerő</t>
  </si>
  <si>
    <t xml:space="preserve"> - BM EU önerő támogatás</t>
  </si>
  <si>
    <t>2013. évben felmerülő kötvény kamat költsége</t>
  </si>
  <si>
    <t>Építéshatóság informatikai és egyéb eszközbeszerzése</t>
  </si>
  <si>
    <t>Adatok e Ft-ban</t>
  </si>
  <si>
    <t xml:space="preserve">Debreceni utca 1. szám alatti ideiglenes törmelék-lerakóhely rekultivációja a 117/2012. (IX. 13.) önk. testületi határozat alapján  </t>
  </si>
  <si>
    <t>Városmarketing koncepciójának elkészítése 126/2011.(XI.24) önk. testületi határozat alapján</t>
  </si>
  <si>
    <t>Karacs Ferenc rézmetsző, térképkészítő szobrának elkészítése 145/2012. (XI.8.) önk. testületi határozat alapján</t>
  </si>
  <si>
    <t>"Püspökladány belterületi vízrendezése" (ÉAOP) 71/2011. (VI.30.) önk. testületi határozat alapján</t>
  </si>
  <si>
    <t>"Püspökladány, Petritelepi településrész és Déli városrész bekapcsolása a város gyűjtő út hálózatába" (ÉAOP) 11/2011. (VI.30.) önk. testületi határozat alapján</t>
  </si>
  <si>
    <t>"Öntsünk tiszta vizet a pohárba" (KEOP) 51/2011.(V.26.) önk. testületi határozat alapján</t>
  </si>
  <si>
    <t>Püspökladány belterületi kerékpárút hálózat fejlesztése (ÉAOP) 11/2011 (II.24) önk. testületi határozat alapján</t>
  </si>
  <si>
    <t>Városi Sporttelep felújítási munkáinak garanciális javítása 134/2012. (X.11.) önk. testületi határozat alapján</t>
  </si>
  <si>
    <t>Gázmotoros kiserőmű telepítése (KEOP)  48/2011. (V.26.) önk. testületi határozat alapján</t>
  </si>
  <si>
    <t>Megújuló energiaalapú hő és melegvízellátás fejlesztése (KEOP) 122/2011.(XI.3) önk. testületi határozat alapján</t>
  </si>
  <si>
    <t>HURO/1101 sz. Magyarország-Románia Határon Átnyúló Együttműködési Program 1/2012. (I.16.) önk. testületi határozat alapján</t>
  </si>
  <si>
    <t>Finanszírozási célú pénzügyi műveletek</t>
  </si>
  <si>
    <t>2008-ban útépítésre felvett hitel után fizetendő kamat</t>
  </si>
  <si>
    <t>2009-ben gyűjtőút és kerékpárút építéshez felvett hitel után fizetendő kamat</t>
  </si>
  <si>
    <t>2009-ben gyűjtőút és kerékpárút építéshez felvett hitel tőke törlesztő része</t>
  </si>
  <si>
    <t>Finanszírozási célú pénzügyi műveletek összesen:</t>
  </si>
  <si>
    <t xml:space="preserve">11) </t>
  </si>
  <si>
    <t>VII.</t>
  </si>
  <si>
    <t>Bentlakásos otthon létesítése 124/2012. (IX.27.) önk. testületi hat.alapján</t>
  </si>
  <si>
    <t>2013-ban induló beruházások összesen (A) :</t>
  </si>
  <si>
    <t>14)</t>
  </si>
  <si>
    <t>13)</t>
  </si>
  <si>
    <t>Püspökladány Város Önkormányzatának Hivatásos Tűzoltósága épületének felújítása, bővítése (Országos Katasztrófavédelmi Főigazgatóság) 70/2011. (VI.30.) önk. testületi határozat alapján</t>
  </si>
  <si>
    <t>Püspökladányi Egészségügyi Alapellátás fejlesztése (ÉAOP) 108/2012. (VIII.30.) önk.testületi határozat alapján</t>
  </si>
  <si>
    <t>Ökoturisztikai értékek fejlesztése Püspökladányban (ÉAOP) 113/2012. (IX.13.) önk. testületi határozat alapján</t>
  </si>
  <si>
    <t>Funkcióbővítő integrált települési fejlesztések (ÉAOP) 153/2012. (XI.29.) önk. testületi határozat alapján</t>
  </si>
  <si>
    <t xml:space="preserve">Püspökladány Újtelepi városrész szennyvízcsatorna hálózatának kiépítése (KEOP) 22/2011.(III.31.) önk. testületi határozat alapján                                                                                                                             </t>
  </si>
  <si>
    <t>Minimum eszközbeszerzés a járóbeteg szakrendeléseknél</t>
  </si>
  <si>
    <t>Önkormányzati utak építése</t>
  </si>
  <si>
    <t>2013-ban induló beruházások</t>
  </si>
  <si>
    <t>Napelemes megújuló energia beruházás</t>
  </si>
  <si>
    <t>2008-ban útépítésre felvett hitel  tőke törlesztő része</t>
  </si>
  <si>
    <t>Tüdőszűrőgép beszerzés</t>
  </si>
  <si>
    <t>2013. ÉVRE JÓVÁHAGYOTT FEJLESZTÉSEI, ILLETVE FEJLESZTÉSI JELLEGŰ KIADÁSAI</t>
  </si>
  <si>
    <t>15)</t>
  </si>
  <si>
    <t>előirányzat módosítás:</t>
  </si>
  <si>
    <t>Előirányzat felvezetése</t>
  </si>
  <si>
    <t>Módosított előirányzat május 31-én:</t>
  </si>
  <si>
    <t>2013. évi STARTmunka program - Bio- és megújuló energia felhasználás (2013.03.18.-12.31.)</t>
  </si>
  <si>
    <t>Módosított előirányzat május 31.</t>
  </si>
  <si>
    <t>16)</t>
  </si>
  <si>
    <t>Karacs Ferenc Kollégium konyha, étkező épületének felújítása, fűtéskorszerűsítése a 45/2013. (IV.29.) önk. testületi határozat alapján</t>
  </si>
  <si>
    <t>Többletköltség felvezetése IV. tartalékalapból</t>
  </si>
  <si>
    <t>17)</t>
  </si>
  <si>
    <t>2012-ben indult, 2013. évre áthúzódó Startmunka mintaprogram támogatása - Újtelepi biomassza kazánprogram</t>
  </si>
  <si>
    <t>18)</t>
  </si>
  <si>
    <t>TÁMOP "Képzett Fiatalok Püspökladány Város Fejlődéséért"</t>
  </si>
  <si>
    <t>2013. évi STARTmunka program belvízvédekezési munkák</t>
  </si>
  <si>
    <t>FEJLESZTÉSI  ÉS FINANSZÍROZÁSI KIADÁSOK ÖSSZESEN  I-VII.</t>
  </si>
  <si>
    <t>Fejlesztési kiadások összesen:  I-VI.</t>
  </si>
  <si>
    <t>Módosított előirányzat szeptember 30.</t>
  </si>
  <si>
    <t>Módosított előirányzat szeptember 30-án:</t>
  </si>
  <si>
    <t>1.a)</t>
  </si>
  <si>
    <t>2005-ben útépítésre felvett hitel tőke adósságkonszolidációba bevont összege</t>
  </si>
  <si>
    <t>1.b)</t>
  </si>
  <si>
    <t>2.b)</t>
  </si>
  <si>
    <t>2.a)</t>
  </si>
  <si>
    <t>Előirányzat módosítás</t>
  </si>
  <si>
    <t>Előirányzat átvezetése I.B.1) sorról</t>
  </si>
  <si>
    <t>Előirányzat módosítás:</t>
  </si>
  <si>
    <t>Előirányzat átvezetése I.A.10) sorra</t>
  </si>
  <si>
    <t>Saját forrás átvezetése IV. tartalékalapból, a 73/2013. (VI.6.) önk.test.hat. alapján</t>
  </si>
  <si>
    <t>Saját forrás átvezetése IV. tartalékalapból, a 100/2013. (VII.25.) önk.test.hat. alapján</t>
  </si>
  <si>
    <t>Saját forrás átvezetése II.A.10. Bentlakásos otthon létesítésére 73/2013. (VI.6.) önk.test.hat. alapján</t>
  </si>
  <si>
    <t>Saját forrás átvezetése II.A.10. Bentlakásos otthon létesítésére 100/2013. (VII.25.) önk.test.hat. alapján</t>
  </si>
  <si>
    <t>19)</t>
  </si>
  <si>
    <t>Saját forrás átvezetése II.A.19. "Az egészség forrása - A Sárrét kincse Püspökladány lakóinak és vendégeinek" pályázathoz 78/2013. (VI.24.) önk.test.hat. alapján</t>
  </si>
  <si>
    <t>"Az egészség forrása - A Sárrét kincse Püspökladány lakóinak és vendégeinek" pályázat a 78/2013. (VI.24.) önk.testületi határozat alapján</t>
  </si>
  <si>
    <t>20)</t>
  </si>
  <si>
    <t>TÁMOP "Tiéd a város, te vigyázz rá!"</t>
  </si>
  <si>
    <t>TÁMOP "Segítsünk többen, többet!"</t>
  </si>
  <si>
    <t>Saját forrás átvezetése IV. tartalékalapból, a 78/2013. (VI.24.) önk.test.hat. alapján</t>
  </si>
  <si>
    <t>2013. SZEPTEMBER 30-IG</t>
  </si>
  <si>
    <t>2005-ben szennyvízhálózat építésre felvett hitel tőke adósságkonszolidációba bevont összege</t>
  </si>
  <si>
    <t>Módosított előirányzat 2013. szeptember 30-án:</t>
  </si>
  <si>
    <t>Saját forrás visszavezetése I.C.6. Egyesített Óvodai Intézmény főzőüst beszerzése sorról</t>
  </si>
  <si>
    <t>Saját forrás visszavezetése III.11. Építéshatóság informatikai és egyéb eszközbeszerzése sorról</t>
  </si>
  <si>
    <t>Saját forrás átvezetése IV. Fejlesztésekhez kapcsolódó tartalékalap sorára</t>
  </si>
  <si>
    <t>Saját forrás visszavezetése II.A.4. Balesetveszélyes csomópontok tervezése Püspökladányban gyalogosok védelmében és forgalom csillapítására sorról</t>
  </si>
  <si>
    <t>a 13./2013. (IX. 27.)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</si>
</sst>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H-&quot;0000"/>
    <numFmt numFmtId="165" formatCode="#,##0.0"/>
    <numFmt numFmtId="166" formatCode="#,##0\ _F_t"/>
  </numFmts>
  <fonts count="43">
    <font>
      <sz val="10"/>
      <name val="Arial CE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sz val="13"/>
      <color indexed="12"/>
      <name val="Times New Roman"/>
      <family val="1"/>
    </font>
    <font>
      <b/>
      <sz val="13"/>
      <color indexed="12"/>
      <name val="Times New Roman"/>
      <family val="1"/>
    </font>
    <font>
      <i/>
      <sz val="13"/>
      <color indexed="12"/>
      <name val="Times New Roman"/>
      <family val="1"/>
    </font>
    <font>
      <b/>
      <i/>
      <sz val="13"/>
      <color indexed="12"/>
      <name val="Times New Roman"/>
      <family val="1"/>
    </font>
    <font>
      <sz val="12"/>
      <color indexed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7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17" borderId="7" applyNumberFormat="0" applyFont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1" borderId="0" applyNumberFormat="0" applyBorder="0" applyAlignment="0" applyProtection="0"/>
    <xf numFmtId="0" fontId="36" fillId="4" borderId="0" applyNumberFormat="0" applyBorder="0" applyAlignment="0" applyProtection="0"/>
    <xf numFmtId="0" fontId="37" fillId="22" borderId="8" applyNumberFormat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" borderId="0" applyNumberFormat="0" applyBorder="0" applyAlignment="0" applyProtection="0"/>
    <xf numFmtId="0" fontId="41" fillId="23" borderId="0" applyNumberFormat="0" applyBorder="0" applyAlignment="0" applyProtection="0"/>
    <xf numFmtId="0" fontId="42" fillId="22" borderId="1" applyNumberFormat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5" fillId="0" borderId="13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vertical="center"/>
    </xf>
    <xf numFmtId="0" fontId="5" fillId="23" borderId="19" xfId="0" applyFont="1" applyFill="1" applyBorder="1" applyAlignment="1">
      <alignment horizontal="center" vertical="center"/>
    </xf>
    <xf numFmtId="0" fontId="5" fillId="23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23" borderId="24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1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vertical="center" wrapText="1"/>
    </xf>
    <xf numFmtId="0" fontId="5" fillId="4" borderId="14" xfId="0" applyFont="1" applyFill="1" applyBorder="1" applyAlignment="1">
      <alignment vertical="center" wrapText="1"/>
    </xf>
    <xf numFmtId="0" fontId="11" fillId="4" borderId="14" xfId="0" applyFont="1" applyFill="1" applyBorder="1" applyAlignment="1">
      <alignment vertical="center" wrapText="1"/>
    </xf>
    <xf numFmtId="3" fontId="14" fillId="0" borderId="0" xfId="0" applyNumberFormat="1" applyFont="1" applyFill="1" applyAlignment="1">
      <alignment/>
    </xf>
    <xf numFmtId="3" fontId="14" fillId="0" borderId="20" xfId="0" applyNumberFormat="1" applyFont="1" applyFill="1" applyBorder="1" applyAlignment="1">
      <alignment vertical="center" wrapText="1"/>
    </xf>
    <xf numFmtId="3" fontId="14" fillId="0" borderId="25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 vertical="center"/>
    </xf>
    <xf numFmtId="3" fontId="15" fillId="4" borderId="15" xfId="0" applyNumberFormat="1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vertical="center"/>
    </xf>
    <xf numFmtId="3" fontId="14" fillId="0" borderId="15" xfId="0" applyNumberFormat="1" applyFont="1" applyFill="1" applyBorder="1" applyAlignment="1">
      <alignment/>
    </xf>
    <xf numFmtId="3" fontId="14" fillId="0" borderId="15" xfId="0" applyNumberFormat="1" applyFont="1" applyFill="1" applyBorder="1" applyAlignment="1">
      <alignment horizontal="right" vertical="center" wrapText="1"/>
    </xf>
    <xf numFmtId="3" fontId="15" fillId="4" borderId="15" xfId="0" applyNumberFormat="1" applyFont="1" applyFill="1" applyBorder="1" applyAlignment="1">
      <alignment horizontal="right" vertical="center" wrapText="1"/>
    </xf>
    <xf numFmtId="3" fontId="14" fillId="4" borderId="15" xfId="0" applyNumberFormat="1" applyFont="1" applyFill="1" applyBorder="1" applyAlignment="1">
      <alignment vertical="center"/>
    </xf>
    <xf numFmtId="3" fontId="14" fillId="4" borderId="15" xfId="0" applyNumberFormat="1" applyFont="1" applyFill="1" applyBorder="1" applyAlignment="1">
      <alignment horizontal="right" vertical="center" wrapText="1"/>
    </xf>
    <xf numFmtId="3" fontId="14" fillId="0" borderId="28" xfId="0" applyNumberFormat="1" applyFont="1" applyFill="1" applyBorder="1" applyAlignment="1">
      <alignment horizontal="right" vertical="center" wrapText="1"/>
    </xf>
    <xf numFmtId="3" fontId="14" fillId="0" borderId="29" xfId="0" applyNumberFormat="1" applyFont="1" applyFill="1" applyBorder="1" applyAlignment="1">
      <alignment vertical="center"/>
    </xf>
    <xf numFmtId="0" fontId="14" fillId="23" borderId="20" xfId="0" applyFont="1" applyFill="1" applyBorder="1" applyAlignment="1">
      <alignment vertical="center"/>
    </xf>
    <xf numFmtId="3" fontId="14" fillId="0" borderId="28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3" fontId="14" fillId="0" borderId="26" xfId="0" applyNumberFormat="1" applyFont="1" applyFill="1" applyBorder="1" applyAlignment="1">
      <alignment vertical="center"/>
    </xf>
    <xf numFmtId="3" fontId="14" fillId="0" borderId="29" xfId="0" applyNumberFormat="1" applyFont="1" applyFill="1" applyBorder="1" applyAlignment="1">
      <alignment/>
    </xf>
    <xf numFmtId="3" fontId="15" fillId="23" borderId="2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8" fillId="0" borderId="15" xfId="0" applyNumberFormat="1" applyFont="1" applyFill="1" applyBorder="1" applyAlignment="1">
      <alignment vertical="center"/>
    </xf>
    <xf numFmtId="0" fontId="15" fillId="23" borderId="20" xfId="0" applyFont="1" applyFill="1" applyBorder="1" applyAlignment="1">
      <alignment vertical="center"/>
    </xf>
    <xf numFmtId="0" fontId="5" fillId="4" borderId="22" xfId="0" applyFont="1" applyFill="1" applyBorder="1" applyAlignment="1">
      <alignment horizontal="center" vertical="center"/>
    </xf>
    <xf numFmtId="3" fontId="15" fillId="4" borderId="15" xfId="0" applyNumberFormat="1" applyFont="1" applyFill="1" applyBorder="1" applyAlignment="1">
      <alignment/>
    </xf>
    <xf numFmtId="0" fontId="5" fillId="4" borderId="14" xfId="0" applyFont="1" applyFill="1" applyBorder="1" applyAlignment="1">
      <alignment vertical="center"/>
    </xf>
    <xf numFmtId="0" fontId="5" fillId="4" borderId="13" xfId="0" applyFont="1" applyFill="1" applyBorder="1" applyAlignment="1">
      <alignment vertical="center"/>
    </xf>
    <xf numFmtId="0" fontId="5" fillId="4" borderId="30" xfId="0" applyFont="1" applyFill="1" applyBorder="1" applyAlignment="1">
      <alignment vertical="center" wrapText="1"/>
    </xf>
    <xf numFmtId="3" fontId="14" fillId="4" borderId="28" xfId="0" applyNumberFormat="1" applyFont="1" applyFill="1" applyBorder="1" applyAlignment="1">
      <alignment horizontal="right" vertical="center" wrapText="1"/>
    </xf>
    <xf numFmtId="3" fontId="14" fillId="4" borderId="15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3" fontId="17" fillId="0" borderId="15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3" fontId="16" fillId="0" borderId="15" xfId="0" applyNumberFormat="1" applyFont="1" applyFill="1" applyBorder="1" applyAlignment="1">
      <alignment horizontal="right" vertical="center" wrapText="1"/>
    </xf>
    <xf numFmtId="0" fontId="10" fillId="0" borderId="22" xfId="0" applyFont="1" applyFill="1" applyBorder="1" applyAlignment="1">
      <alignment horizontal="center" vertical="center"/>
    </xf>
    <xf numFmtId="3" fontId="18" fillId="0" borderId="26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 vertical="center"/>
    </xf>
    <xf numFmtId="3" fontId="20" fillId="0" borderId="31" xfId="0" applyNumberFormat="1" applyFont="1" applyFill="1" applyBorder="1" applyAlignment="1">
      <alignment horizontal="right" vertical="center"/>
    </xf>
    <xf numFmtId="3" fontId="20" fillId="0" borderId="32" xfId="0" applyNumberFormat="1" applyFont="1" applyFill="1" applyBorder="1" applyAlignment="1">
      <alignment horizontal="right" vertical="center"/>
    </xf>
    <xf numFmtId="3" fontId="19" fillId="4" borderId="32" xfId="0" applyNumberFormat="1" applyFont="1" applyFill="1" applyBorder="1" applyAlignment="1">
      <alignment horizontal="right" vertical="center"/>
    </xf>
    <xf numFmtId="3" fontId="19" fillId="4" borderId="33" xfId="0" applyNumberFormat="1" applyFont="1" applyFill="1" applyBorder="1" applyAlignment="1">
      <alignment vertical="center"/>
    </xf>
    <xf numFmtId="0" fontId="20" fillId="0" borderId="33" xfId="0" applyFont="1" applyFill="1" applyBorder="1" applyAlignment="1">
      <alignment vertical="center"/>
    </xf>
    <xf numFmtId="3" fontId="19" fillId="4" borderId="33" xfId="0" applyNumberFormat="1" applyFont="1" applyFill="1" applyBorder="1" applyAlignment="1">
      <alignment horizontal="right" vertical="center"/>
    </xf>
    <xf numFmtId="3" fontId="20" fillId="0" borderId="33" xfId="0" applyNumberFormat="1" applyFont="1" applyFill="1" applyBorder="1" applyAlignment="1">
      <alignment horizontal="right" vertical="center"/>
    </xf>
    <xf numFmtId="3" fontId="20" fillId="0" borderId="33" xfId="0" applyNumberFormat="1" applyFont="1" applyFill="1" applyBorder="1" applyAlignment="1">
      <alignment vertical="center"/>
    </xf>
    <xf numFmtId="3" fontId="19" fillId="4" borderId="33" xfId="0" applyNumberFormat="1" applyFont="1" applyFill="1" applyBorder="1" applyAlignment="1">
      <alignment vertical="center" wrapText="1"/>
    </xf>
    <xf numFmtId="3" fontId="20" fillId="0" borderId="34" xfId="0" applyNumberFormat="1" applyFont="1" applyFill="1" applyBorder="1" applyAlignment="1">
      <alignment horizontal="right" vertical="center"/>
    </xf>
    <xf numFmtId="3" fontId="19" fillId="4" borderId="35" xfId="0" applyNumberFormat="1" applyFont="1" applyFill="1" applyBorder="1" applyAlignment="1">
      <alignment horizontal="right" vertical="center"/>
    </xf>
    <xf numFmtId="3" fontId="20" fillId="0" borderId="35" xfId="0" applyNumberFormat="1" applyFont="1" applyFill="1" applyBorder="1" applyAlignment="1">
      <alignment horizontal="right" vertical="center"/>
    </xf>
    <xf numFmtId="3" fontId="21" fillId="0" borderId="34" xfId="0" applyNumberFormat="1" applyFont="1" applyFill="1" applyBorder="1" applyAlignment="1">
      <alignment horizontal="right" vertical="center"/>
    </xf>
    <xf numFmtId="3" fontId="21" fillId="0" borderId="33" xfId="0" applyNumberFormat="1" applyFont="1" applyFill="1" applyBorder="1" applyAlignment="1">
      <alignment horizontal="right" vertical="center"/>
    </xf>
    <xf numFmtId="3" fontId="20" fillId="0" borderId="36" xfId="0" applyNumberFormat="1" applyFont="1" applyFill="1" applyBorder="1" applyAlignment="1">
      <alignment horizontal="right" vertical="center"/>
    </xf>
    <xf numFmtId="3" fontId="20" fillId="0" borderId="37" xfId="0" applyNumberFormat="1" applyFont="1" applyFill="1" applyBorder="1" applyAlignment="1">
      <alignment horizontal="right" vertical="center"/>
    </xf>
    <xf numFmtId="3" fontId="19" fillId="0" borderId="38" xfId="0" applyNumberFormat="1" applyFont="1" applyFill="1" applyBorder="1" applyAlignment="1">
      <alignment horizontal="right" vertical="center"/>
    </xf>
    <xf numFmtId="0" fontId="19" fillId="0" borderId="33" xfId="0" applyFont="1" applyFill="1" applyBorder="1" applyAlignment="1">
      <alignment vertical="center"/>
    </xf>
    <xf numFmtId="3" fontId="19" fillId="0" borderId="33" xfId="0" applyNumberFormat="1" applyFont="1" applyFill="1" applyBorder="1" applyAlignment="1">
      <alignment vertical="center"/>
    </xf>
    <xf numFmtId="0" fontId="20" fillId="0" borderId="36" xfId="0" applyFont="1" applyFill="1" applyBorder="1" applyAlignment="1">
      <alignment vertical="center"/>
    </xf>
    <xf numFmtId="3" fontId="19" fillId="23" borderId="39" xfId="0" applyNumberFormat="1" applyFont="1" applyFill="1" applyBorder="1" applyAlignment="1">
      <alignment horizontal="right" vertical="center"/>
    </xf>
    <xf numFmtId="3" fontId="19" fillId="0" borderId="32" xfId="0" applyNumberFormat="1" applyFont="1" applyFill="1" applyBorder="1" applyAlignment="1">
      <alignment horizontal="right" vertical="center"/>
    </xf>
    <xf numFmtId="3" fontId="20" fillId="0" borderId="40" xfId="0" applyNumberFormat="1" applyFont="1" applyFill="1" applyBorder="1" applyAlignment="1">
      <alignment horizontal="right" vertical="center"/>
    </xf>
    <xf numFmtId="3" fontId="19" fillId="0" borderId="40" xfId="0" applyNumberFormat="1" applyFont="1" applyFill="1" applyBorder="1" applyAlignment="1">
      <alignment horizontal="right" vertical="center"/>
    </xf>
    <xf numFmtId="3" fontId="19" fillId="23" borderId="41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2" fillId="0" borderId="13" xfId="0" applyFont="1" applyFill="1" applyBorder="1" applyAlignment="1">
      <alignment vertical="center"/>
    </xf>
    <xf numFmtId="3" fontId="15" fillId="0" borderId="15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4" fillId="0" borderId="26" xfId="0" applyFont="1" applyFill="1" applyBorder="1" applyAlignment="1">
      <alignment vertical="center"/>
    </xf>
    <xf numFmtId="3" fontId="23" fillId="0" borderId="40" xfId="0" applyNumberFormat="1" applyFont="1" applyFill="1" applyBorder="1" applyAlignment="1">
      <alignment horizontal="right" vertical="center"/>
    </xf>
    <xf numFmtId="3" fontId="3" fillId="0" borderId="41" xfId="0" applyNumberFormat="1" applyFont="1" applyFill="1" applyBorder="1" applyAlignment="1">
      <alignment horizontal="center" vertical="center" wrapText="1"/>
    </xf>
    <xf numFmtId="3" fontId="20" fillId="4" borderId="32" xfId="0" applyNumberFormat="1" applyFont="1" applyFill="1" applyBorder="1" applyAlignment="1">
      <alignment horizontal="right" vertical="center"/>
    </xf>
    <xf numFmtId="0" fontId="11" fillId="0" borderId="14" xfId="0" applyFont="1" applyFill="1" applyBorder="1" applyAlignment="1">
      <alignment vertical="center" wrapText="1"/>
    </xf>
    <xf numFmtId="3" fontId="23" fillId="0" borderId="32" xfId="0" applyNumberFormat="1" applyFont="1" applyFill="1" applyBorder="1" applyAlignment="1">
      <alignment horizontal="right" vertical="center"/>
    </xf>
    <xf numFmtId="0" fontId="11" fillId="4" borderId="15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Border="1" applyAlignment="1">
      <alignment horizontal="right"/>
    </xf>
    <xf numFmtId="3" fontId="4" fillId="0" borderId="41" xfId="0" applyNumberFormat="1" applyFont="1" applyFill="1" applyBorder="1" applyAlignment="1">
      <alignment horizontal="center" vertical="center" wrapText="1"/>
    </xf>
    <xf numFmtId="3" fontId="2" fillId="0" borderId="41" xfId="0" applyNumberFormat="1" applyFont="1" applyFill="1" applyBorder="1" applyAlignment="1">
      <alignment horizontal="center" vertical="center" wrapText="1"/>
    </xf>
    <xf numFmtId="3" fontId="20" fillId="4" borderId="33" xfId="0" applyNumberFormat="1" applyFont="1" applyFill="1" applyBorder="1" applyAlignment="1">
      <alignment vertical="center"/>
    </xf>
    <xf numFmtId="3" fontId="20" fillId="4" borderId="33" xfId="0" applyNumberFormat="1" applyFont="1" applyFill="1" applyBorder="1" applyAlignment="1">
      <alignment horizontal="right" vertical="center"/>
    </xf>
    <xf numFmtId="3" fontId="20" fillId="4" borderId="33" xfId="0" applyNumberFormat="1" applyFont="1" applyFill="1" applyBorder="1" applyAlignment="1">
      <alignment vertical="center" wrapText="1"/>
    </xf>
    <xf numFmtId="3" fontId="25" fillId="0" borderId="32" xfId="0" applyNumberFormat="1" applyFont="1" applyFill="1" applyBorder="1" applyAlignment="1">
      <alignment horizontal="right" vertical="center"/>
    </xf>
    <xf numFmtId="3" fontId="20" fillId="4" borderId="35" xfId="0" applyNumberFormat="1" applyFont="1" applyFill="1" applyBorder="1" applyAlignment="1">
      <alignment horizontal="right" vertical="center"/>
    </xf>
    <xf numFmtId="3" fontId="25" fillId="0" borderId="34" xfId="0" applyNumberFormat="1" applyFont="1" applyFill="1" applyBorder="1" applyAlignment="1">
      <alignment horizontal="right" vertical="center"/>
    </xf>
    <xf numFmtId="3" fontId="25" fillId="0" borderId="33" xfId="0" applyNumberFormat="1" applyFont="1" applyFill="1" applyBorder="1" applyAlignment="1">
      <alignment horizontal="right" vertical="center"/>
    </xf>
    <xf numFmtId="3" fontId="20" fillId="23" borderId="41" xfId="0" applyNumberFormat="1" applyFont="1" applyFill="1" applyBorder="1" applyAlignment="1">
      <alignment horizontal="right" vertical="center"/>
    </xf>
    <xf numFmtId="3" fontId="20" fillId="0" borderId="38" xfId="0" applyNumberFormat="1" applyFont="1" applyFill="1" applyBorder="1" applyAlignment="1">
      <alignment horizontal="right" vertical="center"/>
    </xf>
    <xf numFmtId="3" fontId="20" fillId="23" borderId="39" xfId="0" applyNumberFormat="1" applyFont="1" applyFill="1" applyBorder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3" fontId="24" fillId="0" borderId="0" xfId="0" applyNumberFormat="1" applyFont="1" applyFill="1" applyAlignment="1">
      <alignment horizontal="right" vertical="center"/>
    </xf>
    <xf numFmtId="3" fontId="24" fillId="0" borderId="0" xfId="0" applyNumberFormat="1" applyFont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 vertical="center"/>
    </xf>
    <xf numFmtId="3" fontId="23" fillId="0" borderId="33" xfId="0" applyNumberFormat="1" applyFont="1" applyFill="1" applyBorder="1" applyAlignment="1">
      <alignment vertical="center"/>
    </xf>
    <xf numFmtId="3" fontId="20" fillId="0" borderId="36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3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F320"/>
  <sheetViews>
    <sheetView tabSelected="1" view="pageBreakPreview" zoomScale="90" zoomScaleSheetLayoutView="90" zoomScalePageLayoutView="0" workbookViewId="0" topLeftCell="A7">
      <pane ySplit="1020" topLeftCell="BM1" activePane="bottomLeft" state="split"/>
      <selection pane="topLeft" activeCell="F7" sqref="F1:F16384"/>
      <selection pane="bottomLeft" activeCell="A4" sqref="A4:E4"/>
    </sheetView>
  </sheetViews>
  <sheetFormatPr defaultColWidth="9.00390625" defaultRowHeight="12.75"/>
  <cols>
    <col min="1" max="1" width="7.375" style="6" customWidth="1"/>
    <col min="2" max="2" width="80.25390625" style="1" customWidth="1"/>
    <col min="3" max="3" width="13.375" style="49" customWidth="1"/>
    <col min="4" max="5" width="14.375" style="112" customWidth="1"/>
    <col min="6" max="6" width="15.625" style="145" customWidth="1"/>
    <col min="7" max="16384" width="9.125" style="1" customWidth="1"/>
  </cols>
  <sheetData>
    <row r="1" spans="5:6" ht="16.5">
      <c r="E1" s="123"/>
      <c r="F1" s="139" t="s">
        <v>43</v>
      </c>
    </row>
    <row r="2" spans="5:6" ht="16.5">
      <c r="E2" s="124"/>
      <c r="F2" s="140" t="s">
        <v>151</v>
      </c>
    </row>
    <row r="3" spans="1:6" ht="21" customHeight="1">
      <c r="A3" s="149" t="s">
        <v>60</v>
      </c>
      <c r="B3" s="149"/>
      <c r="C3" s="149"/>
      <c r="D3" s="149"/>
      <c r="E3" s="149"/>
      <c r="F3" s="141"/>
    </row>
    <row r="4" spans="1:6" ht="18.75" customHeight="1">
      <c r="A4" s="149" t="s">
        <v>105</v>
      </c>
      <c r="B4" s="149"/>
      <c r="C4" s="149"/>
      <c r="D4" s="149"/>
      <c r="E4" s="149"/>
      <c r="F4" s="141"/>
    </row>
    <row r="5" spans="1:6" ht="20.25" customHeight="1">
      <c r="A5" s="149" t="s">
        <v>144</v>
      </c>
      <c r="B5" s="149"/>
      <c r="C5" s="149"/>
      <c r="D5" s="149"/>
      <c r="E5" s="149"/>
      <c r="F5" s="141"/>
    </row>
    <row r="6" spans="2:6" ht="17.25" thickBot="1">
      <c r="B6" s="3"/>
      <c r="D6" s="4"/>
      <c r="E6" s="4" t="s">
        <v>71</v>
      </c>
      <c r="F6" s="142" t="s">
        <v>71</v>
      </c>
    </row>
    <row r="7" spans="1:6" s="7" customFormat="1" ht="43.5" customHeight="1" thickBot="1">
      <c r="A7" s="147" t="s">
        <v>15</v>
      </c>
      <c r="B7" s="148"/>
      <c r="C7" s="50"/>
      <c r="D7" s="125" t="s">
        <v>16</v>
      </c>
      <c r="E7" s="126" t="s">
        <v>111</v>
      </c>
      <c r="F7" s="118" t="s">
        <v>122</v>
      </c>
    </row>
    <row r="8" spans="1:6" ht="15" customHeight="1">
      <c r="A8" s="8" t="s">
        <v>0</v>
      </c>
      <c r="B8" s="9" t="s">
        <v>63</v>
      </c>
      <c r="C8" s="51"/>
      <c r="D8" s="87"/>
      <c r="E8" s="87"/>
      <c r="F8" s="87"/>
    </row>
    <row r="9" spans="1:6" ht="15" customHeight="1">
      <c r="A9" s="10" t="s">
        <v>19</v>
      </c>
      <c r="B9" s="11" t="s">
        <v>23</v>
      </c>
      <c r="C9" s="52"/>
      <c r="D9" s="88"/>
      <c r="E9" s="88"/>
      <c r="F9" s="88"/>
    </row>
    <row r="10" spans="1:6" ht="15" customHeight="1">
      <c r="A10" s="10"/>
      <c r="B10" s="12"/>
      <c r="C10" s="52"/>
      <c r="D10" s="88"/>
      <c r="E10" s="88"/>
      <c r="F10" s="88"/>
    </row>
    <row r="11" spans="1:6" ht="33" customHeight="1">
      <c r="A11" s="45" t="s">
        <v>10</v>
      </c>
      <c r="B11" s="46" t="s">
        <v>98</v>
      </c>
      <c r="C11" s="53"/>
      <c r="D11" s="119">
        <v>446999</v>
      </c>
      <c r="E11" s="119">
        <v>446999</v>
      </c>
      <c r="F11" s="89">
        <f>SUM(C13:C17)</f>
        <v>446999</v>
      </c>
    </row>
    <row r="12" spans="1:6" ht="15" customHeight="1">
      <c r="A12" s="10"/>
      <c r="B12" s="13" t="s">
        <v>14</v>
      </c>
      <c r="C12" s="52"/>
      <c r="D12" s="88"/>
      <c r="E12" s="88"/>
      <c r="F12" s="88"/>
    </row>
    <row r="13" spans="1:6" ht="15" customHeight="1">
      <c r="A13" s="10"/>
      <c r="B13" s="12" t="s">
        <v>52</v>
      </c>
      <c r="C13" s="52">
        <v>297299</v>
      </c>
      <c r="D13" s="88"/>
      <c r="E13" s="88"/>
      <c r="F13" s="88"/>
    </row>
    <row r="14" spans="1:6" ht="15" customHeight="1">
      <c r="A14" s="14"/>
      <c r="B14" s="15" t="s">
        <v>28</v>
      </c>
      <c r="C14" s="52">
        <v>23568</v>
      </c>
      <c r="D14" s="88"/>
      <c r="E14" s="88"/>
      <c r="F14" s="88"/>
    </row>
    <row r="15" spans="1:6" ht="15" customHeight="1">
      <c r="A15" s="14"/>
      <c r="B15" s="15" t="s">
        <v>45</v>
      </c>
      <c r="C15" s="52">
        <v>2280</v>
      </c>
      <c r="D15" s="88"/>
      <c r="E15" s="88"/>
      <c r="F15" s="88"/>
    </row>
    <row r="16" spans="1:6" ht="15" customHeight="1">
      <c r="A16" s="14"/>
      <c r="B16" s="16" t="s">
        <v>48</v>
      </c>
      <c r="C16" s="55">
        <v>94990</v>
      </c>
      <c r="D16" s="88"/>
      <c r="E16" s="88"/>
      <c r="F16" s="88"/>
    </row>
    <row r="17" spans="1:6" ht="15" customHeight="1">
      <c r="A17" s="14"/>
      <c r="B17" s="12" t="s">
        <v>68</v>
      </c>
      <c r="C17" s="52">
        <v>28862</v>
      </c>
      <c r="D17" s="88"/>
      <c r="E17" s="88"/>
      <c r="F17" s="88"/>
    </row>
    <row r="18" spans="1:6" ht="15.75" customHeight="1">
      <c r="A18" s="10"/>
      <c r="B18" s="12"/>
      <c r="C18" s="52"/>
      <c r="D18" s="88"/>
      <c r="E18" s="88"/>
      <c r="F18" s="88"/>
    </row>
    <row r="19" spans="1:6" ht="31.5">
      <c r="A19" s="45" t="s">
        <v>11</v>
      </c>
      <c r="B19" s="48" t="s">
        <v>79</v>
      </c>
      <c r="C19" s="53"/>
      <c r="D19" s="119">
        <v>2362</v>
      </c>
      <c r="E19" s="119">
        <v>4162</v>
      </c>
      <c r="F19" s="89">
        <f>SUM(C23:C24)</f>
        <v>4162</v>
      </c>
    </row>
    <row r="20" spans="1:6" ht="16.5">
      <c r="A20" s="10"/>
      <c r="B20" s="12" t="s">
        <v>114</v>
      </c>
      <c r="C20" s="54"/>
      <c r="D20" s="88"/>
      <c r="E20" s="121"/>
      <c r="F20" s="121"/>
    </row>
    <row r="21" spans="1:6" ht="16.5">
      <c r="A21" s="10"/>
      <c r="B21" s="120" t="s">
        <v>109</v>
      </c>
      <c r="C21" s="54"/>
      <c r="D21" s="88"/>
      <c r="E21" s="88"/>
      <c r="F21" s="108"/>
    </row>
    <row r="22" spans="1:6" ht="15" customHeight="1">
      <c r="A22" s="10"/>
      <c r="B22" s="13" t="s">
        <v>14</v>
      </c>
      <c r="C22" s="54"/>
      <c r="D22" s="88"/>
      <c r="E22" s="88"/>
      <c r="F22" s="88"/>
    </row>
    <row r="23" spans="1:6" ht="15" customHeight="1">
      <c r="A23" s="10"/>
      <c r="B23" s="15" t="s">
        <v>59</v>
      </c>
      <c r="C23" s="55">
        <v>825</v>
      </c>
      <c r="D23" s="88"/>
      <c r="E23" s="88"/>
      <c r="F23" s="88"/>
    </row>
    <row r="24" spans="1:6" ht="15" customHeight="1">
      <c r="A24" s="10"/>
      <c r="B24" s="15" t="s">
        <v>28</v>
      </c>
      <c r="C24" s="52">
        <v>3337</v>
      </c>
      <c r="D24" s="88"/>
      <c r="E24" s="88"/>
      <c r="F24" s="88"/>
    </row>
    <row r="25" spans="1:6" ht="15" customHeight="1">
      <c r="A25" s="10"/>
      <c r="B25" s="16"/>
      <c r="C25" s="56"/>
      <c r="D25" s="88"/>
      <c r="E25" s="88"/>
      <c r="F25" s="88"/>
    </row>
    <row r="26" spans="1:6" ht="46.5" customHeight="1">
      <c r="A26" s="45" t="s">
        <v>5</v>
      </c>
      <c r="B26" s="46" t="s">
        <v>94</v>
      </c>
      <c r="C26" s="57"/>
      <c r="D26" s="119">
        <v>1630</v>
      </c>
      <c r="E26" s="119">
        <v>1630</v>
      </c>
      <c r="F26" s="89">
        <f>SUM(C28:C29)</f>
        <v>1630</v>
      </c>
    </row>
    <row r="27" spans="1:6" ht="15" customHeight="1">
      <c r="A27" s="10"/>
      <c r="B27" s="13" t="s">
        <v>14</v>
      </c>
      <c r="C27" s="56"/>
      <c r="D27" s="88"/>
      <c r="E27" s="88"/>
      <c r="F27" s="88"/>
    </row>
    <row r="28" spans="1:6" ht="15" customHeight="1">
      <c r="A28" s="10"/>
      <c r="B28" s="12" t="s">
        <v>52</v>
      </c>
      <c r="C28" s="56">
        <v>1223</v>
      </c>
      <c r="D28" s="88"/>
      <c r="E28" s="88"/>
      <c r="F28" s="88"/>
    </row>
    <row r="29" spans="1:6" ht="15" customHeight="1">
      <c r="A29" s="10"/>
      <c r="B29" s="15" t="s">
        <v>28</v>
      </c>
      <c r="C29" s="56">
        <v>407</v>
      </c>
      <c r="D29" s="88"/>
      <c r="E29" s="88"/>
      <c r="F29" s="88"/>
    </row>
    <row r="30" spans="1:6" ht="15" customHeight="1">
      <c r="A30" s="10"/>
      <c r="B30" s="15"/>
      <c r="C30" s="56"/>
      <c r="D30" s="88"/>
      <c r="E30" s="88"/>
      <c r="F30" s="88"/>
    </row>
    <row r="31" spans="1:6" ht="30" customHeight="1">
      <c r="A31" s="45" t="s">
        <v>6</v>
      </c>
      <c r="B31" s="47" t="s">
        <v>78</v>
      </c>
      <c r="C31" s="57"/>
      <c r="D31" s="127">
        <v>209740</v>
      </c>
      <c r="E31" s="127">
        <v>209740</v>
      </c>
      <c r="F31" s="90">
        <f>SUM(C33:C37)</f>
        <v>209740</v>
      </c>
    </row>
    <row r="32" spans="1:6" ht="15" customHeight="1">
      <c r="A32" s="10"/>
      <c r="B32" s="13" t="s">
        <v>14</v>
      </c>
      <c r="C32" s="56"/>
      <c r="D32" s="91"/>
      <c r="E32" s="91"/>
      <c r="F32" s="94"/>
    </row>
    <row r="33" spans="1:6" ht="15" customHeight="1">
      <c r="A33" s="10"/>
      <c r="B33" s="15" t="s">
        <v>59</v>
      </c>
      <c r="C33" s="56">
        <v>2278</v>
      </c>
      <c r="D33" s="91"/>
      <c r="E33" s="91"/>
      <c r="F33" s="94"/>
    </row>
    <row r="34" spans="1:6" ht="15" customHeight="1">
      <c r="A34" s="10"/>
      <c r="B34" s="12" t="s">
        <v>22</v>
      </c>
      <c r="C34" s="56">
        <v>161542</v>
      </c>
      <c r="D34" s="91"/>
      <c r="E34" s="91"/>
      <c r="F34" s="94"/>
    </row>
    <row r="35" spans="1:6" ht="15" customHeight="1">
      <c r="A35" s="10"/>
      <c r="B35" s="15" t="s">
        <v>28</v>
      </c>
      <c r="C35" s="56">
        <v>16843</v>
      </c>
      <c r="D35" s="91"/>
      <c r="E35" s="91"/>
      <c r="F35" s="94"/>
    </row>
    <row r="36" spans="1:6" ht="15" customHeight="1">
      <c r="A36" s="10"/>
      <c r="B36" s="15" t="s">
        <v>67</v>
      </c>
      <c r="C36" s="56">
        <v>1359</v>
      </c>
      <c r="D36" s="91"/>
      <c r="E36" s="91"/>
      <c r="F36" s="94"/>
    </row>
    <row r="37" spans="1:6" ht="15" customHeight="1">
      <c r="A37" s="10"/>
      <c r="B37" s="15" t="s">
        <v>45</v>
      </c>
      <c r="C37" s="56">
        <v>27718</v>
      </c>
      <c r="D37" s="91"/>
      <c r="E37" s="91"/>
      <c r="F37" s="94"/>
    </row>
    <row r="38" spans="1:6" ht="15" customHeight="1">
      <c r="A38" s="10"/>
      <c r="B38" s="15"/>
      <c r="C38" s="56"/>
      <c r="D38" s="88"/>
      <c r="E38" s="88"/>
      <c r="F38" s="88"/>
    </row>
    <row r="39" spans="1:6" ht="33" customHeight="1">
      <c r="A39" s="45" t="s">
        <v>7</v>
      </c>
      <c r="B39" s="46" t="s">
        <v>77</v>
      </c>
      <c r="C39" s="58"/>
      <c r="D39" s="128">
        <v>115204</v>
      </c>
      <c r="E39" s="128">
        <v>115204</v>
      </c>
      <c r="F39" s="92">
        <f>SUM(C41:C45)</f>
        <v>115204</v>
      </c>
    </row>
    <row r="40" spans="1:6" ht="15" customHeight="1">
      <c r="A40" s="10"/>
      <c r="B40" s="13" t="s">
        <v>14</v>
      </c>
      <c r="C40" s="52"/>
      <c r="D40" s="93"/>
      <c r="E40" s="93"/>
      <c r="F40" s="93"/>
    </row>
    <row r="41" spans="1:6" ht="15" customHeight="1">
      <c r="A41" s="10"/>
      <c r="B41" s="15" t="s">
        <v>59</v>
      </c>
      <c r="C41" s="52">
        <v>1349</v>
      </c>
      <c r="D41" s="93"/>
      <c r="E41" s="93"/>
      <c r="F41" s="93"/>
    </row>
    <row r="42" spans="1:6" ht="15" customHeight="1">
      <c r="A42" s="10"/>
      <c r="B42" s="12" t="s">
        <v>22</v>
      </c>
      <c r="C42" s="52">
        <v>77371</v>
      </c>
      <c r="D42" s="93"/>
      <c r="E42" s="93"/>
      <c r="F42" s="93"/>
    </row>
    <row r="43" spans="1:6" ht="15" customHeight="1">
      <c r="A43" s="10"/>
      <c r="B43" s="12" t="s">
        <v>68</v>
      </c>
      <c r="C43" s="52">
        <v>8238</v>
      </c>
      <c r="D43" s="93"/>
      <c r="E43" s="93"/>
      <c r="F43" s="93"/>
    </row>
    <row r="44" spans="1:6" ht="15" customHeight="1">
      <c r="A44" s="10"/>
      <c r="B44" s="15" t="s">
        <v>45</v>
      </c>
      <c r="C44" s="52">
        <v>4495</v>
      </c>
      <c r="D44" s="93"/>
      <c r="E44" s="93"/>
      <c r="F44" s="93"/>
    </row>
    <row r="45" spans="1:6" ht="15" customHeight="1">
      <c r="A45" s="10"/>
      <c r="B45" s="16" t="s">
        <v>48</v>
      </c>
      <c r="C45" s="52">
        <v>23751</v>
      </c>
      <c r="D45" s="93"/>
      <c r="E45" s="93"/>
      <c r="F45" s="93"/>
    </row>
    <row r="46" spans="1:6" ht="15" customHeight="1">
      <c r="A46" s="10"/>
      <c r="B46" s="15"/>
      <c r="C46" s="56"/>
      <c r="D46" s="88"/>
      <c r="E46" s="88"/>
      <c r="F46" s="88"/>
    </row>
    <row r="47" spans="1:6" ht="48.75" customHeight="1">
      <c r="A47" s="45" t="s">
        <v>8</v>
      </c>
      <c r="B47" s="47" t="s">
        <v>76</v>
      </c>
      <c r="C47" s="57"/>
      <c r="D47" s="127">
        <v>377466</v>
      </c>
      <c r="E47" s="127">
        <v>377466</v>
      </c>
      <c r="F47" s="90">
        <f>SUM(C49:C53)</f>
        <v>377466</v>
      </c>
    </row>
    <row r="48" spans="1:6" ht="15" customHeight="1">
      <c r="A48" s="10"/>
      <c r="B48" s="13" t="s">
        <v>14</v>
      </c>
      <c r="C48" s="56"/>
      <c r="D48" s="94"/>
      <c r="E48" s="94"/>
      <c r="F48" s="94"/>
    </row>
    <row r="49" spans="1:6" ht="15" customHeight="1">
      <c r="A49" s="10"/>
      <c r="B49" s="15" t="s">
        <v>59</v>
      </c>
      <c r="C49" s="56">
        <v>7040</v>
      </c>
      <c r="D49" s="94"/>
      <c r="E49" s="94"/>
      <c r="F49" s="94"/>
    </row>
    <row r="50" spans="1:6" ht="15" customHeight="1">
      <c r="A50" s="10"/>
      <c r="B50" s="12" t="s">
        <v>22</v>
      </c>
      <c r="C50" s="56">
        <v>329709</v>
      </c>
      <c r="D50" s="94"/>
      <c r="E50" s="94"/>
      <c r="F50" s="94"/>
    </row>
    <row r="51" spans="1:6" ht="15" customHeight="1">
      <c r="A51" s="10"/>
      <c r="B51" s="12" t="s">
        <v>68</v>
      </c>
      <c r="C51" s="56">
        <v>7010</v>
      </c>
      <c r="D51" s="94"/>
      <c r="E51" s="94"/>
      <c r="F51" s="94"/>
    </row>
    <row r="52" spans="1:6" ht="15" customHeight="1">
      <c r="A52" s="10"/>
      <c r="B52" s="15" t="s">
        <v>28</v>
      </c>
      <c r="C52" s="56">
        <v>30407</v>
      </c>
      <c r="D52" s="91"/>
      <c r="E52" s="91"/>
      <c r="F52" s="94"/>
    </row>
    <row r="53" spans="1:6" ht="15" customHeight="1">
      <c r="A53" s="10"/>
      <c r="B53" s="15" t="s">
        <v>45</v>
      </c>
      <c r="C53" s="56">
        <v>3300</v>
      </c>
      <c r="D53" s="91"/>
      <c r="E53" s="91"/>
      <c r="F53" s="94"/>
    </row>
    <row r="54" spans="1:6" ht="15" customHeight="1">
      <c r="A54" s="10"/>
      <c r="B54" s="15"/>
      <c r="C54" s="56"/>
      <c r="D54" s="91"/>
      <c r="E54" s="91"/>
      <c r="F54" s="94"/>
    </row>
    <row r="55" spans="1:6" ht="30" customHeight="1">
      <c r="A55" s="45" t="s">
        <v>9</v>
      </c>
      <c r="B55" s="47" t="s">
        <v>75</v>
      </c>
      <c r="C55" s="57"/>
      <c r="D55" s="127">
        <v>197264</v>
      </c>
      <c r="E55" s="127">
        <v>197264</v>
      </c>
      <c r="F55" s="90">
        <f>SUM(C57:C60)</f>
        <v>197264</v>
      </c>
    </row>
    <row r="56" spans="1:6" ht="15" customHeight="1">
      <c r="A56" s="10"/>
      <c r="B56" s="13" t="s">
        <v>14</v>
      </c>
      <c r="C56" s="56"/>
      <c r="D56" s="91"/>
      <c r="E56" s="91"/>
      <c r="F56" s="94"/>
    </row>
    <row r="57" spans="1:6" ht="15" customHeight="1">
      <c r="A57" s="10"/>
      <c r="B57" s="12" t="s">
        <v>22</v>
      </c>
      <c r="C57" s="56">
        <v>174031</v>
      </c>
      <c r="D57" s="91"/>
      <c r="E57" s="91"/>
      <c r="F57" s="94"/>
    </row>
    <row r="58" spans="1:6" ht="15" customHeight="1">
      <c r="A58" s="10"/>
      <c r="B58" s="12" t="s">
        <v>28</v>
      </c>
      <c r="C58" s="56">
        <v>6324</v>
      </c>
      <c r="D58" s="91"/>
      <c r="E58" s="91"/>
      <c r="F58" s="94"/>
    </row>
    <row r="59" spans="1:6" ht="15" customHeight="1">
      <c r="A59" s="10"/>
      <c r="B59" s="12" t="s">
        <v>68</v>
      </c>
      <c r="C59" s="56">
        <v>13013</v>
      </c>
      <c r="D59" s="91"/>
      <c r="E59" s="91"/>
      <c r="F59" s="94"/>
    </row>
    <row r="60" spans="1:6" ht="15" customHeight="1">
      <c r="A60" s="10"/>
      <c r="B60" s="15" t="s">
        <v>45</v>
      </c>
      <c r="C60" s="56">
        <v>3896</v>
      </c>
      <c r="D60" s="91"/>
      <c r="E60" s="91"/>
      <c r="F60" s="94"/>
    </row>
    <row r="61" spans="1:6" ht="15" customHeight="1">
      <c r="A61" s="10"/>
      <c r="B61" s="15"/>
      <c r="C61" s="56"/>
      <c r="D61" s="88"/>
      <c r="E61" s="88"/>
      <c r="F61" s="88"/>
    </row>
    <row r="62" spans="1:6" ht="30" customHeight="1">
      <c r="A62" s="45" t="s">
        <v>12</v>
      </c>
      <c r="B62" s="122" t="s">
        <v>116</v>
      </c>
      <c r="C62" s="57"/>
      <c r="D62" s="119">
        <v>6020</v>
      </c>
      <c r="E62" s="119">
        <v>6020</v>
      </c>
      <c r="F62" s="89">
        <f>SUM(C64:C66)</f>
        <v>6020</v>
      </c>
    </row>
    <row r="63" spans="1:6" ht="15" customHeight="1">
      <c r="A63" s="10"/>
      <c r="B63" s="13" t="s">
        <v>14</v>
      </c>
      <c r="C63" s="56"/>
      <c r="D63" s="88"/>
      <c r="E63" s="88"/>
      <c r="F63" s="88"/>
    </row>
    <row r="64" spans="1:6" ht="15" customHeight="1">
      <c r="A64" s="10"/>
      <c r="B64" s="15" t="s">
        <v>59</v>
      </c>
      <c r="C64" s="56">
        <v>4446</v>
      </c>
      <c r="D64" s="88"/>
      <c r="E64" s="88"/>
      <c r="F64" s="88"/>
    </row>
    <row r="65" spans="1:6" ht="15" customHeight="1">
      <c r="A65" s="10"/>
      <c r="B65" s="12" t="s">
        <v>22</v>
      </c>
      <c r="C65" s="56">
        <v>1514</v>
      </c>
      <c r="D65" s="88"/>
      <c r="E65" s="88"/>
      <c r="F65" s="88"/>
    </row>
    <row r="66" spans="1:6" ht="15" customHeight="1">
      <c r="A66" s="10"/>
      <c r="B66" s="15" t="s">
        <v>45</v>
      </c>
      <c r="C66" s="56">
        <v>60</v>
      </c>
      <c r="D66" s="88"/>
      <c r="E66" s="88"/>
      <c r="F66" s="88"/>
    </row>
    <row r="67" spans="1:6" ht="15" customHeight="1">
      <c r="A67" s="10"/>
      <c r="B67" s="15"/>
      <c r="C67" s="56"/>
      <c r="D67" s="88"/>
      <c r="E67" s="88"/>
      <c r="F67" s="88"/>
    </row>
    <row r="68" spans="1:6" ht="15" customHeight="1">
      <c r="A68" s="45" t="s">
        <v>13</v>
      </c>
      <c r="B68" s="46" t="s">
        <v>62</v>
      </c>
      <c r="C68" s="59"/>
      <c r="D68" s="129">
        <v>338</v>
      </c>
      <c r="E68" s="129">
        <v>338</v>
      </c>
      <c r="F68" s="95">
        <f>SUM(C70)</f>
        <v>338</v>
      </c>
    </row>
    <row r="69" spans="1:6" ht="15" customHeight="1">
      <c r="A69" s="10"/>
      <c r="B69" s="13" t="s">
        <v>14</v>
      </c>
      <c r="C69" s="56"/>
      <c r="D69" s="91"/>
      <c r="E69" s="91"/>
      <c r="F69" s="94"/>
    </row>
    <row r="70" spans="1:6" ht="15" customHeight="1">
      <c r="A70" s="10"/>
      <c r="B70" s="15" t="s">
        <v>28</v>
      </c>
      <c r="C70" s="56">
        <v>338</v>
      </c>
      <c r="D70" s="91"/>
      <c r="E70" s="91"/>
      <c r="F70" s="94"/>
    </row>
    <row r="71" spans="1:6" ht="15" customHeight="1">
      <c r="A71" s="10"/>
      <c r="B71" s="15"/>
      <c r="C71" s="56"/>
      <c r="D71" s="91"/>
      <c r="E71" s="91"/>
      <c r="F71" s="94"/>
    </row>
    <row r="72" spans="1:6" ht="33" customHeight="1">
      <c r="A72" s="45" t="s">
        <v>44</v>
      </c>
      <c r="B72" s="75" t="s">
        <v>74</v>
      </c>
      <c r="C72" s="59"/>
      <c r="D72" s="129">
        <v>0</v>
      </c>
      <c r="E72" s="129">
        <v>0</v>
      </c>
      <c r="F72" s="95"/>
    </row>
    <row r="73" spans="1:6" ht="15" customHeight="1">
      <c r="A73" s="10"/>
      <c r="B73" s="15" t="s">
        <v>131</v>
      </c>
      <c r="C73" s="56"/>
      <c r="D73" s="91"/>
      <c r="E73" s="91"/>
      <c r="F73" s="94"/>
    </row>
    <row r="74" spans="1:6" ht="15" customHeight="1">
      <c r="A74" s="10"/>
      <c r="B74" s="15" t="s">
        <v>130</v>
      </c>
      <c r="C74" s="56"/>
      <c r="D74" s="91"/>
      <c r="E74" s="91"/>
      <c r="F74" s="143">
        <v>7500</v>
      </c>
    </row>
    <row r="75" spans="1:6" s="115" customFormat="1" ht="15" customHeight="1">
      <c r="A75" s="10"/>
      <c r="B75" s="137" t="s">
        <v>123</v>
      </c>
      <c r="C75" s="114"/>
      <c r="D75" s="104"/>
      <c r="E75" s="104"/>
      <c r="F75" s="105">
        <f>SUM(E72:F74)</f>
        <v>7500</v>
      </c>
    </row>
    <row r="76" spans="1:6" ht="15" customHeight="1">
      <c r="A76" s="10"/>
      <c r="B76" s="13" t="s">
        <v>14</v>
      </c>
      <c r="C76" s="56"/>
      <c r="D76" s="91"/>
      <c r="E76" s="91"/>
      <c r="F76" s="94"/>
    </row>
    <row r="77" spans="1:6" ht="15" customHeight="1">
      <c r="A77" s="10"/>
      <c r="B77" s="12" t="s">
        <v>22</v>
      </c>
      <c r="C77" s="60">
        <v>5000</v>
      </c>
      <c r="D77" s="98"/>
      <c r="E77" s="98"/>
      <c r="F77" s="98"/>
    </row>
    <row r="78" spans="1:6" ht="15" customHeight="1">
      <c r="A78" s="10"/>
      <c r="B78" s="12" t="s">
        <v>28</v>
      </c>
      <c r="C78" s="60">
        <v>2500</v>
      </c>
      <c r="D78" s="98"/>
      <c r="E78" s="98"/>
      <c r="F78" s="98"/>
    </row>
    <row r="79" spans="1:6" ht="15" customHeight="1">
      <c r="A79" s="10"/>
      <c r="B79" s="15"/>
      <c r="C79" s="56"/>
      <c r="D79" s="88"/>
      <c r="E79" s="88"/>
      <c r="F79" s="88"/>
    </row>
    <row r="80" spans="1:6" s="5" customFormat="1" ht="15" customHeight="1">
      <c r="A80" s="78" t="s">
        <v>19</v>
      </c>
      <c r="B80" s="82" t="s">
        <v>40</v>
      </c>
      <c r="C80" s="83"/>
      <c r="D80" s="130">
        <f>D11+D19+D26+D31+D39+D47+D55+D62+D68</f>
        <v>1357023</v>
      </c>
      <c r="E80" s="130">
        <f>E11+E19+E26+E31+E39+E47+E55+E62+E68</f>
        <v>1358823</v>
      </c>
      <c r="F80" s="108">
        <f>F11+F19+F26+F31+F39+F47+F55+F62+F68+F75</f>
        <v>1366323</v>
      </c>
    </row>
    <row r="81" spans="1:6" ht="15" customHeight="1">
      <c r="A81" s="10"/>
      <c r="B81" s="18"/>
      <c r="C81" s="56"/>
      <c r="D81" s="88"/>
      <c r="E81" s="88"/>
      <c r="F81" s="88"/>
    </row>
    <row r="82" spans="1:6" ht="15" customHeight="1">
      <c r="A82" s="10" t="s">
        <v>20</v>
      </c>
      <c r="B82" s="11" t="s">
        <v>54</v>
      </c>
      <c r="C82" s="60"/>
      <c r="D82" s="96"/>
      <c r="E82" s="96"/>
      <c r="F82" s="96"/>
    </row>
    <row r="83" spans="1:6" ht="15" customHeight="1">
      <c r="A83" s="10"/>
      <c r="B83" s="19"/>
      <c r="C83" s="60"/>
      <c r="D83" s="96"/>
      <c r="E83" s="96"/>
      <c r="F83" s="96"/>
    </row>
    <row r="84" spans="1:6" ht="30" customHeight="1">
      <c r="A84" s="45" t="s">
        <v>10</v>
      </c>
      <c r="B84" s="75" t="s">
        <v>74</v>
      </c>
      <c r="C84" s="76"/>
      <c r="D84" s="131">
        <v>7500</v>
      </c>
      <c r="E84" s="131">
        <v>7500</v>
      </c>
      <c r="F84" s="97"/>
    </row>
    <row r="85" spans="1:6" ht="15" customHeight="1">
      <c r="A85" s="10"/>
      <c r="B85" s="15" t="s">
        <v>131</v>
      </c>
      <c r="C85" s="56"/>
      <c r="D85" s="91"/>
      <c r="E85" s="91"/>
      <c r="F85" s="94"/>
    </row>
    <row r="86" spans="1:6" ht="15" customHeight="1">
      <c r="A86" s="10"/>
      <c r="B86" s="15" t="s">
        <v>132</v>
      </c>
      <c r="C86" s="56"/>
      <c r="D86" s="91"/>
      <c r="E86" s="91"/>
      <c r="F86" s="143">
        <v>-7500</v>
      </c>
    </row>
    <row r="87" spans="1:6" s="115" customFormat="1" ht="15" customHeight="1">
      <c r="A87" s="10"/>
      <c r="B87" s="137" t="s">
        <v>123</v>
      </c>
      <c r="C87" s="114"/>
      <c r="D87" s="104"/>
      <c r="E87" s="104"/>
      <c r="F87" s="105">
        <f>SUM(E84:F86)</f>
        <v>0</v>
      </c>
    </row>
    <row r="88" spans="1:6" ht="15" customHeight="1">
      <c r="A88" s="10"/>
      <c r="B88" s="20"/>
      <c r="C88" s="56"/>
      <c r="D88" s="94"/>
      <c r="E88" s="94"/>
      <c r="F88" s="94"/>
    </row>
    <row r="89" spans="1:6" ht="15" customHeight="1">
      <c r="A89" s="78" t="s">
        <v>20</v>
      </c>
      <c r="B89" s="81" t="s">
        <v>55</v>
      </c>
      <c r="C89" s="60"/>
      <c r="D89" s="132">
        <f>D84</f>
        <v>7500</v>
      </c>
      <c r="E89" s="132">
        <f>E84</f>
        <v>7500</v>
      </c>
      <c r="F89" s="99">
        <f>F84</f>
        <v>0</v>
      </c>
    </row>
    <row r="90" spans="1:6" ht="15" customHeight="1">
      <c r="A90" s="10"/>
      <c r="B90" s="19"/>
      <c r="C90" s="60"/>
      <c r="D90" s="96"/>
      <c r="E90" s="96"/>
      <c r="F90" s="96"/>
    </row>
    <row r="91" spans="1:6" ht="15" customHeight="1">
      <c r="A91" s="10" t="s">
        <v>56</v>
      </c>
      <c r="B91" s="21" t="s">
        <v>21</v>
      </c>
      <c r="C91" s="60"/>
      <c r="D91" s="96"/>
      <c r="E91" s="96"/>
      <c r="F91" s="96"/>
    </row>
    <row r="92" spans="1:6" ht="15" customHeight="1">
      <c r="A92" s="10"/>
      <c r="B92" s="12"/>
      <c r="C92" s="56"/>
      <c r="D92" s="88"/>
      <c r="E92" s="88"/>
      <c r="F92" s="88"/>
    </row>
    <row r="93" spans="1:6" ht="15" customHeight="1">
      <c r="A93" s="45" t="s">
        <v>10</v>
      </c>
      <c r="B93" s="74" t="s">
        <v>17</v>
      </c>
      <c r="C93" s="59"/>
      <c r="D93" s="119">
        <v>1000</v>
      </c>
      <c r="E93" s="119">
        <v>1000</v>
      </c>
      <c r="F93" s="89">
        <f>SUM(C95)</f>
        <v>1000</v>
      </c>
    </row>
    <row r="94" spans="1:6" ht="15" customHeight="1">
      <c r="A94" s="10"/>
      <c r="B94" s="13" t="s">
        <v>14</v>
      </c>
      <c r="C94" s="56"/>
      <c r="D94" s="88"/>
      <c r="E94" s="88"/>
      <c r="F94" s="88"/>
    </row>
    <row r="95" spans="1:6" ht="15" customHeight="1">
      <c r="A95" s="10"/>
      <c r="B95" s="12" t="s">
        <v>28</v>
      </c>
      <c r="C95" s="56">
        <v>1000</v>
      </c>
      <c r="D95" s="88"/>
      <c r="E95" s="88"/>
      <c r="F95" s="88"/>
    </row>
    <row r="96" spans="1:6" ht="15" customHeight="1">
      <c r="A96" s="10"/>
      <c r="B96" s="15"/>
      <c r="C96" s="56"/>
      <c r="D96" s="88"/>
      <c r="E96" s="88"/>
      <c r="F96" s="88"/>
    </row>
    <row r="97" spans="1:6" ht="15" customHeight="1">
      <c r="A97" s="45" t="s">
        <v>11</v>
      </c>
      <c r="B97" s="46" t="s">
        <v>27</v>
      </c>
      <c r="C97" s="59"/>
      <c r="D97" s="119">
        <v>6043</v>
      </c>
      <c r="E97" s="119">
        <v>6043</v>
      </c>
      <c r="F97" s="89">
        <f>SUM(C99)</f>
        <v>6043</v>
      </c>
    </row>
    <row r="98" spans="1:6" ht="15" customHeight="1">
      <c r="A98" s="10"/>
      <c r="B98" s="13" t="s">
        <v>14</v>
      </c>
      <c r="C98" s="56"/>
      <c r="D98" s="88"/>
      <c r="E98" s="88"/>
      <c r="F98" s="88"/>
    </row>
    <row r="99" spans="1:6" ht="15" customHeight="1">
      <c r="A99" s="10"/>
      <c r="B99" s="12" t="s">
        <v>28</v>
      </c>
      <c r="C99" s="52">
        <v>6043</v>
      </c>
      <c r="D99" s="88"/>
      <c r="E99" s="88"/>
      <c r="F99" s="88"/>
    </row>
    <row r="100" spans="1:6" ht="15" customHeight="1">
      <c r="A100" s="10"/>
      <c r="B100" s="22"/>
      <c r="C100" s="56"/>
      <c r="D100" s="88"/>
      <c r="E100" s="88"/>
      <c r="F100" s="88"/>
    </row>
    <row r="101" spans="1:6" ht="15" customHeight="1">
      <c r="A101" s="45" t="s">
        <v>5</v>
      </c>
      <c r="B101" s="46" t="s">
        <v>34</v>
      </c>
      <c r="C101" s="59"/>
      <c r="D101" s="119">
        <v>4000</v>
      </c>
      <c r="E101" s="119">
        <v>4000</v>
      </c>
      <c r="F101" s="89">
        <f>SUM(C103)</f>
        <v>4000</v>
      </c>
    </row>
    <row r="102" spans="1:6" ht="15" customHeight="1">
      <c r="A102" s="10"/>
      <c r="B102" s="13" t="s">
        <v>14</v>
      </c>
      <c r="C102" s="56"/>
      <c r="D102" s="88"/>
      <c r="E102" s="88"/>
      <c r="F102" s="88"/>
    </row>
    <row r="103" spans="1:6" ht="15" customHeight="1">
      <c r="A103" s="10"/>
      <c r="B103" s="12" t="s">
        <v>28</v>
      </c>
      <c r="C103" s="52">
        <v>4000</v>
      </c>
      <c r="D103" s="88"/>
      <c r="E103" s="88"/>
      <c r="F103" s="88"/>
    </row>
    <row r="104" spans="1:6" ht="15" customHeight="1">
      <c r="A104" s="10"/>
      <c r="B104" s="12"/>
      <c r="C104" s="52"/>
      <c r="D104" s="93"/>
      <c r="E104" s="93"/>
      <c r="F104" s="93"/>
    </row>
    <row r="105" spans="1:6" ht="34.5" customHeight="1">
      <c r="A105" s="45" t="s">
        <v>6</v>
      </c>
      <c r="B105" s="46" t="s">
        <v>73</v>
      </c>
      <c r="C105" s="59"/>
      <c r="D105" s="119">
        <v>1000</v>
      </c>
      <c r="E105" s="119">
        <v>1000</v>
      </c>
      <c r="F105" s="89">
        <f>SUM(C107)</f>
        <v>1000</v>
      </c>
    </row>
    <row r="106" spans="1:6" ht="15" customHeight="1">
      <c r="A106" s="10"/>
      <c r="B106" s="13" t="s">
        <v>14</v>
      </c>
      <c r="C106" s="56"/>
      <c r="D106" s="91"/>
      <c r="E106" s="91"/>
      <c r="F106" s="94"/>
    </row>
    <row r="107" spans="1:6" ht="15" customHeight="1">
      <c r="A107" s="10"/>
      <c r="B107" s="15" t="s">
        <v>28</v>
      </c>
      <c r="C107" s="56">
        <v>1000</v>
      </c>
      <c r="D107" s="91"/>
      <c r="E107" s="91"/>
      <c r="F107" s="94"/>
    </row>
    <row r="108" spans="1:6" ht="15" customHeight="1">
      <c r="A108" s="10"/>
      <c r="B108" s="15"/>
      <c r="C108" s="56"/>
      <c r="D108" s="91"/>
      <c r="E108" s="91"/>
      <c r="F108" s="94"/>
    </row>
    <row r="109" spans="1:6" ht="30" customHeight="1">
      <c r="A109" s="45" t="s">
        <v>7</v>
      </c>
      <c r="B109" s="48" t="s">
        <v>72</v>
      </c>
      <c r="C109" s="59"/>
      <c r="D109" s="129">
        <v>9129</v>
      </c>
      <c r="E109" s="119">
        <v>9129</v>
      </c>
      <c r="F109" s="89">
        <f>SUM(C111)</f>
        <v>9129</v>
      </c>
    </row>
    <row r="110" spans="1:6" ht="15" customHeight="1">
      <c r="A110" s="10"/>
      <c r="B110" s="13" t="s">
        <v>14</v>
      </c>
      <c r="C110" s="56"/>
      <c r="D110" s="91"/>
      <c r="E110" s="91"/>
      <c r="F110" s="94"/>
    </row>
    <row r="111" spans="1:6" ht="15" customHeight="1">
      <c r="A111" s="10"/>
      <c r="B111" s="15" t="s">
        <v>28</v>
      </c>
      <c r="C111" s="56">
        <v>9129</v>
      </c>
      <c r="D111" s="91"/>
      <c r="E111" s="91"/>
      <c r="F111" s="94"/>
    </row>
    <row r="112" spans="1:6" ht="15" customHeight="1">
      <c r="A112" s="10"/>
      <c r="B112" s="15"/>
      <c r="C112" s="56"/>
      <c r="D112" s="91"/>
      <c r="E112" s="91"/>
      <c r="F112" s="94"/>
    </row>
    <row r="113" spans="1:6" ht="15" customHeight="1">
      <c r="A113" s="45" t="s">
        <v>8</v>
      </c>
      <c r="B113" s="46" t="s">
        <v>61</v>
      </c>
      <c r="C113" s="77"/>
      <c r="D113" s="129">
        <v>2350</v>
      </c>
      <c r="E113" s="119">
        <v>2350</v>
      </c>
      <c r="F113" s="89"/>
    </row>
    <row r="114" spans="1:6" ht="15" customHeight="1">
      <c r="A114" s="10"/>
      <c r="B114" s="15" t="s">
        <v>131</v>
      </c>
      <c r="C114" s="56"/>
      <c r="D114" s="91"/>
      <c r="E114" s="91"/>
      <c r="F114" s="94"/>
    </row>
    <row r="115" spans="1:6" ht="15" customHeight="1">
      <c r="A115" s="10"/>
      <c r="B115" s="15" t="s">
        <v>149</v>
      </c>
      <c r="C115" s="56"/>
      <c r="D115" s="91"/>
      <c r="E115" s="91"/>
      <c r="F115" s="94">
        <v>-152</v>
      </c>
    </row>
    <row r="116" spans="1:6" s="115" customFormat="1" ht="15" customHeight="1">
      <c r="A116" s="10"/>
      <c r="B116" s="137" t="s">
        <v>146</v>
      </c>
      <c r="C116" s="114"/>
      <c r="D116" s="104"/>
      <c r="E116" s="104"/>
      <c r="F116" s="105">
        <f>SUM(E113:F115)</f>
        <v>2198</v>
      </c>
    </row>
    <row r="117" spans="1:6" ht="15" customHeight="1">
      <c r="A117" s="10"/>
      <c r="B117" s="13" t="s">
        <v>14</v>
      </c>
      <c r="C117" s="56"/>
      <c r="D117" s="91"/>
      <c r="E117" s="91"/>
      <c r="F117" s="94"/>
    </row>
    <row r="118" spans="1:6" ht="15" customHeight="1">
      <c r="A118" s="10"/>
      <c r="B118" s="15" t="s">
        <v>28</v>
      </c>
      <c r="C118" s="56">
        <v>2198</v>
      </c>
      <c r="D118" s="91"/>
      <c r="E118" s="91"/>
      <c r="F118" s="94"/>
    </row>
    <row r="119" spans="1:6" ht="15" customHeight="1">
      <c r="A119" s="10"/>
      <c r="B119" s="15"/>
      <c r="C119" s="56"/>
      <c r="D119" s="91"/>
      <c r="E119" s="91"/>
      <c r="F119" s="94"/>
    </row>
    <row r="120" spans="1:6" s="5" customFormat="1" ht="15" customHeight="1">
      <c r="A120" s="78" t="s">
        <v>56</v>
      </c>
      <c r="B120" s="79" t="s">
        <v>25</v>
      </c>
      <c r="C120" s="80"/>
      <c r="D120" s="133">
        <f>D93+D97+D101+D105+D109+D113</f>
        <v>23522</v>
      </c>
      <c r="E120" s="133">
        <f>E93+E97+E101+E105+E109+E113</f>
        <v>23522</v>
      </c>
      <c r="F120" s="100">
        <f>F93+F97+F101+F105+F109+F116</f>
        <v>23370</v>
      </c>
    </row>
    <row r="121" spans="1:6" ht="15" customHeight="1" thickBot="1">
      <c r="A121" s="23"/>
      <c r="B121" s="24"/>
      <c r="C121" s="61"/>
      <c r="D121" s="101"/>
      <c r="E121" s="101"/>
      <c r="F121" s="101"/>
    </row>
    <row r="122" spans="1:6" ht="20.25" customHeight="1" thickBot="1">
      <c r="A122" s="25" t="s">
        <v>41</v>
      </c>
      <c r="B122" s="26" t="s">
        <v>64</v>
      </c>
      <c r="C122" s="62"/>
      <c r="D122" s="134">
        <f>D80+D120+D89</f>
        <v>1388045</v>
      </c>
      <c r="E122" s="134">
        <f>E80+E120+E89</f>
        <v>1389845</v>
      </c>
      <c r="F122" s="111">
        <f>F80+F120+F89</f>
        <v>1389693</v>
      </c>
    </row>
    <row r="123" spans="1:6" ht="15" customHeight="1" thickBot="1">
      <c r="A123" s="27"/>
      <c r="B123" s="28"/>
      <c r="C123" s="63"/>
      <c r="D123" s="96"/>
      <c r="E123" s="96"/>
      <c r="F123" s="96"/>
    </row>
    <row r="124" spans="1:6" ht="15" customHeight="1">
      <c r="A124" s="10" t="s">
        <v>2</v>
      </c>
      <c r="B124" s="9" t="s">
        <v>101</v>
      </c>
      <c r="C124" s="51"/>
      <c r="D124" s="102"/>
      <c r="E124" s="102"/>
      <c r="F124" s="102"/>
    </row>
    <row r="125" spans="1:6" ht="15" customHeight="1">
      <c r="A125" s="29"/>
      <c r="B125" s="12"/>
      <c r="C125" s="52"/>
      <c r="D125" s="93"/>
      <c r="E125" s="93"/>
      <c r="F125" s="93"/>
    </row>
    <row r="126" spans="1:6" ht="15" customHeight="1">
      <c r="A126" s="10" t="s">
        <v>19</v>
      </c>
      <c r="B126" s="11" t="s">
        <v>53</v>
      </c>
      <c r="C126" s="64"/>
      <c r="D126" s="91"/>
      <c r="E126" s="91"/>
      <c r="F126" s="94"/>
    </row>
    <row r="127" spans="1:6" ht="15" customHeight="1">
      <c r="A127" s="10"/>
      <c r="B127" s="17"/>
      <c r="C127" s="64"/>
      <c r="D127" s="91"/>
      <c r="E127" s="91"/>
      <c r="F127" s="94"/>
    </row>
    <row r="128" spans="1:6" ht="30" customHeight="1">
      <c r="A128" s="45" t="s">
        <v>10</v>
      </c>
      <c r="B128" s="46" t="s">
        <v>80</v>
      </c>
      <c r="C128" s="53"/>
      <c r="D128" s="127">
        <v>9000</v>
      </c>
      <c r="E128" s="119">
        <v>0</v>
      </c>
      <c r="F128" s="89">
        <v>0</v>
      </c>
    </row>
    <row r="129" spans="1:6" ht="15" customHeight="1">
      <c r="A129" s="10"/>
      <c r="B129" s="12"/>
      <c r="C129" s="65"/>
      <c r="D129" s="135"/>
      <c r="E129" s="135"/>
      <c r="F129" s="103"/>
    </row>
    <row r="130" spans="1:6" ht="30.75" customHeight="1">
      <c r="A130" s="71" t="s">
        <v>11</v>
      </c>
      <c r="B130" s="46" t="s">
        <v>81</v>
      </c>
      <c r="C130" s="59"/>
      <c r="D130" s="127">
        <v>18520</v>
      </c>
      <c r="E130" s="119">
        <v>18520</v>
      </c>
      <c r="F130" s="89">
        <f>SUM(C132)</f>
        <v>18520</v>
      </c>
    </row>
    <row r="131" spans="1:6" ht="15" customHeight="1">
      <c r="A131" s="31"/>
      <c r="B131" s="13" t="s">
        <v>14</v>
      </c>
      <c r="C131" s="56"/>
      <c r="D131" s="91"/>
      <c r="E131" s="91"/>
      <c r="F131" s="105"/>
    </row>
    <row r="132" spans="1:6" ht="15" customHeight="1">
      <c r="A132" s="31"/>
      <c r="B132" s="15" t="s">
        <v>28</v>
      </c>
      <c r="C132" s="56">
        <v>18520</v>
      </c>
      <c r="D132" s="91"/>
      <c r="E132" s="91"/>
      <c r="F132" s="105"/>
    </row>
    <row r="133" spans="1:6" ht="15" customHeight="1">
      <c r="A133" s="31"/>
      <c r="B133" s="16"/>
      <c r="C133" s="55"/>
      <c r="D133" s="91"/>
      <c r="E133" s="91"/>
      <c r="F133" s="105"/>
    </row>
    <row r="134" spans="1:6" ht="30" customHeight="1">
      <c r="A134" s="71" t="s">
        <v>5</v>
      </c>
      <c r="B134" s="46" t="s">
        <v>82</v>
      </c>
      <c r="C134" s="72"/>
      <c r="D134" s="127">
        <v>217140</v>
      </c>
      <c r="E134" s="127">
        <v>217140</v>
      </c>
      <c r="F134" s="90">
        <f>SUM(C136:C137)</f>
        <v>217140</v>
      </c>
    </row>
    <row r="135" spans="1:6" ht="15" customHeight="1">
      <c r="A135" s="31"/>
      <c r="B135" s="13" t="s">
        <v>14</v>
      </c>
      <c r="C135" s="55"/>
      <c r="D135" s="91"/>
      <c r="E135" s="91"/>
      <c r="F135" s="105"/>
    </row>
    <row r="136" spans="1:6" ht="15" customHeight="1">
      <c r="A136" s="31"/>
      <c r="B136" s="12" t="s">
        <v>22</v>
      </c>
      <c r="C136" s="55">
        <v>201940</v>
      </c>
      <c r="D136" s="91"/>
      <c r="E136" s="91"/>
      <c r="F136" s="105"/>
    </row>
    <row r="137" spans="1:6" ht="15" customHeight="1">
      <c r="A137" s="31"/>
      <c r="B137" s="15" t="s">
        <v>45</v>
      </c>
      <c r="C137" s="55">
        <v>15200</v>
      </c>
      <c r="D137" s="91"/>
      <c r="E137" s="91"/>
      <c r="F137" s="105"/>
    </row>
    <row r="138" spans="1:6" ht="15" customHeight="1">
      <c r="A138" s="31"/>
      <c r="B138" s="16"/>
      <c r="C138" s="55"/>
      <c r="D138" s="91"/>
      <c r="E138" s="91"/>
      <c r="F138" s="105"/>
    </row>
    <row r="139" spans="1:6" ht="29.25" customHeight="1">
      <c r="A139" s="45" t="s">
        <v>6</v>
      </c>
      <c r="B139" s="46" t="s">
        <v>26</v>
      </c>
      <c r="C139" s="72"/>
      <c r="D139" s="127">
        <v>3600</v>
      </c>
      <c r="E139" s="127">
        <v>3600</v>
      </c>
      <c r="F139" s="90"/>
    </row>
    <row r="140" spans="1:6" ht="15" customHeight="1">
      <c r="A140" s="10"/>
      <c r="B140" s="15" t="s">
        <v>131</v>
      </c>
      <c r="C140" s="56"/>
      <c r="D140" s="91"/>
      <c r="E140" s="91"/>
      <c r="F140" s="94"/>
    </row>
    <row r="141" spans="1:6" ht="15" customHeight="1">
      <c r="A141" s="10"/>
      <c r="B141" s="15" t="s">
        <v>149</v>
      </c>
      <c r="C141" s="56"/>
      <c r="D141" s="91"/>
      <c r="E141" s="91"/>
      <c r="F141" s="143">
        <v>-1251</v>
      </c>
    </row>
    <row r="142" spans="1:6" s="115" customFormat="1" ht="15" customHeight="1">
      <c r="A142" s="10"/>
      <c r="B142" s="137" t="s">
        <v>146</v>
      </c>
      <c r="C142" s="114"/>
      <c r="D142" s="104"/>
      <c r="E142" s="104"/>
      <c r="F142" s="105">
        <f>SUM(E139:F141)</f>
        <v>2349</v>
      </c>
    </row>
    <row r="143" spans="1:6" ht="15" customHeight="1">
      <c r="A143" s="10"/>
      <c r="B143" s="13" t="s">
        <v>14</v>
      </c>
      <c r="C143" s="55"/>
      <c r="D143" s="91"/>
      <c r="E143" s="91"/>
      <c r="F143" s="105"/>
    </row>
    <row r="144" spans="1:6" ht="15" customHeight="1">
      <c r="A144" s="10"/>
      <c r="B144" s="12" t="s">
        <v>22</v>
      </c>
      <c r="C144" s="55">
        <v>1800</v>
      </c>
      <c r="D144" s="91"/>
      <c r="E144" s="91"/>
      <c r="F144" s="105"/>
    </row>
    <row r="145" spans="1:6" ht="15" customHeight="1">
      <c r="A145" s="10"/>
      <c r="B145" s="12" t="s">
        <v>28</v>
      </c>
      <c r="C145" s="55">
        <v>549</v>
      </c>
      <c r="D145" s="91"/>
      <c r="E145" s="91"/>
      <c r="F145" s="105"/>
    </row>
    <row r="146" spans="1:6" ht="15" customHeight="1">
      <c r="A146" s="10"/>
      <c r="B146" s="15"/>
      <c r="C146" s="56"/>
      <c r="D146" s="91"/>
      <c r="E146" s="91"/>
      <c r="F146" s="105"/>
    </row>
    <row r="147" spans="1:6" ht="15" customHeight="1">
      <c r="A147" s="45" t="s">
        <v>7</v>
      </c>
      <c r="B147" s="73" t="s">
        <v>65</v>
      </c>
      <c r="C147" s="59"/>
      <c r="D147" s="127">
        <v>2537</v>
      </c>
      <c r="E147" s="127">
        <v>2537</v>
      </c>
      <c r="F147" s="90">
        <f>SUM(C149)</f>
        <v>2537</v>
      </c>
    </row>
    <row r="148" spans="1:6" ht="15" customHeight="1">
      <c r="A148" s="10"/>
      <c r="B148" s="13" t="s">
        <v>14</v>
      </c>
      <c r="C148" s="56"/>
      <c r="D148" s="91"/>
      <c r="E148" s="91"/>
      <c r="F148" s="105"/>
    </row>
    <row r="149" spans="1:6" ht="15" customHeight="1">
      <c r="A149" s="10"/>
      <c r="B149" s="12" t="s">
        <v>22</v>
      </c>
      <c r="C149" s="56">
        <v>2537</v>
      </c>
      <c r="D149" s="91"/>
      <c r="E149" s="91"/>
      <c r="F149" s="105"/>
    </row>
    <row r="150" spans="1:6" ht="15" customHeight="1">
      <c r="A150" s="10"/>
      <c r="B150" s="15"/>
      <c r="C150" s="56"/>
      <c r="D150" s="91"/>
      <c r="E150" s="91"/>
      <c r="F150" s="105"/>
    </row>
    <row r="151" spans="1:6" ht="15" customHeight="1">
      <c r="A151" s="45" t="s">
        <v>8</v>
      </c>
      <c r="B151" s="46" t="s">
        <v>58</v>
      </c>
      <c r="C151" s="59"/>
      <c r="D151" s="127">
        <v>9525</v>
      </c>
      <c r="E151" s="127">
        <v>9525</v>
      </c>
      <c r="F151" s="90">
        <f>SUM(C153)</f>
        <v>9525</v>
      </c>
    </row>
    <row r="152" spans="1:6" ht="15" customHeight="1">
      <c r="A152" s="10"/>
      <c r="B152" s="13" t="s">
        <v>14</v>
      </c>
      <c r="C152" s="56"/>
      <c r="D152" s="94"/>
      <c r="E152" s="94"/>
      <c r="F152" s="105"/>
    </row>
    <row r="153" spans="1:6" ht="15" customHeight="1">
      <c r="A153" s="10"/>
      <c r="B153" s="15" t="s">
        <v>28</v>
      </c>
      <c r="C153" s="56">
        <v>9525</v>
      </c>
      <c r="D153" s="94"/>
      <c r="E153" s="94"/>
      <c r="F153" s="105"/>
    </row>
    <row r="154" spans="1:6" ht="15" customHeight="1">
      <c r="A154" s="10"/>
      <c r="B154" s="15"/>
      <c r="C154" s="56"/>
      <c r="D154" s="94"/>
      <c r="E154" s="94"/>
      <c r="F154" s="105"/>
    </row>
    <row r="155" spans="1:6" ht="30" customHeight="1">
      <c r="A155" s="45" t="s">
        <v>9</v>
      </c>
      <c r="B155" s="46" t="s">
        <v>95</v>
      </c>
      <c r="C155" s="59"/>
      <c r="D155" s="129">
        <v>64010</v>
      </c>
      <c r="E155" s="127">
        <v>64010</v>
      </c>
      <c r="F155" s="90">
        <f>SUM(C157:C158)</f>
        <v>64010</v>
      </c>
    </row>
    <row r="156" spans="1:6" ht="15" customHeight="1">
      <c r="A156" s="10"/>
      <c r="B156" s="13" t="s">
        <v>14</v>
      </c>
      <c r="C156" s="56"/>
      <c r="D156" s="91"/>
      <c r="E156" s="91"/>
      <c r="F156" s="105"/>
    </row>
    <row r="157" spans="1:6" ht="15" customHeight="1">
      <c r="A157" s="10"/>
      <c r="B157" s="15" t="s">
        <v>22</v>
      </c>
      <c r="C157" s="56">
        <v>60000</v>
      </c>
      <c r="D157" s="91"/>
      <c r="E157" s="91"/>
      <c r="F157" s="105"/>
    </row>
    <row r="158" spans="1:6" ht="15" customHeight="1">
      <c r="A158" s="10"/>
      <c r="B158" s="15" t="s">
        <v>45</v>
      </c>
      <c r="C158" s="56">
        <v>4010</v>
      </c>
      <c r="D158" s="91"/>
      <c r="E158" s="91"/>
      <c r="F158" s="105"/>
    </row>
    <row r="159" spans="1:6" ht="15" customHeight="1">
      <c r="A159" s="10"/>
      <c r="B159" s="15"/>
      <c r="C159" s="56"/>
      <c r="D159" s="94"/>
      <c r="E159" s="94"/>
      <c r="F159" s="105"/>
    </row>
    <row r="160" spans="1:6" ht="30" customHeight="1">
      <c r="A160" s="45" t="s">
        <v>12</v>
      </c>
      <c r="B160" s="46" t="s">
        <v>96</v>
      </c>
      <c r="C160" s="59"/>
      <c r="D160" s="129">
        <v>305193</v>
      </c>
      <c r="E160" s="127">
        <v>305193</v>
      </c>
      <c r="F160" s="90">
        <f>SUM(C162:C163)</f>
        <v>305193</v>
      </c>
    </row>
    <row r="161" spans="1:6" ht="15" customHeight="1">
      <c r="A161" s="10"/>
      <c r="B161" s="13" t="s">
        <v>14</v>
      </c>
      <c r="C161" s="56"/>
      <c r="D161" s="91"/>
      <c r="E161" s="91"/>
      <c r="F161" s="105"/>
    </row>
    <row r="162" spans="1:6" ht="15" customHeight="1">
      <c r="A162" s="10"/>
      <c r="B162" s="15" t="s">
        <v>22</v>
      </c>
      <c r="C162" s="56">
        <v>298193</v>
      </c>
      <c r="D162" s="91"/>
      <c r="E162" s="91"/>
      <c r="F162" s="105"/>
    </row>
    <row r="163" spans="1:6" ht="15" customHeight="1">
      <c r="A163" s="10"/>
      <c r="B163" s="15" t="s">
        <v>28</v>
      </c>
      <c r="C163" s="56">
        <v>7000</v>
      </c>
      <c r="D163" s="91"/>
      <c r="E163" s="91"/>
      <c r="F163" s="105"/>
    </row>
    <row r="164" spans="1:6" ht="15" customHeight="1">
      <c r="A164" s="10"/>
      <c r="B164" s="15"/>
      <c r="C164" s="56"/>
      <c r="D164" s="94"/>
      <c r="E164" s="94"/>
      <c r="F164" s="105"/>
    </row>
    <row r="165" spans="1:6" ht="30" customHeight="1">
      <c r="A165" s="45" t="s">
        <v>13</v>
      </c>
      <c r="B165" s="46" t="s">
        <v>97</v>
      </c>
      <c r="C165" s="59"/>
      <c r="D165" s="129">
        <v>459931</v>
      </c>
      <c r="E165" s="127">
        <v>459931</v>
      </c>
      <c r="F165" s="90">
        <f>SUM(C167:C168)</f>
        <v>459931</v>
      </c>
    </row>
    <row r="166" spans="1:6" ht="15" customHeight="1">
      <c r="A166" s="10"/>
      <c r="B166" s="13" t="s">
        <v>14</v>
      </c>
      <c r="C166" s="56"/>
      <c r="D166" s="91"/>
      <c r="E166" s="91"/>
      <c r="F166" s="94"/>
    </row>
    <row r="167" spans="1:6" ht="15" customHeight="1">
      <c r="A167" s="10"/>
      <c r="B167" s="15" t="s">
        <v>22</v>
      </c>
      <c r="C167" s="56">
        <v>449671</v>
      </c>
      <c r="D167" s="91"/>
      <c r="E167" s="91"/>
      <c r="F167" s="94"/>
    </row>
    <row r="168" spans="1:6" ht="15" customHeight="1">
      <c r="A168" s="10"/>
      <c r="B168" s="15" t="s">
        <v>45</v>
      </c>
      <c r="C168" s="56">
        <v>10260</v>
      </c>
      <c r="D168" s="91"/>
      <c r="E168" s="91"/>
      <c r="F168" s="94"/>
    </row>
    <row r="169" spans="1:6" ht="15" customHeight="1">
      <c r="A169" s="10"/>
      <c r="B169" s="15"/>
      <c r="C169" s="56"/>
      <c r="D169" s="94"/>
      <c r="E169" s="94"/>
      <c r="F169" s="94"/>
    </row>
    <row r="170" spans="1:6" ht="21" customHeight="1">
      <c r="A170" s="45" t="s">
        <v>44</v>
      </c>
      <c r="B170" s="46" t="s">
        <v>90</v>
      </c>
      <c r="C170" s="59"/>
      <c r="D170" s="129">
        <v>154000</v>
      </c>
      <c r="E170" s="127">
        <v>154000</v>
      </c>
      <c r="F170" s="90"/>
    </row>
    <row r="171" spans="1:6" ht="15" customHeight="1">
      <c r="A171" s="10"/>
      <c r="B171" s="15" t="s">
        <v>131</v>
      </c>
      <c r="C171" s="56"/>
      <c r="D171" s="91"/>
      <c r="E171" s="91"/>
      <c r="F171" s="105"/>
    </row>
    <row r="172" spans="1:6" ht="15" customHeight="1">
      <c r="A172" s="10"/>
      <c r="B172" s="138" t="s">
        <v>133</v>
      </c>
      <c r="C172" s="56"/>
      <c r="D172" s="91"/>
      <c r="E172" s="91"/>
      <c r="F172" s="94">
        <v>36000</v>
      </c>
    </row>
    <row r="173" spans="1:6" ht="15" customHeight="1">
      <c r="A173" s="10"/>
      <c r="B173" s="138" t="s">
        <v>134</v>
      </c>
      <c r="C173" s="56"/>
      <c r="D173" s="91"/>
      <c r="E173" s="91"/>
      <c r="F173" s="143">
        <v>5556</v>
      </c>
    </row>
    <row r="174" spans="1:6" s="115" customFormat="1" ht="15" customHeight="1">
      <c r="A174" s="10"/>
      <c r="B174" s="17" t="s">
        <v>123</v>
      </c>
      <c r="C174" s="114"/>
      <c r="D174" s="91"/>
      <c r="E174" s="94"/>
      <c r="F174" s="105">
        <f>SUM(E170:F173)</f>
        <v>195556</v>
      </c>
    </row>
    <row r="175" spans="1:6" ht="15" customHeight="1">
      <c r="A175" s="10"/>
      <c r="B175" s="13" t="s">
        <v>14</v>
      </c>
      <c r="C175" s="56"/>
      <c r="D175" s="91"/>
      <c r="E175" s="91"/>
      <c r="F175" s="105"/>
    </row>
    <row r="176" spans="1:6" ht="15" customHeight="1">
      <c r="A176" s="10"/>
      <c r="B176" s="15" t="s">
        <v>28</v>
      </c>
      <c r="C176" s="56">
        <v>195556</v>
      </c>
      <c r="D176" s="91"/>
      <c r="E176" s="91"/>
      <c r="F176" s="105"/>
    </row>
    <row r="177" spans="1:6" ht="15" customHeight="1">
      <c r="A177" s="10"/>
      <c r="B177" s="15"/>
      <c r="C177" s="56"/>
      <c r="D177" s="94"/>
      <c r="E177" s="94"/>
      <c r="F177" s="105"/>
    </row>
    <row r="178" spans="1:6" ht="16.5" customHeight="1">
      <c r="A178" s="45" t="s">
        <v>46</v>
      </c>
      <c r="B178" s="46" t="s">
        <v>102</v>
      </c>
      <c r="C178" s="59"/>
      <c r="D178" s="129">
        <v>150000</v>
      </c>
      <c r="E178" s="127">
        <v>150000</v>
      </c>
      <c r="F178" s="90">
        <f>SUM(C180:C181)</f>
        <v>150000</v>
      </c>
    </row>
    <row r="179" spans="1:6" ht="15" customHeight="1">
      <c r="A179" s="10"/>
      <c r="B179" s="13" t="s">
        <v>14</v>
      </c>
      <c r="C179" s="56"/>
      <c r="D179" s="91"/>
      <c r="E179" s="91"/>
      <c r="F179" s="105"/>
    </row>
    <row r="180" spans="1:6" ht="15" customHeight="1">
      <c r="A180" s="10"/>
      <c r="B180" s="15" t="s">
        <v>22</v>
      </c>
      <c r="C180" s="56">
        <v>127500</v>
      </c>
      <c r="D180" s="91"/>
      <c r="E180" s="91"/>
      <c r="F180" s="105"/>
    </row>
    <row r="181" spans="1:6" ht="15" customHeight="1">
      <c r="A181" s="10"/>
      <c r="B181" s="15" t="s">
        <v>28</v>
      </c>
      <c r="C181" s="56">
        <v>22500</v>
      </c>
      <c r="D181" s="91"/>
      <c r="E181" s="91"/>
      <c r="F181" s="105"/>
    </row>
    <row r="182" spans="1:6" ht="15" customHeight="1">
      <c r="A182" s="10"/>
      <c r="B182" s="15"/>
      <c r="C182" s="56"/>
      <c r="D182" s="94"/>
      <c r="E182" s="94"/>
      <c r="F182" s="105"/>
    </row>
    <row r="183" spans="1:6" ht="21" customHeight="1">
      <c r="A183" s="45" t="s">
        <v>47</v>
      </c>
      <c r="B183" s="47" t="s">
        <v>104</v>
      </c>
      <c r="C183" s="59"/>
      <c r="D183" s="127">
        <v>37160</v>
      </c>
      <c r="E183" s="127">
        <v>37160</v>
      </c>
      <c r="F183" s="90">
        <f>SUM(C185)</f>
        <v>37160</v>
      </c>
    </row>
    <row r="184" spans="1:6" ht="15" customHeight="1">
      <c r="A184" s="10"/>
      <c r="B184" s="13" t="s">
        <v>14</v>
      </c>
      <c r="C184" s="56"/>
      <c r="D184" s="94"/>
      <c r="E184" s="94"/>
      <c r="F184" s="105"/>
    </row>
    <row r="185" spans="1:6" ht="15" customHeight="1">
      <c r="A185" s="10"/>
      <c r="B185" s="15" t="s">
        <v>28</v>
      </c>
      <c r="C185" s="56">
        <v>37160</v>
      </c>
      <c r="D185" s="94"/>
      <c r="E185" s="94"/>
      <c r="F185" s="105"/>
    </row>
    <row r="186" spans="1:6" ht="15" customHeight="1">
      <c r="A186" s="10"/>
      <c r="B186" s="15"/>
      <c r="C186" s="56"/>
      <c r="D186" s="94"/>
      <c r="E186" s="94"/>
      <c r="F186" s="105"/>
    </row>
    <row r="187" spans="1:6" ht="15" customHeight="1">
      <c r="A187" s="45" t="s">
        <v>93</v>
      </c>
      <c r="B187" s="73" t="s">
        <v>99</v>
      </c>
      <c r="C187" s="57"/>
      <c r="D187" s="127">
        <v>8081</v>
      </c>
      <c r="E187" s="127">
        <v>8081</v>
      </c>
      <c r="F187" s="90">
        <f>SUM(C189)</f>
        <v>8081</v>
      </c>
    </row>
    <row r="188" spans="1:6" ht="15" customHeight="1">
      <c r="A188" s="10"/>
      <c r="B188" s="13" t="s">
        <v>14</v>
      </c>
      <c r="C188" s="56"/>
      <c r="D188" s="94"/>
      <c r="E188" s="94"/>
      <c r="F188" s="105"/>
    </row>
    <row r="189" spans="1:6" ht="15" customHeight="1">
      <c r="A189" s="10"/>
      <c r="B189" s="15" t="s">
        <v>28</v>
      </c>
      <c r="C189" s="56">
        <v>8081</v>
      </c>
      <c r="D189" s="94"/>
      <c r="E189" s="94"/>
      <c r="F189" s="105"/>
    </row>
    <row r="190" spans="1:6" ht="15" customHeight="1">
      <c r="A190" s="10"/>
      <c r="B190" s="15"/>
      <c r="C190" s="56"/>
      <c r="D190" s="94"/>
      <c r="E190" s="94"/>
      <c r="F190" s="105"/>
    </row>
    <row r="191" spans="1:6" ht="15" customHeight="1">
      <c r="A191" s="45" t="s">
        <v>92</v>
      </c>
      <c r="B191" s="46" t="s">
        <v>100</v>
      </c>
      <c r="C191" s="59"/>
      <c r="D191" s="129">
        <v>131836</v>
      </c>
      <c r="E191" s="127">
        <v>131836</v>
      </c>
      <c r="F191" s="90">
        <f>SUM(C193)</f>
        <v>131836</v>
      </c>
    </row>
    <row r="192" spans="1:6" ht="15" customHeight="1">
      <c r="A192" s="10"/>
      <c r="B192" s="13" t="s">
        <v>14</v>
      </c>
      <c r="C192" s="56"/>
      <c r="D192" s="91"/>
      <c r="E192" s="91"/>
      <c r="F192" s="105"/>
    </row>
    <row r="193" spans="1:6" ht="15" customHeight="1">
      <c r="A193" s="10"/>
      <c r="B193" s="15" t="s">
        <v>28</v>
      </c>
      <c r="C193" s="56">
        <f>129458+2378</f>
        <v>131836</v>
      </c>
      <c r="D193" s="91"/>
      <c r="E193" s="91"/>
      <c r="F193" s="105"/>
    </row>
    <row r="194" spans="1:6" ht="13.5" customHeight="1">
      <c r="A194" s="10"/>
      <c r="B194" s="15"/>
      <c r="C194" s="56"/>
      <c r="D194" s="91"/>
      <c r="E194" s="91"/>
      <c r="F194" s="105"/>
    </row>
    <row r="195" spans="1:6" ht="15" customHeight="1">
      <c r="A195" s="45" t="s">
        <v>106</v>
      </c>
      <c r="B195" s="73" t="s">
        <v>119</v>
      </c>
      <c r="C195" s="59"/>
      <c r="D195" s="127">
        <v>0</v>
      </c>
      <c r="E195" s="127">
        <v>667</v>
      </c>
      <c r="F195" s="90">
        <f>SUM(C197)</f>
        <v>667</v>
      </c>
    </row>
    <row r="196" spans="1:6" ht="15" customHeight="1">
      <c r="A196" s="10"/>
      <c r="B196" s="13" t="s">
        <v>14</v>
      </c>
      <c r="C196" s="56"/>
      <c r="D196" s="91"/>
      <c r="E196" s="91"/>
      <c r="F196" s="105"/>
    </row>
    <row r="197" spans="1:6" ht="15" customHeight="1">
      <c r="A197" s="10"/>
      <c r="B197" s="12" t="s">
        <v>22</v>
      </c>
      <c r="C197" s="56">
        <v>667</v>
      </c>
      <c r="D197" s="91"/>
      <c r="E197" s="91"/>
      <c r="F197" s="105"/>
    </row>
    <row r="198" spans="1:6" ht="15" customHeight="1">
      <c r="A198" s="10"/>
      <c r="B198" s="15"/>
      <c r="C198" s="56"/>
      <c r="D198" s="91"/>
      <c r="E198" s="91"/>
      <c r="F198" s="105"/>
    </row>
    <row r="199" spans="1:6" ht="36" customHeight="1">
      <c r="A199" s="45" t="s">
        <v>112</v>
      </c>
      <c r="B199" s="47" t="s">
        <v>110</v>
      </c>
      <c r="C199" s="59"/>
      <c r="D199" s="127">
        <v>0</v>
      </c>
      <c r="E199" s="127">
        <v>738</v>
      </c>
      <c r="F199" s="90">
        <f>SUM(C201)</f>
        <v>738</v>
      </c>
    </row>
    <row r="200" spans="1:6" ht="15" customHeight="1">
      <c r="A200" s="10"/>
      <c r="B200" s="13" t="s">
        <v>14</v>
      </c>
      <c r="C200" s="56"/>
      <c r="D200" s="91"/>
      <c r="E200" s="91"/>
      <c r="F200" s="105"/>
    </row>
    <row r="201" spans="1:6" ht="15" customHeight="1">
      <c r="A201" s="10"/>
      <c r="B201" s="12" t="s">
        <v>22</v>
      </c>
      <c r="C201" s="56">
        <v>738</v>
      </c>
      <c r="D201" s="91"/>
      <c r="E201" s="91"/>
      <c r="F201" s="105"/>
    </row>
    <row r="202" spans="1:6" ht="15" customHeight="1">
      <c r="A202" s="10"/>
      <c r="B202" s="15"/>
      <c r="C202" s="56"/>
      <c r="D202" s="91"/>
      <c r="E202" s="91"/>
      <c r="F202" s="105"/>
    </row>
    <row r="203" spans="1:6" ht="36" customHeight="1">
      <c r="A203" s="45" t="s">
        <v>115</v>
      </c>
      <c r="B203" s="47" t="s">
        <v>113</v>
      </c>
      <c r="C203" s="59"/>
      <c r="D203" s="127">
        <v>0</v>
      </c>
      <c r="E203" s="127">
        <v>7500</v>
      </c>
      <c r="F203" s="90">
        <f>SUM(C205)</f>
        <v>7500</v>
      </c>
    </row>
    <row r="204" spans="1:6" ht="15" customHeight="1">
      <c r="A204" s="10"/>
      <c r="B204" s="13" t="s">
        <v>14</v>
      </c>
      <c r="C204" s="56"/>
      <c r="D204" s="91"/>
      <c r="E204" s="91"/>
      <c r="F204" s="105"/>
    </row>
    <row r="205" spans="1:6" ht="15" customHeight="1">
      <c r="A205" s="10"/>
      <c r="B205" s="15" t="s">
        <v>28</v>
      </c>
      <c r="C205" s="56">
        <v>7500</v>
      </c>
      <c r="D205" s="91"/>
      <c r="E205" s="91"/>
      <c r="F205" s="105"/>
    </row>
    <row r="206" spans="1:6" ht="15" customHeight="1">
      <c r="A206" s="10"/>
      <c r="B206" s="15"/>
      <c r="C206" s="56"/>
      <c r="D206" s="91"/>
      <c r="E206" s="91"/>
      <c r="F206" s="105"/>
    </row>
    <row r="207" spans="1:6" ht="23.25" customHeight="1">
      <c r="A207" s="45" t="s">
        <v>117</v>
      </c>
      <c r="B207" s="47" t="s">
        <v>118</v>
      </c>
      <c r="C207" s="59"/>
      <c r="D207" s="127">
        <v>0</v>
      </c>
      <c r="E207" s="127">
        <v>250</v>
      </c>
      <c r="F207" s="90">
        <f>SUM(C209)</f>
        <v>250</v>
      </c>
    </row>
    <row r="208" spans="1:6" ht="15" customHeight="1">
      <c r="A208" s="10"/>
      <c r="B208" s="13" t="s">
        <v>14</v>
      </c>
      <c r="C208" s="56"/>
      <c r="D208" s="91"/>
      <c r="E208" s="91"/>
      <c r="F208" s="105"/>
    </row>
    <row r="209" spans="1:6" ht="15" customHeight="1">
      <c r="A209" s="10"/>
      <c r="B209" s="12" t="s">
        <v>22</v>
      </c>
      <c r="C209" s="56">
        <v>250</v>
      </c>
      <c r="D209" s="91"/>
      <c r="E209" s="91"/>
      <c r="F209" s="105"/>
    </row>
    <row r="210" spans="1:6" ht="15" customHeight="1">
      <c r="A210" s="10"/>
      <c r="B210" s="15"/>
      <c r="C210" s="56"/>
      <c r="D210" s="91"/>
      <c r="E210" s="91"/>
      <c r="F210" s="105"/>
    </row>
    <row r="211" spans="1:6" ht="33.75" customHeight="1">
      <c r="A211" s="45" t="s">
        <v>137</v>
      </c>
      <c r="B211" s="47" t="s">
        <v>139</v>
      </c>
      <c r="C211" s="59"/>
      <c r="D211" s="127">
        <v>0</v>
      </c>
      <c r="E211" s="127">
        <v>0</v>
      </c>
      <c r="F211" s="90"/>
    </row>
    <row r="212" spans="1:6" ht="15" customHeight="1">
      <c r="A212" s="10"/>
      <c r="B212" s="15" t="s">
        <v>131</v>
      </c>
      <c r="C212" s="56"/>
      <c r="D212" s="91"/>
      <c r="E212" s="91"/>
      <c r="F212" s="105"/>
    </row>
    <row r="213" spans="1:6" ht="15" customHeight="1">
      <c r="A213" s="10"/>
      <c r="B213" s="138" t="s">
        <v>143</v>
      </c>
      <c r="C213" s="56"/>
      <c r="D213" s="91"/>
      <c r="E213" s="91"/>
      <c r="F213" s="143">
        <v>1350</v>
      </c>
    </row>
    <row r="214" spans="1:6" s="115" customFormat="1" ht="15" customHeight="1">
      <c r="A214" s="10"/>
      <c r="B214" s="17" t="s">
        <v>123</v>
      </c>
      <c r="C214" s="114"/>
      <c r="D214" s="91"/>
      <c r="E214" s="94"/>
      <c r="F214" s="105">
        <f>SUM(E211:F213)</f>
        <v>1350</v>
      </c>
    </row>
    <row r="215" spans="1:6" ht="15" customHeight="1">
      <c r="A215" s="10"/>
      <c r="B215" s="13" t="s">
        <v>14</v>
      </c>
      <c r="C215" s="56"/>
      <c r="D215" s="91"/>
      <c r="E215" s="91"/>
      <c r="F215" s="105"/>
    </row>
    <row r="216" spans="1:6" ht="15" customHeight="1">
      <c r="A216" s="10"/>
      <c r="B216" s="15" t="s">
        <v>28</v>
      </c>
      <c r="C216" s="56">
        <v>1350</v>
      </c>
      <c r="D216" s="91"/>
      <c r="E216" s="91"/>
      <c r="F216" s="105"/>
    </row>
    <row r="217" spans="1:6" ht="15" customHeight="1">
      <c r="A217" s="10"/>
      <c r="B217" s="12"/>
      <c r="C217" s="56"/>
      <c r="D217" s="91"/>
      <c r="E217" s="91"/>
      <c r="F217" s="105"/>
    </row>
    <row r="218" spans="1:6" ht="33.75" customHeight="1">
      <c r="A218" s="45" t="s">
        <v>140</v>
      </c>
      <c r="B218" s="47" t="s">
        <v>141</v>
      </c>
      <c r="C218" s="59"/>
      <c r="D218" s="127">
        <v>0</v>
      </c>
      <c r="E218" s="127">
        <v>0</v>
      </c>
      <c r="F218" s="90"/>
    </row>
    <row r="219" spans="1:6" ht="15" customHeight="1">
      <c r="A219" s="10"/>
      <c r="B219" s="15" t="s">
        <v>131</v>
      </c>
      <c r="C219" s="56"/>
      <c r="D219" s="91"/>
      <c r="E219" s="91"/>
      <c r="F219" s="105"/>
    </row>
    <row r="220" spans="1:6" ht="15" customHeight="1">
      <c r="A220" s="10"/>
      <c r="B220" s="138" t="s">
        <v>108</v>
      </c>
      <c r="C220" s="56"/>
      <c r="D220" s="91"/>
      <c r="E220" s="91"/>
      <c r="F220" s="143">
        <v>1500</v>
      </c>
    </row>
    <row r="221" spans="1:6" s="115" customFormat="1" ht="15" customHeight="1">
      <c r="A221" s="10"/>
      <c r="B221" s="17" t="s">
        <v>123</v>
      </c>
      <c r="C221" s="114"/>
      <c r="D221" s="91"/>
      <c r="E221" s="94"/>
      <c r="F221" s="105">
        <f>SUM(E218:F220)</f>
        <v>1500</v>
      </c>
    </row>
    <row r="222" spans="1:6" ht="15" customHeight="1">
      <c r="A222" s="10"/>
      <c r="B222" s="13" t="s">
        <v>14</v>
      </c>
      <c r="C222" s="56"/>
      <c r="D222" s="91"/>
      <c r="E222" s="91"/>
      <c r="F222" s="105"/>
    </row>
    <row r="223" spans="1:6" ht="15" customHeight="1">
      <c r="A223" s="10"/>
      <c r="B223" s="12" t="s">
        <v>22</v>
      </c>
      <c r="C223" s="56">
        <v>1500</v>
      </c>
      <c r="D223" s="91"/>
      <c r="E223" s="91"/>
      <c r="F223" s="105"/>
    </row>
    <row r="224" spans="1:6" ht="15" customHeight="1">
      <c r="A224" s="10"/>
      <c r="B224" s="12"/>
      <c r="C224" s="56"/>
      <c r="D224" s="91"/>
      <c r="E224" s="91"/>
      <c r="F224" s="105"/>
    </row>
    <row r="225" spans="1:6" ht="25.5" customHeight="1">
      <c r="A225" s="45" t="s">
        <v>140</v>
      </c>
      <c r="B225" s="47" t="s">
        <v>142</v>
      </c>
      <c r="C225" s="59"/>
      <c r="D225" s="127">
        <v>0</v>
      </c>
      <c r="E225" s="127">
        <v>0</v>
      </c>
      <c r="F225" s="90"/>
    </row>
    <row r="226" spans="1:6" ht="15" customHeight="1">
      <c r="A226" s="10"/>
      <c r="B226" s="15" t="s">
        <v>131</v>
      </c>
      <c r="C226" s="56"/>
      <c r="D226" s="91"/>
      <c r="E226" s="91"/>
      <c r="F226" s="105"/>
    </row>
    <row r="227" spans="1:6" ht="15" customHeight="1">
      <c r="A227" s="10"/>
      <c r="B227" s="138" t="s">
        <v>108</v>
      </c>
      <c r="C227" s="56"/>
      <c r="D227" s="91"/>
      <c r="E227" s="91"/>
      <c r="F227" s="143">
        <v>900</v>
      </c>
    </row>
    <row r="228" spans="1:6" s="115" customFormat="1" ht="15" customHeight="1">
      <c r="A228" s="10"/>
      <c r="B228" s="17" t="s">
        <v>123</v>
      </c>
      <c r="C228" s="114"/>
      <c r="D228" s="91"/>
      <c r="E228" s="94"/>
      <c r="F228" s="105">
        <f>SUM(E225:F227)</f>
        <v>900</v>
      </c>
    </row>
    <row r="229" spans="1:6" ht="15" customHeight="1">
      <c r="A229" s="10"/>
      <c r="B229" s="13" t="s">
        <v>14</v>
      </c>
      <c r="C229" s="56"/>
      <c r="D229" s="91"/>
      <c r="E229" s="91"/>
      <c r="F229" s="105"/>
    </row>
    <row r="230" spans="1:6" ht="15" customHeight="1">
      <c r="A230" s="10"/>
      <c r="B230" s="12" t="s">
        <v>22</v>
      </c>
      <c r="C230" s="56">
        <v>900</v>
      </c>
      <c r="D230" s="91"/>
      <c r="E230" s="91"/>
      <c r="F230" s="105"/>
    </row>
    <row r="231" spans="1:6" ht="15" customHeight="1">
      <c r="A231" s="10"/>
      <c r="B231" s="13"/>
      <c r="C231" s="56"/>
      <c r="D231" s="91"/>
      <c r="E231" s="91"/>
      <c r="F231" s="105"/>
    </row>
    <row r="232" spans="1:6" ht="15" customHeight="1">
      <c r="A232" s="10" t="s">
        <v>19</v>
      </c>
      <c r="B232" s="11" t="s">
        <v>57</v>
      </c>
      <c r="C232" s="55"/>
      <c r="D232" s="94">
        <f>D128+D130+D134+D139+D147+D151+D155+D160+D165+D170+D178+D183+D187+D191+D195+D199+D203</f>
        <v>1570533</v>
      </c>
      <c r="E232" s="94">
        <f>E128+E130+E134+E139+E147+E151+E155+E160+E165+E170+E178+E183+E187+E191+E195+E199+E203+E207</f>
        <v>1570688</v>
      </c>
      <c r="F232" s="105">
        <f>F128+F130+F134+F142+F147+F151+F155+F160+F165+F174+F178+F183+F187+F191+F195+F199+F203+F207+F214+F221+F228</f>
        <v>1614743</v>
      </c>
    </row>
    <row r="233" spans="1:6" ht="15" customHeight="1" thickBot="1">
      <c r="A233" s="32"/>
      <c r="B233" s="24"/>
      <c r="C233" s="66"/>
      <c r="D233" s="106"/>
      <c r="E233" s="106"/>
      <c r="F233" s="144"/>
    </row>
    <row r="234" spans="1:6" ht="24.75" customHeight="1" thickBot="1">
      <c r="A234" s="25" t="s">
        <v>42</v>
      </c>
      <c r="B234" s="33" t="s">
        <v>91</v>
      </c>
      <c r="C234" s="67"/>
      <c r="D234" s="136">
        <f>SUM(D232)</f>
        <v>1570533</v>
      </c>
      <c r="E234" s="136">
        <f>SUM(E232)</f>
        <v>1570688</v>
      </c>
      <c r="F234" s="107">
        <f>SUM(F232)</f>
        <v>1614743</v>
      </c>
    </row>
    <row r="235" spans="1:6" ht="15" customHeight="1" thickBot="1">
      <c r="A235" s="34"/>
      <c r="B235" s="35"/>
      <c r="C235" s="68"/>
      <c r="D235" s="101"/>
      <c r="E235" s="101"/>
      <c r="F235" s="101"/>
    </row>
    <row r="236" spans="1:6" ht="21.75" customHeight="1">
      <c r="A236" s="36" t="s">
        <v>3</v>
      </c>
      <c r="B236" s="37" t="s">
        <v>4</v>
      </c>
      <c r="C236" s="51"/>
      <c r="D236" s="87"/>
      <c r="E236" s="87"/>
      <c r="F236" s="87"/>
    </row>
    <row r="237" spans="1:6" s="39" customFormat="1" ht="15" customHeight="1">
      <c r="A237" s="10" t="s">
        <v>10</v>
      </c>
      <c r="B237" s="40" t="s">
        <v>36</v>
      </c>
      <c r="C237" s="69"/>
      <c r="D237" s="88">
        <v>402</v>
      </c>
      <c r="E237" s="88">
        <v>362</v>
      </c>
      <c r="F237" s="108"/>
    </row>
    <row r="238" spans="1:6" ht="15" customHeight="1">
      <c r="A238" s="31"/>
      <c r="B238" s="116" t="s">
        <v>129</v>
      </c>
      <c r="C238" s="65"/>
      <c r="D238" s="109"/>
      <c r="E238" s="109"/>
      <c r="F238" s="117">
        <v>38</v>
      </c>
    </row>
    <row r="239" spans="1:6" ht="15" customHeight="1">
      <c r="A239" s="30"/>
      <c r="B239" s="17" t="s">
        <v>123</v>
      </c>
      <c r="C239" s="65"/>
      <c r="D239" s="109"/>
      <c r="E239" s="109"/>
      <c r="F239" s="110">
        <f>SUM(E237:F238)</f>
        <v>400</v>
      </c>
    </row>
    <row r="240" spans="1:6" s="39" customFormat="1" ht="15" customHeight="1">
      <c r="A240" s="14"/>
      <c r="B240" s="38"/>
      <c r="C240" s="69"/>
      <c r="D240" s="88"/>
      <c r="E240" s="88"/>
      <c r="F240" s="108"/>
    </row>
    <row r="241" spans="1:6" s="39" customFormat="1" ht="15" customHeight="1">
      <c r="A241" s="10" t="s">
        <v>11</v>
      </c>
      <c r="B241" s="18" t="s">
        <v>38</v>
      </c>
      <c r="C241" s="69"/>
      <c r="D241" s="88">
        <v>1431</v>
      </c>
      <c r="E241" s="88">
        <v>1288</v>
      </c>
      <c r="F241" s="108"/>
    </row>
    <row r="242" spans="1:6" ht="15" customHeight="1">
      <c r="A242" s="31"/>
      <c r="B242" s="116" t="s">
        <v>129</v>
      </c>
      <c r="C242" s="65"/>
      <c r="D242" s="109"/>
      <c r="E242" s="109"/>
      <c r="F242" s="117">
        <v>-607</v>
      </c>
    </row>
    <row r="243" spans="1:6" ht="15" customHeight="1">
      <c r="A243" s="30"/>
      <c r="B243" s="17" t="s">
        <v>123</v>
      </c>
      <c r="C243" s="65"/>
      <c r="D243" s="109"/>
      <c r="E243" s="109"/>
      <c r="F243" s="110">
        <f>SUM(E241:F242)</f>
        <v>681</v>
      </c>
    </row>
    <row r="244" spans="1:6" s="39" customFormat="1" ht="15" customHeight="1">
      <c r="A244" s="14"/>
      <c r="B244" s="40"/>
      <c r="C244" s="69"/>
      <c r="D244" s="88"/>
      <c r="E244" s="88"/>
      <c r="F244" s="108"/>
    </row>
    <row r="245" spans="1:6" s="39" customFormat="1" ht="15" customHeight="1">
      <c r="A245" s="10" t="s">
        <v>5</v>
      </c>
      <c r="B245" s="18" t="s">
        <v>85</v>
      </c>
      <c r="C245" s="69"/>
      <c r="D245" s="88">
        <v>560</v>
      </c>
      <c r="E245" s="88">
        <v>503</v>
      </c>
      <c r="F245" s="108"/>
    </row>
    <row r="246" spans="1:6" ht="15" customHeight="1">
      <c r="A246" s="31"/>
      <c r="B246" s="116" t="s">
        <v>129</v>
      </c>
      <c r="C246" s="65"/>
      <c r="D246" s="109"/>
      <c r="E246" s="109"/>
      <c r="F246" s="117">
        <v>797</v>
      </c>
    </row>
    <row r="247" spans="1:6" ht="15" customHeight="1">
      <c r="A247" s="30"/>
      <c r="B247" s="17" t="s">
        <v>123</v>
      </c>
      <c r="C247" s="65"/>
      <c r="D247" s="109"/>
      <c r="E247" s="109"/>
      <c r="F247" s="110">
        <f>SUM(E245:F246)</f>
        <v>1300</v>
      </c>
    </row>
    <row r="248" spans="1:6" s="39" customFormat="1" ht="15" customHeight="1">
      <c r="A248" s="14"/>
      <c r="B248" s="40"/>
      <c r="C248" s="69"/>
      <c r="D248" s="88"/>
      <c r="E248" s="88"/>
      <c r="F248" s="108"/>
    </row>
    <row r="249" spans="1:6" s="39" customFormat="1" ht="15" customHeight="1">
      <c r="A249" s="10" t="s">
        <v>6</v>
      </c>
      <c r="B249" s="18" t="s">
        <v>84</v>
      </c>
      <c r="C249" s="69"/>
      <c r="D249" s="88">
        <v>3295</v>
      </c>
      <c r="E249" s="88">
        <v>2965</v>
      </c>
      <c r="F249" s="108"/>
    </row>
    <row r="250" spans="1:6" ht="15" customHeight="1">
      <c r="A250" s="31"/>
      <c r="B250" s="116" t="s">
        <v>129</v>
      </c>
      <c r="C250" s="65"/>
      <c r="D250" s="109"/>
      <c r="E250" s="109"/>
      <c r="F250" s="117">
        <v>2735</v>
      </c>
    </row>
    <row r="251" spans="1:6" ht="15" customHeight="1">
      <c r="A251" s="30"/>
      <c r="B251" s="17" t="s">
        <v>123</v>
      </c>
      <c r="C251" s="65"/>
      <c r="D251" s="109"/>
      <c r="E251" s="109"/>
      <c r="F251" s="110">
        <f>SUM(E249:F250)</f>
        <v>5700</v>
      </c>
    </row>
    <row r="252" spans="1:6" s="39" customFormat="1" ht="15" customHeight="1">
      <c r="A252" s="10"/>
      <c r="B252" s="18"/>
      <c r="C252" s="69"/>
      <c r="D252" s="88"/>
      <c r="E252" s="88"/>
      <c r="F252" s="108"/>
    </row>
    <row r="253" spans="1:6" ht="15" customHeight="1">
      <c r="A253" s="30" t="s">
        <v>7</v>
      </c>
      <c r="B253" s="42" t="s">
        <v>69</v>
      </c>
      <c r="C253" s="65"/>
      <c r="D253" s="109">
        <v>24800</v>
      </c>
      <c r="E253" s="109">
        <v>18600</v>
      </c>
      <c r="F253" s="110"/>
    </row>
    <row r="254" spans="1:6" ht="15" customHeight="1">
      <c r="A254" s="31"/>
      <c r="B254" s="116" t="s">
        <v>129</v>
      </c>
      <c r="C254" s="65"/>
      <c r="D254" s="109"/>
      <c r="E254" s="109"/>
      <c r="F254" s="117">
        <v>9400</v>
      </c>
    </row>
    <row r="255" spans="1:6" ht="15" customHeight="1">
      <c r="A255" s="30"/>
      <c r="B255" s="17" t="s">
        <v>123</v>
      </c>
      <c r="C255" s="65"/>
      <c r="D255" s="109"/>
      <c r="E255" s="109"/>
      <c r="F255" s="110">
        <f>SUM(E253:F254)</f>
        <v>28000</v>
      </c>
    </row>
    <row r="256" spans="1:6" s="39" customFormat="1" ht="15" customHeight="1">
      <c r="A256" s="14"/>
      <c r="B256" s="40"/>
      <c r="C256" s="69"/>
      <c r="D256" s="88"/>
      <c r="E256" s="88"/>
      <c r="F256" s="108"/>
    </row>
    <row r="257" spans="1:6" ht="15" customHeight="1">
      <c r="A257" s="10" t="s">
        <v>8</v>
      </c>
      <c r="B257" s="18" t="s">
        <v>18</v>
      </c>
      <c r="C257" s="54"/>
      <c r="D257" s="88">
        <v>2500</v>
      </c>
      <c r="E257" s="88">
        <v>2500</v>
      </c>
      <c r="F257" s="108">
        <v>2500</v>
      </c>
    </row>
    <row r="258" spans="1:6" ht="15" customHeight="1">
      <c r="A258" s="10"/>
      <c r="B258" s="18"/>
      <c r="C258" s="54"/>
      <c r="D258" s="88"/>
      <c r="E258" s="88"/>
      <c r="F258" s="108"/>
    </row>
    <row r="259" spans="1:6" ht="15" customHeight="1">
      <c r="A259" s="30" t="s">
        <v>9</v>
      </c>
      <c r="B259" s="18" t="s">
        <v>24</v>
      </c>
      <c r="C259" s="52"/>
      <c r="D259" s="88">
        <v>1500</v>
      </c>
      <c r="E259" s="88">
        <v>1500</v>
      </c>
      <c r="F259" s="108">
        <v>1500</v>
      </c>
    </row>
    <row r="260" spans="1:6" ht="15" customHeight="1">
      <c r="A260" s="10"/>
      <c r="B260" s="18"/>
      <c r="C260" s="52"/>
      <c r="D260" s="88"/>
      <c r="E260" s="88"/>
      <c r="F260" s="108"/>
    </row>
    <row r="261" spans="1:6" ht="15" customHeight="1">
      <c r="A261" s="10" t="s">
        <v>12</v>
      </c>
      <c r="B261" s="18" t="s">
        <v>49</v>
      </c>
      <c r="C261" s="52"/>
      <c r="D261" s="88">
        <v>4000</v>
      </c>
      <c r="E261" s="88">
        <v>4000</v>
      </c>
      <c r="F261" s="108">
        <v>4000</v>
      </c>
    </row>
    <row r="262" spans="1:6" ht="15" customHeight="1">
      <c r="A262" s="30"/>
      <c r="B262" s="41"/>
      <c r="C262" s="65"/>
      <c r="D262" s="109"/>
      <c r="E262" s="109"/>
      <c r="F262" s="110"/>
    </row>
    <row r="263" spans="1:6" ht="15" customHeight="1">
      <c r="A263" s="30" t="s">
        <v>13</v>
      </c>
      <c r="B263" s="41" t="s">
        <v>50</v>
      </c>
      <c r="C263" s="65"/>
      <c r="D263" s="109">
        <v>3000</v>
      </c>
      <c r="E263" s="109">
        <v>3000</v>
      </c>
      <c r="F263" s="110">
        <v>3000</v>
      </c>
    </row>
    <row r="264" spans="1:6" ht="15" customHeight="1">
      <c r="A264" s="30"/>
      <c r="B264" s="41"/>
      <c r="C264" s="65"/>
      <c r="D264" s="109"/>
      <c r="E264" s="109"/>
      <c r="F264" s="110"/>
    </row>
    <row r="265" spans="1:6" ht="15" customHeight="1">
      <c r="A265" s="30" t="s">
        <v>44</v>
      </c>
      <c r="B265" s="41" t="s">
        <v>51</v>
      </c>
      <c r="C265" s="65"/>
      <c r="D265" s="109">
        <v>4000</v>
      </c>
      <c r="E265" s="109">
        <v>4000</v>
      </c>
      <c r="F265" s="110">
        <v>4000</v>
      </c>
    </row>
    <row r="266" spans="1:6" ht="15" customHeight="1">
      <c r="A266" s="30"/>
      <c r="B266" s="41"/>
      <c r="C266" s="65"/>
      <c r="D266" s="109"/>
      <c r="E266" s="109"/>
      <c r="F266" s="110"/>
    </row>
    <row r="267" spans="1:6" ht="15" customHeight="1">
      <c r="A267" s="10" t="s">
        <v>88</v>
      </c>
      <c r="B267" s="18" t="s">
        <v>70</v>
      </c>
      <c r="C267" s="52"/>
      <c r="D267" s="88">
        <v>1500</v>
      </c>
      <c r="E267" s="88">
        <v>1500</v>
      </c>
      <c r="F267" s="108"/>
    </row>
    <row r="268" spans="1:6" ht="15" customHeight="1">
      <c r="A268" s="30"/>
      <c r="B268" s="113" t="s">
        <v>107</v>
      </c>
      <c r="C268" s="65"/>
      <c r="D268" s="109"/>
      <c r="E268" s="109"/>
      <c r="F268" s="110"/>
    </row>
    <row r="269" spans="1:6" ht="15" customHeight="1">
      <c r="A269" s="30"/>
      <c r="B269" s="15" t="s">
        <v>149</v>
      </c>
      <c r="C269" s="65"/>
      <c r="D269" s="109"/>
      <c r="E269" s="109"/>
      <c r="F269" s="117">
        <v>-139</v>
      </c>
    </row>
    <row r="270" spans="1:6" s="115" customFormat="1" ht="15" customHeight="1">
      <c r="A270" s="10"/>
      <c r="B270" s="17" t="s">
        <v>123</v>
      </c>
      <c r="C270" s="114"/>
      <c r="D270" s="91"/>
      <c r="E270" s="94"/>
      <c r="F270" s="105">
        <f>SUM(E267:F269)</f>
        <v>1361</v>
      </c>
    </row>
    <row r="271" spans="1:6" ht="15" customHeight="1" thickBot="1">
      <c r="A271" s="30"/>
      <c r="B271" s="113"/>
      <c r="C271" s="65"/>
      <c r="D271" s="109"/>
      <c r="E271" s="109"/>
      <c r="F271" s="110"/>
    </row>
    <row r="272" spans="1:6" ht="21.75" customHeight="1" thickBot="1">
      <c r="A272" s="25" t="s">
        <v>3</v>
      </c>
      <c r="B272" s="33" t="s">
        <v>1</v>
      </c>
      <c r="C272" s="70"/>
      <c r="D272" s="134">
        <f>SUM(D237,D241,D249,D245,D253,D257,D259,D261,D263,D265,D267)</f>
        <v>46988</v>
      </c>
      <c r="E272" s="134">
        <f>SUM(E237,E241,E245,E249,E253,E257,E259,E261,E263,E265,E267)</f>
        <v>40218</v>
      </c>
      <c r="F272" s="111">
        <f>SUM(F239,F243,F247,F251,F255,F257,F259,F261,F263,F265,F270)</f>
        <v>52442</v>
      </c>
    </row>
    <row r="273" spans="1:6" ht="15" customHeight="1">
      <c r="A273" s="43"/>
      <c r="B273" s="44"/>
      <c r="C273" s="51"/>
      <c r="D273" s="87"/>
      <c r="E273" s="87"/>
      <c r="F273" s="87"/>
    </row>
    <row r="274" spans="1:6" ht="15" customHeight="1">
      <c r="A274" s="30" t="s">
        <v>29</v>
      </c>
      <c r="B274" s="42" t="s">
        <v>39</v>
      </c>
      <c r="C274" s="65"/>
      <c r="D274" s="109">
        <v>70000</v>
      </c>
      <c r="E274" s="109">
        <v>69700</v>
      </c>
      <c r="F274" s="109"/>
    </row>
    <row r="275" spans="1:6" ht="15" customHeight="1">
      <c r="A275" s="10"/>
      <c r="B275" s="113" t="s">
        <v>107</v>
      </c>
      <c r="C275" s="56"/>
      <c r="D275" s="91"/>
      <c r="E275" s="91"/>
      <c r="F275" s="94"/>
    </row>
    <row r="276" spans="1:6" ht="33" customHeight="1">
      <c r="A276" s="10"/>
      <c r="B276" s="138" t="s">
        <v>135</v>
      </c>
      <c r="C276" s="56"/>
      <c r="D276" s="91"/>
      <c r="E276" s="94"/>
      <c r="F276" s="94">
        <v>-36000</v>
      </c>
    </row>
    <row r="277" spans="1:6" ht="33" customHeight="1">
      <c r="A277" s="10"/>
      <c r="B277" s="138" t="s">
        <v>136</v>
      </c>
      <c r="C277" s="56"/>
      <c r="D277" s="91"/>
      <c r="E277" s="94"/>
      <c r="F277" s="94">
        <v>-5556</v>
      </c>
    </row>
    <row r="278" spans="1:6" ht="33" customHeight="1">
      <c r="A278" s="10"/>
      <c r="B278" s="138" t="s">
        <v>138</v>
      </c>
      <c r="C278" s="56"/>
      <c r="D278" s="91"/>
      <c r="E278" s="94"/>
      <c r="F278" s="94">
        <v>-1350</v>
      </c>
    </row>
    <row r="279" spans="1:6" ht="23.25" customHeight="1">
      <c r="A279" s="10"/>
      <c r="B279" s="138" t="s">
        <v>147</v>
      </c>
      <c r="C279" s="56"/>
      <c r="D279" s="91"/>
      <c r="E279" s="94"/>
      <c r="F279" s="94">
        <v>152</v>
      </c>
    </row>
    <row r="280" spans="1:6" ht="33" customHeight="1">
      <c r="A280" s="10"/>
      <c r="B280" s="138" t="s">
        <v>148</v>
      </c>
      <c r="C280" s="56"/>
      <c r="D280" s="91"/>
      <c r="E280" s="94"/>
      <c r="F280" s="94">
        <v>139</v>
      </c>
    </row>
    <row r="281" spans="1:6" ht="35.25" customHeight="1">
      <c r="A281" s="10"/>
      <c r="B281" s="138" t="s">
        <v>150</v>
      </c>
      <c r="C281" s="56"/>
      <c r="D281" s="91"/>
      <c r="E281" s="94"/>
      <c r="F281" s="143">
        <v>1251</v>
      </c>
    </row>
    <row r="282" spans="1:6" s="115" customFormat="1" ht="23.25" customHeight="1">
      <c r="A282" s="10"/>
      <c r="B282" s="17" t="s">
        <v>123</v>
      </c>
      <c r="C282" s="114"/>
      <c r="D282" s="91"/>
      <c r="E282" s="94"/>
      <c r="F282" s="105">
        <f>SUM(E274:F281)</f>
        <v>28336</v>
      </c>
    </row>
    <row r="283" spans="1:6" ht="15" customHeight="1">
      <c r="A283" s="30"/>
      <c r="B283" s="42"/>
      <c r="C283" s="65"/>
      <c r="D283" s="109"/>
      <c r="E283" s="109"/>
      <c r="F283" s="110"/>
    </row>
    <row r="284" spans="1:6" ht="15" customHeight="1">
      <c r="A284" s="30" t="s">
        <v>30</v>
      </c>
      <c r="B284" s="42" t="s">
        <v>66</v>
      </c>
      <c r="C284" s="65"/>
      <c r="D284" s="109">
        <v>11619</v>
      </c>
      <c r="E284" s="109">
        <v>11619</v>
      </c>
      <c r="F284" s="110">
        <v>11619</v>
      </c>
    </row>
    <row r="285" spans="1:6" ht="15" customHeight="1">
      <c r="A285" s="30"/>
      <c r="B285" s="42" t="s">
        <v>31</v>
      </c>
      <c r="C285" s="65"/>
      <c r="D285" s="109"/>
      <c r="E285" s="109"/>
      <c r="F285" s="110"/>
    </row>
    <row r="286" spans="1:6" ht="15" customHeight="1">
      <c r="A286" s="30" t="s">
        <v>32</v>
      </c>
      <c r="B286" s="42" t="s">
        <v>33</v>
      </c>
      <c r="C286" s="65"/>
      <c r="D286" s="109">
        <v>0</v>
      </c>
      <c r="E286" s="109">
        <v>0</v>
      </c>
      <c r="F286" s="110">
        <v>0</v>
      </c>
    </row>
    <row r="287" spans="1:6" ht="15" customHeight="1" thickBot="1">
      <c r="A287" s="30"/>
      <c r="B287" s="42"/>
      <c r="C287" s="65"/>
      <c r="D287" s="109"/>
      <c r="E287" s="109"/>
      <c r="F287" s="110"/>
    </row>
    <row r="288" spans="1:6" s="2" customFormat="1" ht="26.25" customHeight="1" thickBot="1">
      <c r="A288" s="25"/>
      <c r="B288" s="26" t="s">
        <v>121</v>
      </c>
      <c r="C288" s="67"/>
      <c r="D288" s="134">
        <f>SUM(D122,D234,D272,D274,D284,D286)</f>
        <v>3087185</v>
      </c>
      <c r="E288" s="134">
        <f>SUM(E122,E234,E272,E274,E284,E286)</f>
        <v>3082070</v>
      </c>
      <c r="F288" s="111">
        <f>SUM(F122,F234,F272,F282,F284,F286)</f>
        <v>3096833</v>
      </c>
    </row>
    <row r="289" spans="1:6" ht="15" customHeight="1">
      <c r="A289" s="30"/>
      <c r="B289" s="44"/>
      <c r="C289" s="65"/>
      <c r="D289" s="109"/>
      <c r="E289" s="109"/>
      <c r="F289" s="109"/>
    </row>
    <row r="290" spans="1:6" ht="15" customHeight="1">
      <c r="A290" s="84" t="s">
        <v>89</v>
      </c>
      <c r="B290" s="86" t="s">
        <v>83</v>
      </c>
      <c r="C290" s="65"/>
      <c r="D290" s="109"/>
      <c r="E290" s="109"/>
      <c r="F290" s="109"/>
    </row>
    <row r="291" spans="1:6" ht="15" customHeight="1">
      <c r="A291" s="30"/>
      <c r="B291" s="42"/>
      <c r="C291" s="65"/>
      <c r="D291" s="109"/>
      <c r="E291" s="109"/>
      <c r="F291" s="109"/>
    </row>
    <row r="292" spans="1:6" s="39" customFormat="1" ht="15" customHeight="1">
      <c r="A292" s="10" t="s">
        <v>124</v>
      </c>
      <c r="B292" s="40" t="s">
        <v>35</v>
      </c>
      <c r="C292" s="69"/>
      <c r="D292" s="88">
        <v>880</v>
      </c>
      <c r="E292" s="88">
        <v>660</v>
      </c>
      <c r="F292" s="108"/>
    </row>
    <row r="293" spans="1:6" ht="15" customHeight="1">
      <c r="A293" s="31"/>
      <c r="B293" s="116" t="s">
        <v>129</v>
      </c>
      <c r="C293" s="65"/>
      <c r="D293" s="109"/>
      <c r="E293" s="109"/>
      <c r="F293" s="117">
        <v>940</v>
      </c>
    </row>
    <row r="294" spans="1:6" ht="15" customHeight="1">
      <c r="A294" s="30"/>
      <c r="B294" s="17" t="s">
        <v>123</v>
      </c>
      <c r="C294" s="65"/>
      <c r="D294" s="109"/>
      <c r="E294" s="109"/>
      <c r="F294" s="110">
        <f>SUM(E292:F293)</f>
        <v>1600</v>
      </c>
    </row>
    <row r="295" spans="1:6" ht="15" customHeight="1">
      <c r="A295" s="30"/>
      <c r="B295" s="42"/>
      <c r="C295" s="65"/>
      <c r="D295" s="109"/>
      <c r="E295" s="109"/>
      <c r="F295" s="109"/>
    </row>
    <row r="296" spans="1:6" ht="15" customHeight="1">
      <c r="A296" s="30" t="s">
        <v>126</v>
      </c>
      <c r="B296" s="40" t="s">
        <v>125</v>
      </c>
      <c r="C296" s="65"/>
      <c r="D296" s="109"/>
      <c r="E296" s="109"/>
      <c r="F296" s="109"/>
    </row>
    <row r="297" spans="1:6" ht="15" customHeight="1">
      <c r="A297" s="31"/>
      <c r="B297" s="116" t="s">
        <v>129</v>
      </c>
      <c r="C297" s="65"/>
      <c r="D297" s="109"/>
      <c r="E297" s="109"/>
      <c r="F297" s="117">
        <v>14773</v>
      </c>
    </row>
    <row r="298" spans="1:6" ht="15" customHeight="1">
      <c r="A298" s="30"/>
      <c r="B298" s="17" t="s">
        <v>123</v>
      </c>
      <c r="C298" s="65"/>
      <c r="D298" s="109"/>
      <c r="E298" s="109"/>
      <c r="F298" s="110">
        <f>SUM(E296:F297)</f>
        <v>14773</v>
      </c>
    </row>
    <row r="299" spans="1:6" ht="15" customHeight="1">
      <c r="A299" s="30"/>
      <c r="B299" s="42"/>
      <c r="C299" s="65"/>
      <c r="D299" s="109"/>
      <c r="E299" s="109"/>
      <c r="F299" s="109"/>
    </row>
    <row r="300" spans="1:6" s="39" customFormat="1" ht="15" customHeight="1">
      <c r="A300" s="10" t="s">
        <v>128</v>
      </c>
      <c r="B300" s="18" t="s">
        <v>37</v>
      </c>
      <c r="C300" s="69"/>
      <c r="D300" s="88">
        <v>3755</v>
      </c>
      <c r="E300" s="88">
        <v>2816</v>
      </c>
      <c r="F300" s="108"/>
    </row>
    <row r="301" spans="1:6" ht="15" customHeight="1">
      <c r="A301" s="31"/>
      <c r="B301" s="116" t="s">
        <v>129</v>
      </c>
      <c r="C301" s="65"/>
      <c r="D301" s="109"/>
      <c r="E301" s="109"/>
      <c r="F301" s="117">
        <v>1878</v>
      </c>
    </row>
    <row r="302" spans="1:6" ht="15" customHeight="1">
      <c r="A302" s="30"/>
      <c r="B302" s="17" t="s">
        <v>123</v>
      </c>
      <c r="C302" s="65"/>
      <c r="D302" s="109"/>
      <c r="E302" s="109"/>
      <c r="F302" s="110">
        <f>SUM(E300:F301)</f>
        <v>4694</v>
      </c>
    </row>
    <row r="303" spans="1:6" s="39" customFormat="1" ht="15" customHeight="1">
      <c r="A303" s="30"/>
      <c r="B303" s="41"/>
      <c r="C303" s="85"/>
      <c r="D303" s="109"/>
      <c r="E303" s="109"/>
      <c r="F303" s="110"/>
    </row>
    <row r="304" spans="1:6" s="39" customFormat="1" ht="31.5" customHeight="1">
      <c r="A304" s="30" t="s">
        <v>127</v>
      </c>
      <c r="B304" s="18" t="s">
        <v>145</v>
      </c>
      <c r="C304" s="85"/>
      <c r="D304" s="109">
        <v>0</v>
      </c>
      <c r="E304" s="109">
        <v>0</v>
      </c>
      <c r="F304" s="110"/>
    </row>
    <row r="305" spans="1:6" ht="15" customHeight="1">
      <c r="A305" s="31"/>
      <c r="B305" s="116" t="s">
        <v>129</v>
      </c>
      <c r="C305" s="65"/>
      <c r="D305" s="109"/>
      <c r="E305" s="109"/>
      <c r="F305" s="117">
        <v>109323</v>
      </c>
    </row>
    <row r="306" spans="1:6" ht="15" customHeight="1">
      <c r="A306" s="30"/>
      <c r="B306" s="17" t="s">
        <v>123</v>
      </c>
      <c r="C306" s="65"/>
      <c r="D306" s="109"/>
      <c r="E306" s="109"/>
      <c r="F306" s="110">
        <f>SUM(E304:F305)</f>
        <v>109323</v>
      </c>
    </row>
    <row r="307" spans="1:6" ht="15" customHeight="1">
      <c r="A307" s="30"/>
      <c r="B307" s="42"/>
      <c r="C307" s="65"/>
      <c r="D307" s="109"/>
      <c r="E307" s="109"/>
      <c r="F307" s="109"/>
    </row>
    <row r="308" spans="1:6" ht="15" customHeight="1">
      <c r="A308" s="30"/>
      <c r="B308" s="42"/>
      <c r="C308" s="65"/>
      <c r="D308" s="109"/>
      <c r="E308" s="109"/>
      <c r="F308" s="109"/>
    </row>
    <row r="309" spans="1:6" s="39" customFormat="1" ht="15" customHeight="1">
      <c r="A309" s="10" t="s">
        <v>5</v>
      </c>
      <c r="B309" s="18" t="s">
        <v>86</v>
      </c>
      <c r="C309" s="69"/>
      <c r="D309" s="88">
        <v>1067</v>
      </c>
      <c r="E309" s="88">
        <v>800</v>
      </c>
      <c r="F309" s="108"/>
    </row>
    <row r="310" spans="1:6" ht="15" customHeight="1">
      <c r="A310" s="31"/>
      <c r="B310" s="116" t="s">
        <v>129</v>
      </c>
      <c r="C310" s="65"/>
      <c r="D310" s="109"/>
      <c r="E310" s="109"/>
      <c r="F310" s="117">
        <v>1867</v>
      </c>
    </row>
    <row r="311" spans="1:6" ht="15" customHeight="1">
      <c r="A311" s="30"/>
      <c r="B311" s="17" t="s">
        <v>123</v>
      </c>
      <c r="C311" s="65"/>
      <c r="D311" s="109"/>
      <c r="E311" s="109"/>
      <c r="F311" s="110">
        <f>SUM(E309:F310)</f>
        <v>2667</v>
      </c>
    </row>
    <row r="312" spans="1:6" ht="15" customHeight="1">
      <c r="A312" s="30"/>
      <c r="B312" s="42"/>
      <c r="C312" s="65"/>
      <c r="D312" s="109"/>
      <c r="E312" s="109"/>
      <c r="F312" s="109"/>
    </row>
    <row r="313" spans="1:6" ht="15" customHeight="1">
      <c r="A313" s="30"/>
      <c r="B313" s="42"/>
      <c r="C313" s="65"/>
      <c r="D313" s="109"/>
      <c r="E313" s="109"/>
      <c r="F313" s="109"/>
    </row>
    <row r="314" spans="1:6" s="39" customFormat="1" ht="15" customHeight="1">
      <c r="A314" s="10" t="s">
        <v>6</v>
      </c>
      <c r="B314" s="18" t="s">
        <v>103</v>
      </c>
      <c r="C314" s="69"/>
      <c r="D314" s="88">
        <v>6576</v>
      </c>
      <c r="E314" s="88">
        <v>4932</v>
      </c>
      <c r="F314" s="108"/>
    </row>
    <row r="315" spans="1:6" ht="15" customHeight="1">
      <c r="A315" s="31"/>
      <c r="B315" s="116" t="s">
        <v>129</v>
      </c>
      <c r="C315" s="65"/>
      <c r="D315" s="109"/>
      <c r="E315" s="109"/>
      <c r="F315" s="117">
        <v>11508</v>
      </c>
    </row>
    <row r="316" spans="1:6" ht="15" customHeight="1">
      <c r="A316" s="30"/>
      <c r="B316" s="17" t="s">
        <v>123</v>
      </c>
      <c r="C316" s="65"/>
      <c r="D316" s="109"/>
      <c r="E316" s="109"/>
      <c r="F316" s="110">
        <f>SUM(E314:F315)</f>
        <v>16440</v>
      </c>
    </row>
    <row r="317" spans="1:6" s="39" customFormat="1" ht="15" customHeight="1" thickBot="1">
      <c r="A317" s="30"/>
      <c r="B317" s="41"/>
      <c r="C317" s="85"/>
      <c r="D317" s="109"/>
      <c r="E317" s="109"/>
      <c r="F317" s="110"/>
    </row>
    <row r="318" spans="1:6" s="2" customFormat="1" ht="26.25" customHeight="1" thickBot="1">
      <c r="A318" s="25" t="s">
        <v>89</v>
      </c>
      <c r="B318" s="26" t="s">
        <v>87</v>
      </c>
      <c r="C318" s="67"/>
      <c r="D318" s="134">
        <f>SUM(D292,D300,D314,D309)</f>
        <v>12278</v>
      </c>
      <c r="E318" s="134">
        <f>SUM(E292,E300,E314,E309)</f>
        <v>9208</v>
      </c>
      <c r="F318" s="111">
        <f>SUM(F294,F298,F306,F302,F311,F316)</f>
        <v>149497</v>
      </c>
    </row>
    <row r="319" spans="1:6" ht="11.25" customHeight="1" thickBot="1">
      <c r="A319" s="30"/>
      <c r="B319" s="42"/>
      <c r="C319" s="65"/>
      <c r="D319" s="109"/>
      <c r="E319" s="109"/>
      <c r="F319" s="109"/>
    </row>
    <row r="320" spans="1:6" s="146" customFormat="1" ht="34.5" customHeight="1" thickBot="1">
      <c r="A320" s="25"/>
      <c r="B320" s="26" t="s">
        <v>120</v>
      </c>
      <c r="C320" s="67"/>
      <c r="D320" s="111">
        <f>SUM(D288,D318)</f>
        <v>3099463</v>
      </c>
      <c r="E320" s="111">
        <f>SUM(E288,E318)</f>
        <v>3091278</v>
      </c>
      <c r="F320" s="111">
        <f>SUM(F288,F318)</f>
        <v>3246330</v>
      </c>
    </row>
  </sheetData>
  <sheetProtection/>
  <mergeCells count="4">
    <mergeCell ref="A7:B7"/>
    <mergeCell ref="A3:E3"/>
    <mergeCell ref="A4:E4"/>
    <mergeCell ref="A5:E5"/>
  </mergeCells>
  <printOptions/>
  <pageMargins left="0.79" right="0.7874015748031497" top="0.64" bottom="0.56" header="0.5118110236220472" footer="0.4"/>
  <pageSetup horizontalDpi="600" verticalDpi="600" orientation="portrait" paperSize="9" scale="57" r:id="rId1"/>
  <headerFooter alignWithMargins="0"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 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PMH</cp:lastModifiedBy>
  <cp:lastPrinted>2013-09-19T11:25:53Z</cp:lastPrinted>
  <dcterms:created xsi:type="dcterms:W3CDTF">2005-09-26T05:52:56Z</dcterms:created>
  <dcterms:modified xsi:type="dcterms:W3CDTF">2013-10-02T10:49:59Z</dcterms:modified>
  <cp:category/>
  <cp:version/>
  <cp:contentType/>
  <cp:contentStatus/>
</cp:coreProperties>
</file>