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I42" i="2"/>
  <c r="G13"/>
  <c r="E32"/>
  <c r="D32"/>
  <c r="D41"/>
  <c r="E42"/>
  <c r="D42"/>
  <c r="G32" l="1"/>
  <c r="G41" s="1"/>
  <c r="G47" s="1"/>
  <c r="H32"/>
  <c r="H13"/>
  <c r="H41" s="1"/>
  <c r="H47" s="1"/>
  <c r="I46"/>
  <c r="D25"/>
  <c r="D47" s="1"/>
  <c r="E25"/>
  <c r="E23"/>
  <c r="E19"/>
  <c r="E13"/>
  <c r="E41" l="1"/>
  <c r="E47" s="1"/>
  <c r="I32"/>
  <c r="I13"/>
  <c r="C42" l="1"/>
  <c r="C25"/>
  <c r="I25"/>
  <c r="F41"/>
  <c r="C32" l="1"/>
  <c r="I19"/>
  <c r="I41" s="1"/>
  <c r="I47" s="1"/>
  <c r="C19"/>
  <c r="C13"/>
  <c r="F47"/>
  <c r="C41" l="1"/>
  <c r="C47" s="1"/>
</calcChain>
</file>

<file path=xl/sharedStrings.xml><?xml version="1.0" encoding="utf-8"?>
<sst xmlns="http://schemas.openxmlformats.org/spreadsheetml/2006/main" count="62" uniqueCount="59">
  <si>
    <t>1.</t>
  </si>
  <si>
    <t>2.</t>
  </si>
  <si>
    <t>3.</t>
  </si>
  <si>
    <t>Megnevezés</t>
  </si>
  <si>
    <t>Átengedett központi bevételek:</t>
  </si>
  <si>
    <t>I.</t>
  </si>
  <si>
    <t>Működési bevételek:</t>
  </si>
  <si>
    <t xml:space="preserve">II. </t>
  </si>
  <si>
    <t xml:space="preserve">Működési bevételek összesen: </t>
  </si>
  <si>
    <t xml:space="preserve">Felhalmozási bevételek összesen: </t>
  </si>
  <si>
    <t xml:space="preserve">Költségvetési bevételek összesen: </t>
  </si>
  <si>
    <t>Elöző évi pénzmaradvány igénybevétele</t>
  </si>
  <si>
    <t>IV.</t>
  </si>
  <si>
    <t>Összes bevétel</t>
  </si>
  <si>
    <t>Közös Hivatal</t>
  </si>
  <si>
    <t>Összesen</t>
  </si>
  <si>
    <t xml:space="preserve">      - kamat bevételek</t>
  </si>
  <si>
    <t xml:space="preserve">      - Áfa bevételek   </t>
  </si>
  <si>
    <t xml:space="preserve">       - önkormányzat által beszedett gépjárműadó</t>
  </si>
  <si>
    <t xml:space="preserve">      - egészségbiztosítási támogatások</t>
  </si>
  <si>
    <t xml:space="preserve">      - irányító szervtől kapott működési támogatás</t>
  </si>
  <si>
    <t xml:space="preserve">     - önkormányzati vagyon értékesítéséből származó bevétel</t>
  </si>
  <si>
    <t xml:space="preserve">szerinti bontásban </t>
  </si>
  <si>
    <t>Kincsesbánya Község Önkormányzata</t>
  </si>
  <si>
    <t xml:space="preserve">Intézményi működési bevételek összesen: </t>
  </si>
  <si>
    <t xml:space="preserve">      - szolgáltatások bevételei </t>
  </si>
  <si>
    <t xml:space="preserve">      -tovább számlázott szolgáltatások bevételei</t>
  </si>
  <si>
    <t xml:space="preserve">      - bérleti és lizingdíjbevételek</t>
  </si>
  <si>
    <t xml:space="preserve">Közhatalmi bevételek: </t>
  </si>
  <si>
    <t xml:space="preserve">     - Magánszemélyek kommunális aója</t>
  </si>
  <si>
    <t xml:space="preserve">     - Iparűzési adó állandó jelleggel </t>
  </si>
  <si>
    <t>4.</t>
  </si>
  <si>
    <t xml:space="preserve">       - Önkormányzati Hivatal működésének támogatása</t>
  </si>
  <si>
    <t>5.</t>
  </si>
  <si>
    <t xml:space="preserve">Támogatás értékű működési bevételek: </t>
  </si>
  <si>
    <t>6.</t>
  </si>
  <si>
    <t>III.</t>
  </si>
  <si>
    <t xml:space="preserve">Felhalmozás célú hitel </t>
  </si>
  <si>
    <t xml:space="preserve">      - Pénzeszköz átvétel elkülönített állami pénzlapoktól</t>
  </si>
  <si>
    <t xml:space="preserve">     - Egyéb kötelező feladatok (bérkompenzáció)</t>
  </si>
  <si>
    <t xml:space="preserve">      - Rászoruló gyermekek nyári étkeztetése</t>
  </si>
  <si>
    <t>7.</t>
  </si>
  <si>
    <t>Működési célú átvett pénzeszközök háztartásoktól</t>
  </si>
  <si>
    <t>Önkormányzat</t>
  </si>
  <si>
    <t xml:space="preserve">      - Egyéb közhatalmi bevételek</t>
  </si>
  <si>
    <t xml:space="preserve">      - Szociális, gyermekjóléti és gyermekétk. feladatok támogatása</t>
  </si>
  <si>
    <t xml:space="preserve">      - Önkormányzatok működésének általános támogatása</t>
  </si>
  <si>
    <t>2018. évi költségvetési bevételei előirányzat-csoportok, kiemelt előirányzatok</t>
  </si>
  <si>
    <t xml:space="preserve">      - irányító sezrvtől kapott műkődési támogatás miatti korr.</t>
  </si>
  <si>
    <t xml:space="preserve">     - Települési önkorm. Könyvtári és közművelődési tám.</t>
  </si>
  <si>
    <t>Önkormányzatok működési célú költségvetési tám.</t>
  </si>
  <si>
    <t>Eredeti előirányzat</t>
  </si>
  <si>
    <t>Változás</t>
  </si>
  <si>
    <t>Módosított előirányzat</t>
  </si>
  <si>
    <t xml:space="preserve">      - központi fejezeti támogatások</t>
  </si>
  <si>
    <t xml:space="preserve">     - Felhalmozás célú önkormányzati támogatások</t>
  </si>
  <si>
    <t>Működési célú átvett pénzeszközök ÁHT-n kivülről</t>
  </si>
  <si>
    <t xml:space="preserve">      - Pézeszközátvétel önkormányzatoktól, társulásoktól</t>
  </si>
  <si>
    <t>1. számú melléklet az 1/2018.(II. 13.) önkormányzati rendelethez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</si>
</sst>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1"/>
      <name val="Arial CE"/>
      <charset val="238"/>
    </font>
    <font>
      <b/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vertical="center"/>
    </xf>
    <xf numFmtId="0" fontId="0" fillId="0" borderId="3" xfId="0" applyBorder="1"/>
    <xf numFmtId="3" fontId="0" fillId="0" borderId="1" xfId="0" applyNumberFormat="1" applyBorder="1"/>
    <xf numFmtId="3" fontId="0" fillId="0" borderId="4" xfId="0" applyNumberFormat="1" applyBorder="1" applyAlignment="1">
      <alignment vertical="center"/>
    </xf>
    <xf numFmtId="3" fontId="1" fillId="0" borderId="1" xfId="0" applyNumberFormat="1" applyFont="1" applyBorder="1"/>
    <xf numFmtId="3" fontId="0" fillId="2" borderId="5" xfId="0" applyNumberFormat="1" applyFill="1" applyBorder="1"/>
    <xf numFmtId="3" fontId="0" fillId="2" borderId="5" xfId="0" applyNumberFormat="1" applyFont="1" applyFill="1" applyBorder="1"/>
    <xf numFmtId="0" fontId="3" fillId="0" borderId="0" xfId="0" applyFont="1"/>
    <xf numFmtId="3" fontId="1" fillId="2" borderId="5" xfId="0" applyNumberFormat="1" applyFont="1" applyFill="1" applyBorder="1"/>
    <xf numFmtId="3" fontId="2" fillId="2" borderId="5" xfId="0" applyNumberFormat="1" applyFont="1" applyFill="1" applyBorder="1"/>
    <xf numFmtId="0" fontId="0" fillId="0" borderId="1" xfId="0" applyBorder="1"/>
    <xf numFmtId="0" fontId="0" fillId="0" borderId="1" xfId="0" applyFill="1" applyBorder="1" applyAlignment="1">
      <alignment horizontal="left" wrapText="1"/>
    </xf>
    <xf numFmtId="0" fontId="0" fillId="2" borderId="0" xfId="0" applyFill="1" applyAlignment="1">
      <alignment horizontal="right"/>
    </xf>
    <xf numFmtId="0" fontId="0" fillId="0" borderId="4" xfId="0" applyBorder="1"/>
    <xf numFmtId="3" fontId="1" fillId="0" borderId="5" xfId="0" applyNumberFormat="1" applyFont="1" applyBorder="1"/>
    <xf numFmtId="3" fontId="0" fillId="0" borderId="5" xfId="0" applyNumberFormat="1" applyBorder="1"/>
    <xf numFmtId="3" fontId="2" fillId="0" borderId="5" xfId="0" applyNumberFormat="1" applyFont="1" applyBorder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2" fillId="0" borderId="3" xfId="0" applyFont="1" applyBorder="1" applyAlignment="1">
      <alignment horizontal="left" vertical="center" wrapText="1"/>
    </xf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2" borderId="0" xfId="0" applyFill="1" applyAlignment="1">
      <alignment horizontal="right"/>
    </xf>
    <xf numFmtId="3" fontId="0" fillId="0" borderId="3" xfId="0" applyNumberFormat="1" applyBorder="1" applyAlignment="1">
      <alignment vertical="center"/>
    </xf>
    <xf numFmtId="3" fontId="1" fillId="2" borderId="1" xfId="0" applyNumberFormat="1" applyFont="1" applyFill="1" applyBorder="1"/>
    <xf numFmtId="3" fontId="0" fillId="2" borderId="1" xfId="0" applyNumberFormat="1" applyFont="1" applyFill="1" applyBorder="1"/>
    <xf numFmtId="3" fontId="0" fillId="2" borderId="1" xfId="0" applyNumberFormat="1" applyFill="1" applyBorder="1"/>
    <xf numFmtId="3" fontId="2" fillId="2" borderId="1" xfId="0" applyNumberFormat="1" applyFont="1" applyFill="1" applyBorder="1"/>
    <xf numFmtId="0" fontId="0" fillId="0" borderId="2" xfId="0" applyFont="1" applyBorder="1" applyAlignment="1">
      <alignment horizontal="center"/>
    </xf>
    <xf numFmtId="3" fontId="4" fillId="0" borderId="5" xfId="0" applyNumberFormat="1" applyFont="1" applyBorder="1"/>
    <xf numFmtId="3" fontId="4" fillId="2" borderId="5" xfId="0" applyNumberFormat="1" applyFont="1" applyFill="1" applyBorder="1"/>
    <xf numFmtId="3" fontId="4" fillId="2" borderId="6" xfId="0" applyNumberFormat="1" applyFont="1" applyFill="1" applyBorder="1"/>
    <xf numFmtId="3" fontId="4" fillId="0" borderId="1" xfId="0" applyNumberFormat="1" applyFont="1" applyBorder="1"/>
    <xf numFmtId="3" fontId="4" fillId="0" borderId="2" xfId="0" applyNumberFormat="1" applyFont="1" applyBorder="1"/>
    <xf numFmtId="3" fontId="4" fillId="2" borderId="1" xfId="0" applyNumberFormat="1" applyFont="1" applyFill="1" applyBorder="1"/>
    <xf numFmtId="0" fontId="3" fillId="0" borderId="1" xfId="0" applyFont="1" applyBorder="1"/>
    <xf numFmtId="3" fontId="4" fillId="2" borderId="2" xfId="0" applyNumberFormat="1" applyFont="1" applyFill="1" applyBorder="1"/>
    <xf numFmtId="0" fontId="0" fillId="0" borderId="10" xfId="0" applyBorder="1"/>
    <xf numFmtId="3" fontId="1" fillId="0" borderId="0" xfId="0" applyNumberFormat="1" applyFont="1" applyBorder="1"/>
    <xf numFmtId="3" fontId="0" fillId="0" borderId="0" xfId="0" applyNumberFormat="1" applyBorder="1"/>
    <xf numFmtId="0" fontId="0" fillId="0" borderId="0" xfId="0" applyBorder="1"/>
    <xf numFmtId="3" fontId="4" fillId="0" borderId="0" xfId="0" applyNumberFormat="1" applyFont="1" applyBorder="1"/>
    <xf numFmtId="0" fontId="3" fillId="0" borderId="0" xfId="0" applyFont="1" applyBorder="1"/>
    <xf numFmtId="3" fontId="4" fillId="0" borderId="12" xfId="0" applyNumberFormat="1" applyFont="1" applyBorder="1"/>
    <xf numFmtId="3" fontId="0" fillId="0" borderId="0" xfId="0" applyNumberFormat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right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L48"/>
  <sheetViews>
    <sheetView tabSelected="1" view="pageBreakPreview" zoomScale="85" zoomScaleSheetLayoutView="85" workbookViewId="0">
      <selection sqref="A1:I1"/>
    </sheetView>
  </sheetViews>
  <sheetFormatPr defaultRowHeight="12.75"/>
  <cols>
    <col min="1" max="1" width="5" style="19" customWidth="1"/>
    <col min="2" max="2" width="51.5703125" customWidth="1"/>
    <col min="3" max="3" width="12.7109375" customWidth="1"/>
    <col min="4" max="4" width="11.85546875" customWidth="1"/>
    <col min="5" max="5" width="13.140625" customWidth="1"/>
    <col min="6" max="6" width="12.85546875" customWidth="1"/>
    <col min="7" max="7" width="11.28515625" customWidth="1"/>
    <col min="8" max="9" width="12.85546875" customWidth="1"/>
  </cols>
  <sheetData>
    <row r="1" spans="1:9">
      <c r="A1" s="67" t="s">
        <v>58</v>
      </c>
      <c r="B1" s="67"/>
      <c r="C1" s="67"/>
      <c r="D1" s="67"/>
      <c r="E1" s="67"/>
      <c r="F1" s="67"/>
      <c r="G1" s="67"/>
      <c r="H1" s="67"/>
      <c r="I1" s="67"/>
    </row>
    <row r="2" spans="1:9">
      <c r="A2" s="18"/>
      <c r="B2" s="13"/>
      <c r="C2" s="13"/>
      <c r="D2" s="37"/>
      <c r="E2" s="37"/>
      <c r="F2" s="13"/>
      <c r="G2" s="37"/>
      <c r="H2" s="37"/>
      <c r="I2" s="13"/>
    </row>
    <row r="3" spans="1:9" ht="18.75" customHeight="1">
      <c r="A3" s="66" t="s">
        <v>23</v>
      </c>
      <c r="B3" s="66"/>
      <c r="C3" s="66"/>
      <c r="D3" s="66"/>
      <c r="E3" s="66"/>
      <c r="F3" s="66"/>
      <c r="G3" s="66"/>
      <c r="H3" s="66"/>
      <c r="I3" s="66"/>
    </row>
    <row r="4" spans="1:9" s="1" customFormat="1" ht="13.5" customHeight="1">
      <c r="A4" s="66" t="s">
        <v>47</v>
      </c>
      <c r="B4" s="66"/>
      <c r="C4" s="66"/>
      <c r="D4" s="66"/>
      <c r="E4" s="66"/>
      <c r="F4" s="66"/>
      <c r="G4" s="66"/>
      <c r="H4" s="66"/>
      <c r="I4" s="66"/>
    </row>
    <row r="5" spans="1:9" ht="15" customHeight="1">
      <c r="A5" s="66" t="s">
        <v>22</v>
      </c>
      <c r="B5" s="66"/>
      <c r="C5" s="66"/>
      <c r="D5" s="66"/>
      <c r="E5" s="66"/>
      <c r="F5" s="66"/>
      <c r="G5" s="66"/>
      <c r="H5" s="66"/>
      <c r="I5" s="66"/>
    </row>
    <row r="6" spans="1:9" ht="15" customHeight="1">
      <c r="C6" s="71"/>
      <c r="D6" s="71"/>
      <c r="E6" s="71"/>
      <c r="F6" s="71"/>
      <c r="G6" s="71"/>
      <c r="H6" s="71"/>
      <c r="I6" s="71"/>
    </row>
    <row r="7" spans="1:9" ht="23.25" customHeight="1">
      <c r="A7" s="78" t="s">
        <v>3</v>
      </c>
      <c r="B7" s="79"/>
      <c r="C7" s="68" t="s">
        <v>13</v>
      </c>
      <c r="D7" s="69"/>
      <c r="E7" s="69"/>
      <c r="F7" s="69"/>
      <c r="G7" s="69"/>
      <c r="H7" s="69"/>
      <c r="I7" s="70"/>
    </row>
    <row r="8" spans="1:9">
      <c r="A8" s="80"/>
      <c r="B8" s="81"/>
      <c r="C8" s="72" t="s">
        <v>43</v>
      </c>
      <c r="D8" s="73"/>
      <c r="E8" s="74"/>
      <c r="F8" s="72" t="s">
        <v>14</v>
      </c>
      <c r="G8" s="73"/>
      <c r="H8" s="74"/>
      <c r="I8" s="63" t="s">
        <v>15</v>
      </c>
    </row>
    <row r="9" spans="1:9">
      <c r="A9" s="80"/>
      <c r="B9" s="81"/>
      <c r="C9" s="75"/>
      <c r="D9" s="76"/>
      <c r="E9" s="77"/>
      <c r="F9" s="75"/>
      <c r="G9" s="76"/>
      <c r="H9" s="77"/>
      <c r="I9" s="64"/>
    </row>
    <row r="10" spans="1:9">
      <c r="A10" s="80"/>
      <c r="B10" s="81"/>
      <c r="C10" s="60" t="s">
        <v>51</v>
      </c>
      <c r="D10" s="60" t="s">
        <v>52</v>
      </c>
      <c r="E10" s="60" t="s">
        <v>53</v>
      </c>
      <c r="F10" s="60" t="s">
        <v>51</v>
      </c>
      <c r="G10" s="60" t="s">
        <v>52</v>
      </c>
      <c r="H10" s="60" t="s">
        <v>53</v>
      </c>
      <c r="I10" s="64"/>
    </row>
    <row r="11" spans="1:9">
      <c r="A11" s="82"/>
      <c r="B11" s="83"/>
      <c r="C11" s="61"/>
      <c r="D11" s="62"/>
      <c r="E11" s="62"/>
      <c r="F11" s="61"/>
      <c r="G11" s="61"/>
      <c r="H11" s="61"/>
      <c r="I11" s="65"/>
    </row>
    <row r="12" spans="1:9" ht="15" customHeight="1">
      <c r="A12" s="20" t="s">
        <v>5</v>
      </c>
      <c r="B12" s="29" t="s">
        <v>6</v>
      </c>
      <c r="C12" s="38"/>
      <c r="D12" s="38"/>
      <c r="E12" s="4"/>
      <c r="F12" s="52"/>
      <c r="G12" s="2"/>
      <c r="H12" s="2"/>
      <c r="I12" s="14"/>
    </row>
    <row r="13" spans="1:9" ht="15" customHeight="1">
      <c r="A13" s="21" t="s">
        <v>0</v>
      </c>
      <c r="B13" s="26" t="s">
        <v>24</v>
      </c>
      <c r="C13" s="39">
        <f>C14+C15+C16+C17+C18</f>
        <v>14730719</v>
      </c>
      <c r="D13" s="39">
        <v>250000</v>
      </c>
      <c r="E13" s="9">
        <f>E14+E15+E16+E17+E18</f>
        <v>14980719</v>
      </c>
      <c r="F13" s="53">
        <v>18704578</v>
      </c>
      <c r="G13" s="5">
        <f>G14+G15+G16+G17+G18</f>
        <v>698500</v>
      </c>
      <c r="H13" s="5">
        <f>H14+H15+H16+H17+H18</f>
        <v>19403078</v>
      </c>
      <c r="I13" s="15">
        <f>I14+I15+I16+I17+I18</f>
        <v>34383797</v>
      </c>
    </row>
    <row r="14" spans="1:9" ht="13.5" customHeight="1">
      <c r="A14" s="22"/>
      <c r="B14" s="30" t="s">
        <v>25</v>
      </c>
      <c r="C14" s="40">
        <v>15000</v>
      </c>
      <c r="D14" s="40"/>
      <c r="E14" s="7">
        <v>15000</v>
      </c>
      <c r="F14" s="54">
        <v>14828205</v>
      </c>
      <c r="G14" s="3">
        <v>550000</v>
      </c>
      <c r="H14" s="3">
        <v>15378205</v>
      </c>
      <c r="I14" s="16">
        <v>15393205</v>
      </c>
    </row>
    <row r="15" spans="1:9" ht="15" customHeight="1">
      <c r="A15" s="22"/>
      <c r="B15" s="31" t="s">
        <v>26</v>
      </c>
      <c r="C15" s="40">
        <v>2712928</v>
      </c>
      <c r="D15" s="40"/>
      <c r="E15" s="7">
        <v>2712928</v>
      </c>
      <c r="F15" s="54"/>
      <c r="G15" s="3"/>
      <c r="H15" s="3"/>
      <c r="I15" s="16">
        <v>2712928</v>
      </c>
    </row>
    <row r="16" spans="1:9" ht="15" customHeight="1">
      <c r="A16" s="22"/>
      <c r="B16" s="31" t="s">
        <v>27</v>
      </c>
      <c r="C16" s="40">
        <v>9500420</v>
      </c>
      <c r="D16" s="40">
        <v>250000</v>
      </c>
      <c r="E16" s="7">
        <v>9750420</v>
      </c>
      <c r="F16" s="54"/>
      <c r="G16" s="3"/>
      <c r="H16" s="3"/>
      <c r="I16" s="16">
        <v>9750420</v>
      </c>
    </row>
    <row r="17" spans="1:12" ht="15" customHeight="1">
      <c r="A17" s="23"/>
      <c r="B17" s="32" t="s">
        <v>16</v>
      </c>
      <c r="C17" s="40">
        <v>350000</v>
      </c>
      <c r="D17" s="40"/>
      <c r="E17" s="7">
        <v>350000</v>
      </c>
      <c r="F17" s="54">
        <v>9648</v>
      </c>
      <c r="G17" s="3"/>
      <c r="H17" s="3">
        <v>9648</v>
      </c>
      <c r="I17" s="16">
        <v>359648</v>
      </c>
    </row>
    <row r="18" spans="1:12" ht="15" customHeight="1">
      <c r="A18" s="22"/>
      <c r="B18" s="27" t="s">
        <v>17</v>
      </c>
      <c r="C18" s="40">
        <v>2152371</v>
      </c>
      <c r="D18" s="40"/>
      <c r="E18" s="7">
        <v>2152371</v>
      </c>
      <c r="F18" s="54">
        <v>3866725</v>
      </c>
      <c r="G18" s="3">
        <v>148500</v>
      </c>
      <c r="H18" s="3">
        <v>4015225</v>
      </c>
      <c r="I18" s="16">
        <v>6167596</v>
      </c>
    </row>
    <row r="19" spans="1:12" ht="15" customHeight="1">
      <c r="A19" s="22" t="s">
        <v>1</v>
      </c>
      <c r="B19" s="26" t="s">
        <v>28</v>
      </c>
      <c r="C19" s="39">
        <f>C20+C21+C22</f>
        <v>50578600</v>
      </c>
      <c r="D19" s="39"/>
      <c r="E19" s="9">
        <f>E20+E21+E22</f>
        <v>50578600</v>
      </c>
      <c r="F19" s="54"/>
      <c r="G19" s="3"/>
      <c r="H19" s="3"/>
      <c r="I19" s="15">
        <f>I20+I21+I22</f>
        <v>50578600</v>
      </c>
    </row>
    <row r="20" spans="1:12" ht="15" customHeight="1">
      <c r="A20" s="22"/>
      <c r="B20" s="27" t="s">
        <v>29</v>
      </c>
      <c r="C20" s="40">
        <v>3300000</v>
      </c>
      <c r="D20" s="40"/>
      <c r="E20" s="7">
        <v>3300000</v>
      </c>
      <c r="F20" s="54"/>
      <c r="G20" s="3"/>
      <c r="H20" s="3"/>
      <c r="I20" s="16">
        <v>3300000</v>
      </c>
    </row>
    <row r="21" spans="1:12" ht="15" customHeight="1">
      <c r="A21" s="22"/>
      <c r="B21" s="27" t="s">
        <v>30</v>
      </c>
      <c r="C21" s="40">
        <v>47000000</v>
      </c>
      <c r="D21" s="40"/>
      <c r="E21" s="7">
        <v>47000000</v>
      </c>
      <c r="F21" s="54"/>
      <c r="G21" s="3"/>
      <c r="H21" s="3"/>
      <c r="I21" s="16">
        <v>47000000</v>
      </c>
      <c r="L21" s="8"/>
    </row>
    <row r="22" spans="1:12" ht="15" customHeight="1">
      <c r="A22" s="22"/>
      <c r="B22" s="27" t="s">
        <v>44</v>
      </c>
      <c r="C22" s="40">
        <v>278600</v>
      </c>
      <c r="D22" s="40"/>
      <c r="E22" s="7">
        <v>278600</v>
      </c>
      <c r="F22" s="54"/>
      <c r="G22" s="3"/>
      <c r="H22" s="3"/>
      <c r="I22" s="16">
        <v>278600</v>
      </c>
    </row>
    <row r="23" spans="1:12" ht="19.5" customHeight="1">
      <c r="A23" s="24" t="s">
        <v>2</v>
      </c>
      <c r="B23" s="26" t="s">
        <v>4</v>
      </c>
      <c r="C23" s="39">
        <v>3767000</v>
      </c>
      <c r="D23" s="39"/>
      <c r="E23" s="9">
        <f>E24</f>
        <v>3767000</v>
      </c>
      <c r="F23" s="54"/>
      <c r="G23" s="3"/>
      <c r="H23" s="3"/>
      <c r="I23" s="15">
        <v>3767000</v>
      </c>
    </row>
    <row r="24" spans="1:12" ht="15" customHeight="1">
      <c r="A24" s="22"/>
      <c r="B24" s="27" t="s">
        <v>18</v>
      </c>
      <c r="C24" s="40">
        <v>3767000</v>
      </c>
      <c r="D24" s="40"/>
      <c r="E24" s="7">
        <v>3767000</v>
      </c>
      <c r="F24" s="54"/>
      <c r="G24" s="3"/>
      <c r="H24" s="3"/>
      <c r="I24" s="16">
        <v>3767000</v>
      </c>
    </row>
    <row r="25" spans="1:12" ht="15" customHeight="1">
      <c r="A25" s="21" t="s">
        <v>31</v>
      </c>
      <c r="B25" s="26" t="s">
        <v>50</v>
      </c>
      <c r="C25" s="39">
        <f>C26+C27+C28+C29+C30+C31</f>
        <v>58878622</v>
      </c>
      <c r="D25" s="39">
        <f>D26+D27+D28+D29+D30+D31</f>
        <v>13443758</v>
      </c>
      <c r="E25" s="9">
        <f>E26+E27+E28+E29+E30+E31</f>
        <v>72322380</v>
      </c>
      <c r="F25" s="54"/>
      <c r="G25" s="3"/>
      <c r="H25" s="3"/>
      <c r="I25" s="15">
        <f>I26+I27+I28+I29+I30+I31</f>
        <v>72322380</v>
      </c>
    </row>
    <row r="26" spans="1:12" ht="19.5" customHeight="1">
      <c r="A26" s="21"/>
      <c r="B26" s="12" t="s">
        <v>32</v>
      </c>
      <c r="C26" s="41">
        <v>36090400</v>
      </c>
      <c r="D26" s="41"/>
      <c r="E26" s="6">
        <v>36090400</v>
      </c>
      <c r="F26" s="54"/>
      <c r="G26" s="3"/>
      <c r="H26" s="3"/>
      <c r="I26" s="16">
        <v>36090400</v>
      </c>
    </row>
    <row r="27" spans="1:12" ht="15" customHeight="1">
      <c r="A27" s="22"/>
      <c r="B27" s="12" t="s">
        <v>40</v>
      </c>
      <c r="C27" s="41">
        <v>93120</v>
      </c>
      <c r="D27" s="41"/>
      <c r="E27" s="6">
        <v>93120</v>
      </c>
      <c r="F27" s="54"/>
      <c r="G27" s="3"/>
      <c r="H27" s="3"/>
      <c r="I27" s="16">
        <v>93120</v>
      </c>
    </row>
    <row r="28" spans="1:12" ht="15" customHeight="1">
      <c r="A28" s="22"/>
      <c r="B28" s="12" t="s">
        <v>46</v>
      </c>
      <c r="C28" s="41">
        <v>4446620</v>
      </c>
      <c r="D28" s="41"/>
      <c r="E28" s="6">
        <v>4446620</v>
      </c>
      <c r="F28" s="54"/>
      <c r="G28" s="3"/>
      <c r="H28" s="3"/>
      <c r="I28" s="16">
        <v>4446620</v>
      </c>
    </row>
    <row r="29" spans="1:12" ht="15" customHeight="1">
      <c r="A29" s="22"/>
      <c r="B29" s="12" t="s">
        <v>45</v>
      </c>
      <c r="C29" s="41">
        <v>16385082</v>
      </c>
      <c r="D29" s="41"/>
      <c r="E29" s="6">
        <v>16385082</v>
      </c>
      <c r="F29" s="54"/>
      <c r="G29" s="3"/>
      <c r="H29" s="3"/>
      <c r="I29" s="16">
        <v>16385082</v>
      </c>
    </row>
    <row r="30" spans="1:12" ht="15" customHeight="1">
      <c r="A30" s="22"/>
      <c r="B30" s="12" t="s">
        <v>49</v>
      </c>
      <c r="C30" s="41">
        <v>1863400</v>
      </c>
      <c r="D30" s="41"/>
      <c r="E30" s="6">
        <v>1863400</v>
      </c>
      <c r="F30" s="54"/>
      <c r="G30" s="3"/>
      <c r="H30" s="3"/>
      <c r="I30" s="16">
        <v>1863400</v>
      </c>
    </row>
    <row r="31" spans="1:12" ht="15" customHeight="1">
      <c r="A31" s="22"/>
      <c r="B31" s="12" t="s">
        <v>39</v>
      </c>
      <c r="C31" s="41"/>
      <c r="D31" s="41">
        <v>13443758</v>
      </c>
      <c r="E31" s="6">
        <v>13443758</v>
      </c>
      <c r="F31" s="55"/>
      <c r="G31" s="11"/>
      <c r="H31" s="11"/>
      <c r="I31" s="16">
        <v>13443758</v>
      </c>
    </row>
    <row r="32" spans="1:12" ht="15" customHeight="1">
      <c r="A32" s="21" t="s">
        <v>33</v>
      </c>
      <c r="B32" s="28" t="s">
        <v>34</v>
      </c>
      <c r="C32" s="39">
        <f>C33+C34+C35</f>
        <v>11986225</v>
      </c>
      <c r="D32" s="39">
        <f>D33+D34+D35+D36+D37+D38</f>
        <v>1029866</v>
      </c>
      <c r="E32" s="9">
        <f>E33+E34+E35+E38</f>
        <v>13016091</v>
      </c>
      <c r="F32" s="53">
        <v>60379016</v>
      </c>
      <c r="G32" s="5">
        <f>G33+G34+G35+G36+G37+G38</f>
        <v>1343251</v>
      </c>
      <c r="H32" s="5">
        <f>H36+H38</f>
        <v>61722267</v>
      </c>
      <c r="I32" s="15">
        <f>E32+H32</f>
        <v>74738358</v>
      </c>
    </row>
    <row r="33" spans="1:9" ht="15" customHeight="1">
      <c r="A33" s="22"/>
      <c r="B33" s="12" t="s">
        <v>19</v>
      </c>
      <c r="C33" s="41">
        <v>5206800</v>
      </c>
      <c r="D33" s="41"/>
      <c r="E33" s="6">
        <v>5206800</v>
      </c>
      <c r="F33" s="54"/>
      <c r="G33" s="3"/>
      <c r="H33" s="3"/>
      <c r="I33" s="16">
        <v>5206800</v>
      </c>
    </row>
    <row r="34" spans="1:9" ht="15" customHeight="1">
      <c r="A34" s="22"/>
      <c r="B34" s="12" t="s">
        <v>57</v>
      </c>
      <c r="C34" s="41">
        <v>2054881</v>
      </c>
      <c r="D34" s="41">
        <v>959366</v>
      </c>
      <c r="E34" s="6">
        <v>3014247</v>
      </c>
      <c r="F34" s="54"/>
      <c r="G34" s="3"/>
      <c r="H34" s="3"/>
      <c r="I34" s="16">
        <v>3014247</v>
      </c>
    </row>
    <row r="35" spans="1:9" ht="15" customHeight="1">
      <c r="A35" s="22"/>
      <c r="B35" s="12" t="s">
        <v>38</v>
      </c>
      <c r="C35" s="41">
        <v>4724544</v>
      </c>
      <c r="D35" s="41"/>
      <c r="E35" s="6">
        <v>4724544</v>
      </c>
      <c r="F35" s="54"/>
      <c r="G35" s="3"/>
      <c r="H35" s="3"/>
      <c r="I35" s="16">
        <v>4724544</v>
      </c>
    </row>
    <row r="36" spans="1:9" ht="15" customHeight="1">
      <c r="A36" s="22"/>
      <c r="B36" s="12" t="s">
        <v>20</v>
      </c>
      <c r="C36" s="41"/>
      <c r="D36" s="41"/>
      <c r="E36" s="6"/>
      <c r="F36" s="54">
        <v>60379016</v>
      </c>
      <c r="G36" s="3"/>
      <c r="H36" s="3">
        <v>60379016</v>
      </c>
      <c r="I36" s="16">
        <v>60379016</v>
      </c>
    </row>
    <row r="37" spans="1:9" ht="15" customHeight="1">
      <c r="A37" s="22"/>
      <c r="B37" s="12" t="s">
        <v>48</v>
      </c>
      <c r="C37" s="41">
        <v>-60379016</v>
      </c>
      <c r="D37" s="41"/>
      <c r="E37" s="6">
        <v>-60379016</v>
      </c>
      <c r="F37" s="54"/>
      <c r="G37" s="3"/>
      <c r="H37" s="3"/>
      <c r="I37" s="16">
        <v>-60379016</v>
      </c>
    </row>
    <row r="38" spans="1:9" ht="15" customHeight="1">
      <c r="A38" s="22"/>
      <c r="B38" s="12" t="s">
        <v>54</v>
      </c>
      <c r="C38" s="41"/>
      <c r="D38" s="41">
        <v>70500</v>
      </c>
      <c r="E38" s="6">
        <v>70500</v>
      </c>
      <c r="F38" s="54"/>
      <c r="G38" s="3">
        <v>1343251</v>
      </c>
      <c r="H38" s="3">
        <v>1343251</v>
      </c>
      <c r="I38" s="16">
        <v>1413751</v>
      </c>
    </row>
    <row r="39" spans="1:9" ht="15" customHeight="1">
      <c r="A39" s="21" t="s">
        <v>35</v>
      </c>
      <c r="B39" s="28" t="s">
        <v>56</v>
      </c>
      <c r="C39" s="39"/>
      <c r="D39" s="39">
        <v>50000</v>
      </c>
      <c r="E39" s="9">
        <v>50000</v>
      </c>
      <c r="F39" s="53"/>
      <c r="G39" s="5"/>
      <c r="H39" s="5"/>
      <c r="I39" s="15">
        <v>50000</v>
      </c>
    </row>
    <row r="40" spans="1:9" ht="15" customHeight="1">
      <c r="A40" s="21" t="s">
        <v>41</v>
      </c>
      <c r="B40" s="28" t="s">
        <v>42</v>
      </c>
      <c r="C40" s="39"/>
      <c r="D40" s="39"/>
      <c r="E40" s="9"/>
      <c r="F40" s="54"/>
      <c r="G40" s="3"/>
      <c r="H40" s="3"/>
      <c r="I40" s="16"/>
    </row>
    <row r="41" spans="1:9" ht="15" customHeight="1">
      <c r="A41" s="22"/>
      <c r="B41" s="33" t="s">
        <v>8</v>
      </c>
      <c r="C41" s="49">
        <f>SUM(C13,C19,C32,C25,C39,C23,C37,C40)</f>
        <v>79562150</v>
      </c>
      <c r="D41" s="49">
        <f>D13+D19+D32+D25+D39+D23+D37+D40</f>
        <v>14773624</v>
      </c>
      <c r="E41" s="45">
        <f>E13+E19+E32+E25+E39+E23+E37+E40</f>
        <v>94335774</v>
      </c>
      <c r="F41" s="56">
        <f>F13+F32</f>
        <v>79083594</v>
      </c>
      <c r="G41" s="47">
        <f>G13+G32</f>
        <v>2041751</v>
      </c>
      <c r="H41" s="47">
        <f>H13+H32</f>
        <v>81125345</v>
      </c>
      <c r="I41" s="44">
        <f>I13+I19+I25+I32+I39+I23+I37+I40</f>
        <v>175461119</v>
      </c>
    </row>
    <row r="42" spans="1:9" ht="16.5" customHeight="1">
      <c r="A42" s="25" t="s">
        <v>7</v>
      </c>
      <c r="B42" s="34" t="s">
        <v>9</v>
      </c>
      <c r="C42" s="49">
        <f>C44</f>
        <v>98420</v>
      </c>
      <c r="D42" s="49">
        <f>D43+D44</f>
        <v>4685000</v>
      </c>
      <c r="E42" s="45">
        <f>E43+E44</f>
        <v>4783420</v>
      </c>
      <c r="F42" s="57"/>
      <c r="G42" s="50"/>
      <c r="H42" s="50"/>
      <c r="I42" s="44">
        <f>I44+I43</f>
        <v>4783420</v>
      </c>
    </row>
    <row r="43" spans="1:9" ht="15" customHeight="1">
      <c r="A43" s="22"/>
      <c r="B43" s="35" t="s">
        <v>55</v>
      </c>
      <c r="C43" s="41"/>
      <c r="D43" s="41">
        <v>4685000</v>
      </c>
      <c r="E43" s="6">
        <v>4685000</v>
      </c>
      <c r="F43" s="55"/>
      <c r="G43" s="11"/>
      <c r="H43" s="11"/>
      <c r="I43" s="16">
        <v>4685000</v>
      </c>
    </row>
    <row r="44" spans="1:9" ht="15" customHeight="1">
      <c r="A44" s="22"/>
      <c r="B44" s="31" t="s">
        <v>21</v>
      </c>
      <c r="C44" s="41">
        <v>98420</v>
      </c>
      <c r="D44" s="41"/>
      <c r="E44" s="6">
        <v>98420</v>
      </c>
      <c r="F44" s="55"/>
      <c r="G44" s="11"/>
      <c r="H44" s="11"/>
      <c r="I44" s="16">
        <v>98420</v>
      </c>
    </row>
    <row r="45" spans="1:9" ht="15" customHeight="1">
      <c r="A45" s="25" t="s">
        <v>36</v>
      </c>
      <c r="B45" s="34" t="s">
        <v>37</v>
      </c>
      <c r="C45" s="42">
        <v>0</v>
      </c>
      <c r="D45" s="42"/>
      <c r="E45" s="10">
        <v>0</v>
      </c>
      <c r="F45" s="55"/>
      <c r="G45" s="11"/>
      <c r="H45" s="11"/>
      <c r="I45" s="17">
        <v>0</v>
      </c>
    </row>
    <row r="46" spans="1:9" ht="15" customHeight="1">
      <c r="A46" s="25" t="s">
        <v>12</v>
      </c>
      <c r="B46" s="34" t="s">
        <v>11</v>
      </c>
      <c r="C46" s="49">
        <v>168163204</v>
      </c>
      <c r="D46" s="49">
        <v>965830</v>
      </c>
      <c r="E46" s="45">
        <v>169129034</v>
      </c>
      <c r="F46" s="56">
        <v>3999228</v>
      </c>
      <c r="G46" s="47">
        <v>360825</v>
      </c>
      <c r="H46" s="47">
        <v>4360053</v>
      </c>
      <c r="I46" s="44">
        <f>E46+H46</f>
        <v>173489087</v>
      </c>
    </row>
    <row r="47" spans="1:9" ht="15" customHeight="1">
      <c r="A47" s="43"/>
      <c r="B47" s="36" t="s">
        <v>10</v>
      </c>
      <c r="C47" s="51">
        <f>SUM(C41+C42+C46)</f>
        <v>247823774</v>
      </c>
      <c r="D47" s="51">
        <f>D41+D42+D46</f>
        <v>20424454</v>
      </c>
      <c r="E47" s="46">
        <f>E41+E42+E46</f>
        <v>268248228</v>
      </c>
      <c r="F47" s="58">
        <f>SUM(F41:F46)</f>
        <v>83082822</v>
      </c>
      <c r="G47" s="48">
        <f>G41+G46</f>
        <v>2402576</v>
      </c>
      <c r="H47" s="48">
        <f>H41+H46</f>
        <v>85485398</v>
      </c>
      <c r="I47" s="46">
        <f>I41+I45+I46+I42</f>
        <v>353733626</v>
      </c>
    </row>
    <row r="48" spans="1:9">
      <c r="E48" s="59"/>
    </row>
  </sheetData>
  <mergeCells count="16">
    <mergeCell ref="I8:I11"/>
    <mergeCell ref="A5:I5"/>
    <mergeCell ref="A1:I1"/>
    <mergeCell ref="A3:I3"/>
    <mergeCell ref="A4:I4"/>
    <mergeCell ref="C7:I7"/>
    <mergeCell ref="C6:I6"/>
    <mergeCell ref="C8:E9"/>
    <mergeCell ref="F8:H9"/>
    <mergeCell ref="A7:B11"/>
    <mergeCell ref="H10:H11"/>
    <mergeCell ref="C10:C11"/>
    <mergeCell ref="D10:D11"/>
    <mergeCell ref="E10:E11"/>
    <mergeCell ref="F10:F11"/>
    <mergeCell ref="G10:G11"/>
  </mergeCells>
  <phoneticPr fontId="0" type="noConversion"/>
  <printOptions horizontalCentered="1"/>
  <pageMargins left="0.25" right="0.25" top="0.75" bottom="0.75" header="0.3" footer="0.3"/>
  <pageSetup paperSize="9" orientation="landscape" horizontalDpi="300" verticalDpi="300" r:id="rId1"/>
  <headerFooter alignWithMargins="0"/>
  <rowBreaks count="1" manualBreakCount="1"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2018-12-04T07:05:27Z</cp:lastPrinted>
  <dcterms:created xsi:type="dcterms:W3CDTF">2001-03-10T10:34:29Z</dcterms:created>
  <dcterms:modified xsi:type="dcterms:W3CDTF">2018-12-14T09:46:35Z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