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activeTab="0"/>
  </bookViews>
  <sheets>
    <sheet name="indoklás" sheetId="1" r:id="rId1"/>
    <sheet name="Munka5" sheetId="2" r:id="rId2"/>
  </sheets>
  <definedNames/>
  <calcPr fullCalcOnLoad="1"/>
</workbook>
</file>

<file path=xl/sharedStrings.xml><?xml version="1.0" encoding="utf-8"?>
<sst xmlns="http://schemas.openxmlformats.org/spreadsheetml/2006/main" count="311" uniqueCount="140">
  <si>
    <t>Megnevezés</t>
  </si>
  <si>
    <t>Normatív állami hozzájárulás</t>
  </si>
  <si>
    <t>Bevételek mindösszesen:</t>
  </si>
  <si>
    <t>Állami hozzájárulások összesen:</t>
  </si>
  <si>
    <t>Személyi juttatások összesen:</t>
  </si>
  <si>
    <t>Munkaadót terhelő járulékok:</t>
  </si>
  <si>
    <t>Dologi és egyéb folyó kiadások összesen:</t>
  </si>
  <si>
    <t>Működési kiadások összesen:</t>
  </si>
  <si>
    <t>Felhalmozási kiadások összesen:</t>
  </si>
  <si>
    <t>Kiadások mindösszesen:</t>
  </si>
  <si>
    <t>Gépjárműadó</t>
  </si>
  <si>
    <t>Felhalmozási célú kölcsönök nyújtása lakosságnak</t>
  </si>
  <si>
    <t>Működési tartalékok</t>
  </si>
  <si>
    <t>Felhalmozási tartalék</t>
  </si>
  <si>
    <t>Közalapítvány támogatása</t>
  </si>
  <si>
    <t>egyéb támogatás</t>
  </si>
  <si>
    <t>Rendkívüli gyermekvédelmi támogatás</t>
  </si>
  <si>
    <t>Egyéb kommunikációs szolgáltatások</t>
  </si>
  <si>
    <t>Óvodai ellátás</t>
  </si>
  <si>
    <t>Kiadások összesen</t>
  </si>
  <si>
    <t>Felújítási kiadások összesen:</t>
  </si>
  <si>
    <t>Beruházási kiadások összesen:</t>
  </si>
  <si>
    <t xml:space="preserve">Működési célú pénzeszköz átadás </t>
  </si>
  <si>
    <t>Felhalmozási kiadások összesen</t>
  </si>
  <si>
    <t>Lakásépítés,vásárlás,felújítás támogatása</t>
  </si>
  <si>
    <t>Karbantartási, kisjavítási szolgáltatások</t>
  </si>
  <si>
    <t>Szociális hozzájárulási adó</t>
  </si>
  <si>
    <t>Foglalkoztatást helyettesítő támogatás</t>
  </si>
  <si>
    <t>Könyvtári, közművelődési feladatok</t>
  </si>
  <si>
    <t xml:space="preserve">Irodaszer,nyomtatvány,stb. </t>
  </si>
  <si>
    <t xml:space="preserve">Pénzbeli átmeneti segélyek </t>
  </si>
  <si>
    <t xml:space="preserve">Közgyógyellátás </t>
  </si>
  <si>
    <t xml:space="preserve">Köztemetés  </t>
  </si>
  <si>
    <t>Óvodáztatási támogatás</t>
  </si>
  <si>
    <t>Közös Hivatal</t>
  </si>
  <si>
    <t xml:space="preserve">2014. évi várható teljesítés </t>
  </si>
  <si>
    <t xml:space="preserve">2015. évi terv </t>
  </si>
  <si>
    <t>Választott tisztségviselők juttatásai</t>
  </si>
  <si>
    <t>Szakmai anyagok beszerzése</t>
  </si>
  <si>
    <t>Üzemeltetési anyagok beszerzése</t>
  </si>
  <si>
    <t>Informatikai szolgáltatások igénybevétele</t>
  </si>
  <si>
    <t>Közüzemi díjak</t>
  </si>
  <si>
    <t>Szakmai tevékenységet segítő szolgáltatások</t>
  </si>
  <si>
    <t>Egyéb szolgáltatás</t>
  </si>
  <si>
    <t>Működési célú előzetesen felszámított ÁFA</t>
  </si>
  <si>
    <t>Egyéb pénzügyi műveletek kiadásai</t>
  </si>
  <si>
    <t>Egyéb dologi kiadások</t>
  </si>
  <si>
    <t>Választott tisztségviselők költségtérítése</t>
  </si>
  <si>
    <t>Önkormányzatok jogalkotó és általános igazgatási tevékenysége - 011130</t>
  </si>
  <si>
    <t>Köztemető-fenntartás és működtetés - 013320</t>
  </si>
  <si>
    <t>Törvény szerinti illetmények, munkabérek</t>
  </si>
  <si>
    <t>Közlekedési költségtérítés</t>
  </si>
  <si>
    <t>Foglalkoztatottak egyéb személyi juttatásai</t>
  </si>
  <si>
    <t>Közfoglalkoztatási mintaprogram - 041237</t>
  </si>
  <si>
    <t>Bérleti és lízing díjak</t>
  </si>
  <si>
    <t>Egyéb szolgáltatások</t>
  </si>
  <si>
    <t>Közutak,hidak üzemeltetése, fenntartása - 045160</t>
  </si>
  <si>
    <t>Nem veszélyes hulladék kezelése,ártalmatlanítása - 051040</t>
  </si>
  <si>
    <t>Szennyvíz gyűjtése, tisztítása, elhelyezése - 052020</t>
  </si>
  <si>
    <t>Működési célú előzetesen felszámított áfa</t>
  </si>
  <si>
    <t>Dologi és egyéb  folyó kiadások összesen:</t>
  </si>
  <si>
    <t>Közvilágítás - 064010</t>
  </si>
  <si>
    <t>Város-, községgazdálkodási egyéb szolgáltatások - 066020</t>
  </si>
  <si>
    <t>Rehabilitációs foglalkoztatás</t>
  </si>
  <si>
    <t>Háziorvosi alapellátás - 072111</t>
  </si>
  <si>
    <t>Egyéb kommunikációs szolgáltatás</t>
  </si>
  <si>
    <t>Háziorvosi ügyeleti ellátás - 072112</t>
  </si>
  <si>
    <t>Fogorvosi ügyeleti ellátás - 072312</t>
  </si>
  <si>
    <t>Közművelődés-hagyományos közösségi kulturális értékek gondozása - 082092</t>
  </si>
  <si>
    <t>Egyéb jogviszonyban nem saját dolgozónak fizetett juttatás</t>
  </si>
  <si>
    <t>könyvtáros megbízási díja</t>
  </si>
  <si>
    <t>Lakásfenntartási támogatás</t>
  </si>
  <si>
    <t>Szennyvizcsatorna építése - 052080</t>
  </si>
  <si>
    <t>Rendszeres gyermekvédelmi támogatás term.-beni</t>
  </si>
  <si>
    <t>Átadott pénzeszközök</t>
  </si>
  <si>
    <t>Zalaszentmárton Község Önkormányzatának 2015. évi költségvetése</t>
  </si>
  <si>
    <t>Egyéb tárgyi eszközök beszerzése,létesítése</t>
  </si>
  <si>
    <t>Ingatlanok felújítása</t>
  </si>
  <si>
    <t>Beruházási célú előzetesen felszámított ÁFA</t>
  </si>
  <si>
    <t>Beruházások</t>
  </si>
  <si>
    <t>Felújítási célú előzetesen felszámított ÁFA</t>
  </si>
  <si>
    <t>Felújítások</t>
  </si>
  <si>
    <t>Ingatlanok beszerzése, létesítése</t>
  </si>
  <si>
    <t>Egyéb tárgyi eszköz beszerzése, létesítése</t>
  </si>
  <si>
    <t>Közép-Zala Gyöngyszemei Vidékfejlesztési KHE</t>
  </si>
  <si>
    <t>Elhunyt személyek hátramaradottainak pénzbeli  ellátásai - 103010</t>
  </si>
  <si>
    <t>Temetési segély</t>
  </si>
  <si>
    <t>Gyermekvédelmi pénzbeli és természetbeni ellátások - 104051</t>
  </si>
  <si>
    <t>Kiegészítő gyermekvédelmi támogatás</t>
  </si>
  <si>
    <t>Családtámogatások - 104052</t>
  </si>
  <si>
    <t>Munkanélküli aktív korúak ellátásai - 105010</t>
  </si>
  <si>
    <t>Lakásfenntartással, lakhatással összefüggő ellátások - 106020</t>
  </si>
  <si>
    <t>Házi segítségnyújtás - 107052</t>
  </si>
  <si>
    <t>Közép-Zalai Szociális és Gyerekjóléti Társulás</t>
  </si>
  <si>
    <t>Rendszeres szociális segély</t>
  </si>
  <si>
    <t>Működési célú kölcsönök nyújtása lakosságnak</t>
  </si>
  <si>
    <t>Működési célú támogatás</t>
  </si>
  <si>
    <t>Egyéb szociális pénzbeli ellátások, támogatások - 107060</t>
  </si>
  <si>
    <t>Működési célú támogatások</t>
  </si>
  <si>
    <t>Egyéb tárgyi eszközök beszerzése, létesítése</t>
  </si>
  <si>
    <t>Informatikai eszközök beszerzése, létesítése</t>
  </si>
  <si>
    <t>Táppénz</t>
  </si>
  <si>
    <t>Munkaadókat terhelő járulékok</t>
  </si>
  <si>
    <t>betegszabadság</t>
  </si>
  <si>
    <t>Szociális ellátások, juttatások</t>
  </si>
  <si>
    <t>Település-üzemeltetéshez kapcsolódó feladatellátás</t>
  </si>
  <si>
    <t>Közös Önkormányzati Hivatal működésének támogatása</t>
  </si>
  <si>
    <t>Egyéb kötelező önkormányzati feladatok tám.</t>
  </si>
  <si>
    <t>Szociális feladatok egyéb támogatása</t>
  </si>
  <si>
    <t>Általános támogatáshoz tartozó kiegészítés</t>
  </si>
  <si>
    <t>Működési célú támogatások központi kezelésű elői.</t>
  </si>
  <si>
    <t>Működési célú támogatás állami alapoktól</t>
  </si>
  <si>
    <t>közfoglalkoztatás támog.</t>
  </si>
  <si>
    <t>Működési célú visszatérítendő támog. Önkorm.-tól</t>
  </si>
  <si>
    <t>Felhalmozási célú visszatérítendő támog.társulástól</t>
  </si>
  <si>
    <t>Felhalmozási célú támogatás fejezettől</t>
  </si>
  <si>
    <t>Vagyoni típusú adók</t>
  </si>
  <si>
    <t>építményadó</t>
  </si>
  <si>
    <t>magánszemélyek kommunális adója</t>
  </si>
  <si>
    <t>Értékesítési és forgalmi adók</t>
  </si>
  <si>
    <t>állandó tevékenység után fizetett iparűzési adó</t>
  </si>
  <si>
    <t>helyi önkormányzatot megillető rész</t>
  </si>
  <si>
    <t>Közhatalmi bevételek</t>
  </si>
  <si>
    <t>készletértékesítés ellenértéke</t>
  </si>
  <si>
    <t>szolgáltatások ellenértéke</t>
  </si>
  <si>
    <t>Egyéb működési bevételek</t>
  </si>
  <si>
    <t>Működési bevételek</t>
  </si>
  <si>
    <t>Működési célú átvett pénzeszköz</t>
  </si>
  <si>
    <t>Felhalmozási célú átvett pénzeszköz</t>
  </si>
  <si>
    <t>polgármester  74.788x12</t>
  </si>
  <si>
    <t>képviselők  30.000x12, 25.000x12</t>
  </si>
  <si>
    <t>4.500x12</t>
  </si>
  <si>
    <t>Nem közművel összegyűjtött háztartási szennyvíz árt.</t>
  </si>
  <si>
    <t>Kistelepülések szociális feladatainak támogatása</t>
  </si>
  <si>
    <t>Központosított,kiegészítő támogatások</t>
  </si>
  <si>
    <t>Egyes jöv.pótló támogatások kiegészítése</t>
  </si>
  <si>
    <t>Előző évi pénzmaradvány</t>
  </si>
  <si>
    <t xml:space="preserve">Működési célú támogatás helyi önk. </t>
  </si>
  <si>
    <t>Működési célú kölcsönök visszafizetése</t>
  </si>
  <si>
    <t>használati díj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</si>
</sst>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double"/>
      <bottom style="double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/>
      <top>
        <color indexed="63"/>
      </top>
      <bottom style="double"/>
    </border>
    <border>
      <left/>
      <right/>
      <top/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 style="double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 style="thin"/>
      <right/>
      <top style="double"/>
      <bottom style="double"/>
    </border>
    <border>
      <left/>
      <right style="thin"/>
      <top style="double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double"/>
      <right style="double"/>
      <top/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1" fillId="21" borderId="7" applyNumberFormat="0" applyFon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1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23" xfId="0" applyNumberFormat="1" applyBorder="1" applyAlignment="1">
      <alignment/>
    </xf>
    <xf numFmtId="3" fontId="0" fillId="0" borderId="25" xfId="0" applyNumberFormat="1" applyBorder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0" fillId="0" borderId="24" xfId="0" applyFill="1" applyBorder="1" applyAlignment="1">
      <alignment/>
    </xf>
    <xf numFmtId="0" fontId="0" fillId="0" borderId="25" xfId="0" applyBorder="1" applyAlignment="1">
      <alignment/>
    </xf>
    <xf numFmtId="0" fontId="2" fillId="0" borderId="11" xfId="0" applyFont="1" applyBorder="1" applyAlignment="1">
      <alignment vertical="center"/>
    </xf>
    <xf numFmtId="3" fontId="1" fillId="0" borderId="11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" fontId="3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1" fillId="0" borderId="26" xfId="0" applyNumberFormat="1" applyFont="1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3" fontId="3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3" fontId="1" fillId="0" borderId="16" xfId="0" applyNumberFormat="1" applyFont="1" applyBorder="1" applyAlignment="1">
      <alignment/>
    </xf>
    <xf numFmtId="0" fontId="0" fillId="0" borderId="18" xfId="0" applyBorder="1" applyAlignment="1">
      <alignment/>
    </xf>
    <xf numFmtId="3" fontId="3" fillId="0" borderId="16" xfId="0" applyNumberFormat="1" applyFont="1" applyBorder="1" applyAlignment="1">
      <alignment/>
    </xf>
    <xf numFmtId="0" fontId="2" fillId="0" borderId="27" xfId="0" applyFont="1" applyFill="1" applyBorder="1" applyAlignment="1">
      <alignment/>
    </xf>
    <xf numFmtId="0" fontId="2" fillId="0" borderId="28" xfId="0" applyFont="1" applyFill="1" applyBorder="1" applyAlignment="1">
      <alignment/>
    </xf>
    <xf numFmtId="3" fontId="3" fillId="0" borderId="29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2" fillId="0" borderId="26" xfId="0" applyFont="1" applyFill="1" applyBorder="1" applyAlignment="1">
      <alignment/>
    </xf>
    <xf numFmtId="0" fontId="2" fillId="0" borderId="26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3" fontId="1" fillId="0" borderId="23" xfId="0" applyNumberFormat="1" applyFont="1" applyBorder="1" applyAlignment="1">
      <alignment/>
    </xf>
    <xf numFmtId="3" fontId="1" fillId="0" borderId="25" xfId="0" applyNumberFormat="1" applyFont="1" applyBorder="1" applyAlignment="1">
      <alignment/>
    </xf>
    <xf numFmtId="3" fontId="3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3" fontId="3" fillId="0" borderId="32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3" fontId="1" fillId="0" borderId="26" xfId="0" applyNumberFormat="1" applyFont="1" applyBorder="1" applyAlignment="1">
      <alignment/>
    </xf>
    <xf numFmtId="0" fontId="2" fillId="0" borderId="33" xfId="0" applyFont="1" applyFill="1" applyBorder="1" applyAlignment="1">
      <alignment horizontal="left"/>
    </xf>
    <xf numFmtId="0" fontId="2" fillId="0" borderId="34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1" fillId="0" borderId="33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1" fillId="0" borderId="22" xfId="0" applyNumberFormat="1" applyFont="1" applyBorder="1" applyAlignment="1">
      <alignment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Alignment="1">
      <alignment/>
    </xf>
    <xf numFmtId="0" fontId="2" fillId="0" borderId="25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center"/>
    </xf>
    <xf numFmtId="3" fontId="3" fillId="0" borderId="23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37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7" xfId="0" applyBorder="1" applyAlignment="1">
      <alignment/>
    </xf>
    <xf numFmtId="0" fontId="0" fillId="0" borderId="23" xfId="0" applyFont="1" applyBorder="1" applyAlignment="1">
      <alignment/>
    </xf>
    <xf numFmtId="0" fontId="0" fillId="0" borderId="23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2" fillId="0" borderId="32" xfId="0" applyFont="1" applyFill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0" fontId="2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0" fillId="0" borderId="38" xfId="0" applyFill="1" applyBorder="1" applyAlignment="1">
      <alignment/>
    </xf>
    <xf numFmtId="0" fontId="3" fillId="0" borderId="30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40" xfId="0" applyFont="1" applyBorder="1" applyAlignment="1">
      <alignment/>
    </xf>
    <xf numFmtId="0" fontId="0" fillId="0" borderId="38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0" fillId="0" borderId="24" xfId="0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40" xfId="0" applyFont="1" applyBorder="1" applyAlignment="1">
      <alignment/>
    </xf>
    <xf numFmtId="3" fontId="0" fillId="0" borderId="39" xfId="0" applyNumberFormat="1" applyFont="1" applyBorder="1" applyAlignment="1">
      <alignment/>
    </xf>
    <xf numFmtId="3" fontId="3" fillId="0" borderId="44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3" fontId="3" fillId="0" borderId="39" xfId="0" applyNumberFormat="1" applyFont="1" applyBorder="1" applyAlignment="1">
      <alignment/>
    </xf>
    <xf numFmtId="3" fontId="3" fillId="0" borderId="40" xfId="0" applyNumberFormat="1" applyFont="1" applyBorder="1" applyAlignment="1">
      <alignment/>
    </xf>
    <xf numFmtId="0" fontId="2" fillId="0" borderId="44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39" xfId="0" applyFont="1" applyFill="1" applyBorder="1" applyAlignment="1">
      <alignment/>
    </xf>
    <xf numFmtId="3" fontId="0" fillId="0" borderId="13" xfId="0" applyNumberFormat="1" applyBorder="1" applyAlignment="1">
      <alignment/>
    </xf>
    <xf numFmtId="3" fontId="3" fillId="0" borderId="23" xfId="0" applyNumberFormat="1" applyFont="1" applyBorder="1" applyAlignment="1">
      <alignment horizontal="center" vertical="center"/>
    </xf>
    <xf numFmtId="3" fontId="3" fillId="0" borderId="25" xfId="0" applyNumberFormat="1" applyFont="1" applyBorder="1" applyAlignment="1">
      <alignment horizontal="center" vertical="center"/>
    </xf>
    <xf numFmtId="3" fontId="3" fillId="0" borderId="41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2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3" fontId="3" fillId="0" borderId="45" xfId="0" applyNumberFormat="1" applyFon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ont="1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" fontId="0" fillId="0" borderId="30" xfId="0" applyNumberFormat="1" applyBorder="1" applyAlignment="1">
      <alignment/>
    </xf>
    <xf numFmtId="3" fontId="0" fillId="0" borderId="31" xfId="0" applyNumberFormat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3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1" fillId="0" borderId="11" xfId="0" applyNumberFormat="1" applyFont="1" applyFill="1" applyBorder="1" applyAlignment="1">
      <alignment/>
    </xf>
    <xf numFmtId="3" fontId="3" fillId="0" borderId="2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0" fillId="0" borderId="23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23" xfId="0" applyNumberFormat="1" applyFont="1" applyBorder="1" applyAlignment="1">
      <alignment horizontal="center"/>
    </xf>
    <xf numFmtId="3" fontId="0" fillId="0" borderId="25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3" fontId="0" fillId="0" borderId="11" xfId="0" applyNumberFormat="1" applyFill="1" applyBorder="1" applyAlignment="1">
      <alignment/>
    </xf>
    <xf numFmtId="0" fontId="4" fillId="0" borderId="23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23" xfId="0" applyFont="1" applyFill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40" xfId="0" applyFont="1" applyFill="1" applyBorder="1" applyAlignment="1">
      <alignment/>
    </xf>
    <xf numFmtId="0" fontId="0" fillId="0" borderId="28" xfId="0" applyBorder="1" applyAlignment="1">
      <alignment/>
    </xf>
    <xf numFmtId="3" fontId="1" fillId="0" borderId="46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0" fontId="2" fillId="0" borderId="41" xfId="0" applyFont="1" applyFill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4" fillId="0" borderId="26" xfId="0" applyFont="1" applyFill="1" applyBorder="1" applyAlignment="1">
      <alignment/>
    </xf>
    <xf numFmtId="3" fontId="0" fillId="0" borderId="26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1" fillId="0" borderId="46" xfId="0" applyNumberFormat="1" applyFont="1" applyBorder="1" applyAlignment="1">
      <alignment/>
    </xf>
    <xf numFmtId="0" fontId="1" fillId="0" borderId="47" xfId="0" applyFont="1" applyBorder="1" applyAlignment="1">
      <alignment/>
    </xf>
    <xf numFmtId="3" fontId="1" fillId="0" borderId="33" xfId="0" applyNumberFormat="1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8" xfId="0" applyFont="1" applyFill="1" applyBorder="1" applyAlignment="1">
      <alignment/>
    </xf>
    <xf numFmtId="3" fontId="3" fillId="0" borderId="31" xfId="0" applyNumberFormat="1" applyFont="1" applyBorder="1" applyAlignment="1">
      <alignment/>
    </xf>
    <xf numFmtId="0" fontId="2" fillId="0" borderId="48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3" fontId="1" fillId="0" borderId="41" xfId="0" applyNumberFormat="1" applyFont="1" applyBorder="1" applyAlignment="1">
      <alignment/>
    </xf>
    <xf numFmtId="3" fontId="1" fillId="0" borderId="43" xfId="0" applyNumberFormat="1" applyFont="1" applyBorder="1" applyAlignment="1">
      <alignment/>
    </xf>
    <xf numFmtId="3" fontId="1" fillId="0" borderId="47" xfId="0" applyNumberFormat="1" applyFont="1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26" xfId="0" applyBorder="1" applyAlignment="1">
      <alignment/>
    </xf>
    <xf numFmtId="0" fontId="3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40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6" xfId="0" applyFont="1" applyBorder="1" applyAlignment="1">
      <alignment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3" xfId="0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4" fillId="0" borderId="11" xfId="0" applyFont="1" applyBorder="1" applyAlignment="1">
      <alignment/>
    </xf>
    <xf numFmtId="0" fontId="2" fillId="0" borderId="23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3" fontId="0" fillId="0" borderId="2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2" fillId="0" borderId="39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40" xfId="0" applyFont="1" applyFill="1" applyBorder="1" applyAlignment="1">
      <alignment horizontal="left"/>
    </xf>
    <xf numFmtId="3" fontId="3" fillId="0" borderId="39" xfId="0" applyNumberFormat="1" applyFont="1" applyBorder="1" applyAlignment="1">
      <alignment horizontal="right"/>
    </xf>
    <xf numFmtId="3" fontId="3" fillId="0" borderId="40" xfId="0" applyNumberFormat="1" applyFont="1" applyBorder="1" applyAlignment="1">
      <alignment horizontal="right"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3" fontId="3" fillId="0" borderId="23" xfId="0" applyNumberFormat="1" applyFont="1" applyBorder="1" applyAlignment="1">
      <alignment horizontal="center"/>
    </xf>
    <xf numFmtId="3" fontId="3" fillId="0" borderId="25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0" fontId="2" fillId="0" borderId="26" xfId="0" applyFont="1" applyFill="1" applyBorder="1" applyAlignment="1">
      <alignment horizontal="left"/>
    </xf>
    <xf numFmtId="3" fontId="0" fillId="0" borderId="26" xfId="0" applyNumberFormat="1" applyFont="1" applyBorder="1" applyAlignment="1">
      <alignment horizontal="center"/>
    </xf>
    <xf numFmtId="3" fontId="3" fillId="0" borderId="26" xfId="0" applyNumberFormat="1" applyFont="1" applyBorder="1" applyAlignment="1">
      <alignment horizontal="right"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39"/>
  <sheetViews>
    <sheetView tabSelected="1" zoomScalePageLayoutView="0" workbookViewId="0" topLeftCell="A427">
      <selection activeCell="A292" sqref="A292:IV292"/>
    </sheetView>
  </sheetViews>
  <sheetFormatPr defaultColWidth="9.140625" defaultRowHeight="15"/>
  <cols>
    <col min="7" max="7" width="6.7109375" style="0" customWidth="1"/>
    <col min="9" max="9" width="5.00390625" style="0" customWidth="1"/>
  </cols>
  <sheetData>
    <row r="2" spans="1:9" ht="15">
      <c r="A2" s="202" t="s">
        <v>75</v>
      </c>
      <c r="B2" s="202"/>
      <c r="C2" s="202"/>
      <c r="D2" s="202"/>
      <c r="E2" s="202"/>
      <c r="F2" s="202"/>
      <c r="G2" s="202"/>
      <c r="H2" s="202"/>
      <c r="I2" s="202"/>
    </row>
    <row r="4" spans="1:9" ht="15" customHeight="1">
      <c r="A4" s="40" t="s">
        <v>0</v>
      </c>
      <c r="B4" s="40"/>
      <c r="C4" s="40"/>
      <c r="D4" s="40"/>
      <c r="E4" s="40"/>
      <c r="F4" s="31" t="s">
        <v>35</v>
      </c>
      <c r="G4" s="31"/>
      <c r="H4" s="31" t="s">
        <v>36</v>
      </c>
      <c r="I4" s="31"/>
    </row>
    <row r="5" spans="1:9" ht="14.25" customHeight="1">
      <c r="A5" s="41"/>
      <c r="B5" s="41"/>
      <c r="C5" s="41"/>
      <c r="D5" s="41"/>
      <c r="E5" s="41"/>
      <c r="F5" s="32"/>
      <c r="G5" s="32"/>
      <c r="H5" s="32"/>
      <c r="I5" s="32"/>
    </row>
    <row r="6" spans="1:9" ht="15">
      <c r="A6" s="201" t="s">
        <v>1</v>
      </c>
      <c r="B6" s="201"/>
      <c r="C6" s="201"/>
      <c r="D6" s="201"/>
      <c r="E6" s="201"/>
      <c r="F6" s="101">
        <f>SUM(F7:G14)</f>
        <v>7695430</v>
      </c>
      <c r="G6" s="101"/>
      <c r="H6" s="101">
        <f>SUM(H7:I14)</f>
        <v>10041995</v>
      </c>
      <c r="I6" s="101"/>
    </row>
    <row r="7" spans="1:9" ht="15">
      <c r="A7" s="190" t="s">
        <v>105</v>
      </c>
      <c r="B7" s="98"/>
      <c r="C7" s="98"/>
      <c r="D7" s="98"/>
      <c r="E7" s="99"/>
      <c r="F7" s="95">
        <v>2861939</v>
      </c>
      <c r="G7" s="96"/>
      <c r="H7" s="95">
        <v>2920044</v>
      </c>
      <c r="I7" s="96"/>
    </row>
    <row r="8" spans="1:9" ht="15">
      <c r="A8" s="190" t="s">
        <v>106</v>
      </c>
      <c r="B8" s="98"/>
      <c r="C8" s="98"/>
      <c r="D8" s="98"/>
      <c r="E8" s="99"/>
      <c r="F8" s="95"/>
      <c r="G8" s="96"/>
      <c r="H8" s="95"/>
      <c r="I8" s="96"/>
    </row>
    <row r="9" spans="1:9" ht="15">
      <c r="A9" s="190" t="s">
        <v>107</v>
      </c>
      <c r="B9" s="98"/>
      <c r="C9" s="98"/>
      <c r="D9" s="98"/>
      <c r="E9" s="99"/>
      <c r="F9" s="95">
        <v>4000000</v>
      </c>
      <c r="G9" s="96"/>
      <c r="H9" s="95">
        <v>4000000</v>
      </c>
      <c r="I9" s="96"/>
    </row>
    <row r="10" spans="1:11" ht="15">
      <c r="A10" s="190" t="s">
        <v>28</v>
      </c>
      <c r="B10" s="98"/>
      <c r="C10" s="98"/>
      <c r="D10" s="98"/>
      <c r="E10" s="99"/>
      <c r="F10" s="95">
        <v>85500</v>
      </c>
      <c r="G10" s="96"/>
      <c r="H10" s="95">
        <v>1200000</v>
      </c>
      <c r="I10" s="96"/>
      <c r="K10" s="9"/>
    </row>
    <row r="11" spans="1:9" ht="15">
      <c r="A11" s="190" t="s">
        <v>108</v>
      </c>
      <c r="B11" s="98"/>
      <c r="C11" s="98"/>
      <c r="D11" s="98"/>
      <c r="E11" s="99"/>
      <c r="F11" s="95">
        <v>142991</v>
      </c>
      <c r="G11" s="96"/>
      <c r="H11" s="95">
        <v>191940</v>
      </c>
      <c r="I11" s="96"/>
    </row>
    <row r="12" spans="1:9" ht="15">
      <c r="A12" s="190" t="s">
        <v>109</v>
      </c>
      <c r="B12" s="98"/>
      <c r="C12" s="98"/>
      <c r="D12" s="98"/>
      <c r="E12" s="99"/>
      <c r="F12" s="95"/>
      <c r="G12" s="96"/>
      <c r="H12" s="95">
        <v>1730011</v>
      </c>
      <c r="I12" s="96"/>
    </row>
    <row r="13" spans="1:9" ht="15">
      <c r="A13" s="190" t="s">
        <v>132</v>
      </c>
      <c r="B13" s="98"/>
      <c r="C13" s="98"/>
      <c r="D13" s="98"/>
      <c r="E13" s="99"/>
      <c r="F13" s="95">
        <v>5000</v>
      </c>
      <c r="G13" s="96"/>
      <c r="H13" s="95"/>
      <c r="I13" s="96"/>
    </row>
    <row r="14" spans="1:9" ht="15">
      <c r="A14" s="206" t="s">
        <v>133</v>
      </c>
      <c r="B14" s="207"/>
      <c r="C14" s="207"/>
      <c r="D14" s="207"/>
      <c r="E14" s="208"/>
      <c r="F14" s="264">
        <v>600000</v>
      </c>
      <c r="G14" s="265"/>
      <c r="H14" s="186"/>
      <c r="I14" s="187"/>
    </row>
    <row r="15" spans="1:9" ht="15">
      <c r="A15" s="33" t="s">
        <v>3</v>
      </c>
      <c r="B15" s="34"/>
      <c r="C15" s="34"/>
      <c r="D15" s="34"/>
      <c r="E15" s="103"/>
      <c r="F15" s="182">
        <f>SUM(F7:G14)</f>
        <v>7695430</v>
      </c>
      <c r="G15" s="183"/>
      <c r="H15" s="182">
        <f>SUM(H7:I14)</f>
        <v>10041995</v>
      </c>
      <c r="I15" s="183"/>
    </row>
    <row r="16" spans="1:9" ht="15">
      <c r="A16" s="33" t="s">
        <v>134</v>
      </c>
      <c r="B16" s="34"/>
      <c r="C16" s="34"/>
      <c r="D16" s="34"/>
      <c r="E16" s="103"/>
      <c r="F16" s="178">
        <v>1162600</v>
      </c>
      <c r="G16" s="178"/>
      <c r="H16" s="178"/>
      <c r="I16" s="178"/>
    </row>
    <row r="17" spans="1:9" ht="15">
      <c r="A17" s="261" t="s">
        <v>135</v>
      </c>
      <c r="B17" s="262"/>
      <c r="C17" s="262"/>
      <c r="D17" s="262"/>
      <c r="E17" s="263"/>
      <c r="F17" s="182">
        <v>430732</v>
      </c>
      <c r="G17" s="183"/>
      <c r="H17" s="182">
        <v>367000</v>
      </c>
      <c r="I17" s="183"/>
    </row>
    <row r="18" spans="1:9" ht="15">
      <c r="A18" s="191" t="s">
        <v>113</v>
      </c>
      <c r="B18" s="192"/>
      <c r="C18" s="192"/>
      <c r="D18" s="192"/>
      <c r="E18" s="193"/>
      <c r="F18" s="182">
        <v>1100000</v>
      </c>
      <c r="G18" s="183"/>
      <c r="H18" s="182">
        <v>0</v>
      </c>
      <c r="I18" s="183"/>
    </row>
    <row r="19" spans="1:9" ht="15">
      <c r="A19" s="191"/>
      <c r="B19" s="192"/>
      <c r="C19" s="192"/>
      <c r="D19" s="192"/>
      <c r="E19" s="193"/>
      <c r="F19" s="184"/>
      <c r="G19" s="185"/>
      <c r="H19" s="184"/>
      <c r="I19" s="185"/>
    </row>
    <row r="20" spans="1:9" ht="15">
      <c r="A20" s="271" t="s">
        <v>110</v>
      </c>
      <c r="B20" s="272"/>
      <c r="C20" s="272"/>
      <c r="D20" s="272"/>
      <c r="E20" s="273"/>
      <c r="F20" s="178">
        <v>81000</v>
      </c>
      <c r="G20" s="178"/>
      <c r="H20" s="19"/>
      <c r="I20" s="19"/>
    </row>
    <row r="21" spans="1:9" ht="15">
      <c r="A21" s="176"/>
      <c r="B21" s="97"/>
      <c r="C21" s="97"/>
      <c r="D21" s="97"/>
      <c r="E21" s="177"/>
      <c r="F21" s="189"/>
      <c r="G21" s="189"/>
      <c r="H21" s="189"/>
      <c r="I21" s="189"/>
    </row>
    <row r="22" spans="1:9" ht="15">
      <c r="A22" s="271" t="s">
        <v>111</v>
      </c>
      <c r="B22" s="138"/>
      <c r="C22" s="138"/>
      <c r="D22" s="138"/>
      <c r="E22" s="139"/>
      <c r="F22" s="108">
        <v>50262000</v>
      </c>
      <c r="G22" s="109"/>
      <c r="H22" s="108">
        <v>68242000</v>
      </c>
      <c r="I22" s="109"/>
    </row>
    <row r="23" spans="1:9" ht="15">
      <c r="A23" s="203" t="s">
        <v>112</v>
      </c>
      <c r="B23" s="204"/>
      <c r="C23" s="204"/>
      <c r="D23" s="204"/>
      <c r="E23" s="205"/>
      <c r="F23" s="101"/>
      <c r="G23" s="188"/>
      <c r="H23" s="101"/>
      <c r="I23" s="188"/>
    </row>
    <row r="24" spans="1:9" ht="15">
      <c r="A24" s="33" t="s">
        <v>114</v>
      </c>
      <c r="B24" s="34"/>
      <c r="C24" s="34"/>
      <c r="D24" s="34"/>
      <c r="E24" s="103"/>
      <c r="F24" s="178">
        <v>5000000</v>
      </c>
      <c r="G24" s="178"/>
      <c r="H24" s="101"/>
      <c r="I24" s="101"/>
    </row>
    <row r="25" spans="1:9" ht="15">
      <c r="A25" s="33"/>
      <c r="B25" s="34"/>
      <c r="C25" s="34"/>
      <c r="D25" s="34"/>
      <c r="E25" s="103"/>
      <c r="F25" s="101"/>
      <c r="G25" s="101"/>
      <c r="H25" s="101"/>
      <c r="I25" s="101"/>
    </row>
    <row r="26" spans="1:9" ht="15">
      <c r="A26" s="33" t="s">
        <v>115</v>
      </c>
      <c r="B26" s="34"/>
      <c r="C26" s="34"/>
      <c r="D26" s="34"/>
      <c r="E26" s="103"/>
      <c r="F26" s="178">
        <v>9957000</v>
      </c>
      <c r="G26" s="178"/>
      <c r="H26" s="19"/>
      <c r="I26" s="19"/>
    </row>
    <row r="27" spans="1:9" ht="15">
      <c r="A27" s="176"/>
      <c r="B27" s="97"/>
      <c r="C27" s="97"/>
      <c r="D27" s="97"/>
      <c r="E27" s="177"/>
      <c r="F27" s="19"/>
      <c r="G27" s="19"/>
      <c r="H27" s="19"/>
      <c r="I27" s="19"/>
    </row>
    <row r="28" spans="1:9" ht="15">
      <c r="A28" s="33" t="s">
        <v>116</v>
      </c>
      <c r="B28" s="34"/>
      <c r="C28" s="34"/>
      <c r="D28" s="34"/>
      <c r="E28" s="103"/>
      <c r="F28" s="101">
        <f>SUM(F29:G30)</f>
        <v>509000</v>
      </c>
      <c r="G28" s="188"/>
      <c r="H28" s="101">
        <f>SUM(H29:I30)</f>
        <v>450000</v>
      </c>
      <c r="I28" s="188"/>
    </row>
    <row r="29" spans="1:9" ht="15">
      <c r="A29" s="176" t="s">
        <v>117</v>
      </c>
      <c r="B29" s="97"/>
      <c r="C29" s="97"/>
      <c r="D29" s="97"/>
      <c r="E29" s="177"/>
      <c r="F29" s="181">
        <v>224000</v>
      </c>
      <c r="G29" s="181"/>
      <c r="H29" s="181">
        <v>200000</v>
      </c>
      <c r="I29" s="181"/>
    </row>
    <row r="30" spans="1:9" ht="15">
      <c r="A30" s="176" t="s">
        <v>118</v>
      </c>
      <c r="B30" s="97"/>
      <c r="C30" s="97"/>
      <c r="D30" s="97"/>
      <c r="E30" s="177"/>
      <c r="F30" s="73">
        <v>285000</v>
      </c>
      <c r="G30" s="73"/>
      <c r="H30" s="73">
        <v>250000</v>
      </c>
      <c r="I30" s="73"/>
    </row>
    <row r="31" spans="1:9" ht="15">
      <c r="A31" s="33" t="s">
        <v>119</v>
      </c>
      <c r="B31" s="34"/>
      <c r="C31" s="34"/>
      <c r="D31" s="34"/>
      <c r="E31" s="103"/>
      <c r="F31" s="178">
        <v>981000</v>
      </c>
      <c r="G31" s="178"/>
      <c r="H31" s="178">
        <v>950000</v>
      </c>
      <c r="I31" s="178"/>
    </row>
    <row r="32" spans="1:9" ht="15">
      <c r="A32" s="195" t="s">
        <v>120</v>
      </c>
      <c r="B32" s="196"/>
      <c r="C32" s="196"/>
      <c r="D32" s="196"/>
      <c r="E32" s="197"/>
      <c r="F32" s="104"/>
      <c r="G32" s="104"/>
      <c r="H32" s="104"/>
      <c r="I32" s="104"/>
    </row>
    <row r="33" spans="1:9" ht="15">
      <c r="A33" s="198" t="s">
        <v>10</v>
      </c>
      <c r="B33" s="199"/>
      <c r="C33" s="199"/>
      <c r="D33" s="199"/>
      <c r="E33" s="200"/>
      <c r="F33" s="108">
        <v>100000</v>
      </c>
      <c r="G33" s="109"/>
      <c r="H33" s="108">
        <v>100000</v>
      </c>
      <c r="I33" s="109"/>
    </row>
    <row r="34" spans="1:9" ht="15">
      <c r="A34" s="176" t="s">
        <v>121</v>
      </c>
      <c r="B34" s="97"/>
      <c r="C34" s="97"/>
      <c r="D34" s="97"/>
      <c r="E34" s="177"/>
      <c r="F34" s="101"/>
      <c r="G34" s="101"/>
      <c r="H34" s="101"/>
      <c r="I34" s="101"/>
    </row>
    <row r="35" spans="1:9" ht="15">
      <c r="A35" s="33" t="s">
        <v>122</v>
      </c>
      <c r="B35" s="34"/>
      <c r="C35" s="34"/>
      <c r="D35" s="34"/>
      <c r="E35" s="103"/>
      <c r="F35" s="101">
        <f>SUM(F28,F31,F33,G34)</f>
        <v>1590000</v>
      </c>
      <c r="G35" s="101"/>
      <c r="H35" s="101">
        <f>SUM(H28,H31,H33)</f>
        <v>1500000</v>
      </c>
      <c r="I35" s="101"/>
    </row>
    <row r="36" spans="1:9" ht="15">
      <c r="A36" s="176" t="s">
        <v>123</v>
      </c>
      <c r="B36" s="97"/>
      <c r="C36" s="97"/>
      <c r="D36" s="97"/>
      <c r="E36" s="177"/>
      <c r="F36" s="73">
        <v>1236000</v>
      </c>
      <c r="G36" s="73"/>
      <c r="H36" s="73">
        <v>1500000</v>
      </c>
      <c r="I36" s="73"/>
    </row>
    <row r="37" spans="1:9" ht="15">
      <c r="A37" s="176" t="s">
        <v>124</v>
      </c>
      <c r="B37" s="36"/>
      <c r="C37" s="36"/>
      <c r="D37" s="36"/>
      <c r="E37" s="37"/>
      <c r="F37" s="73">
        <v>130000</v>
      </c>
      <c r="G37" s="73"/>
      <c r="H37" s="73">
        <v>120000</v>
      </c>
      <c r="I37" s="73"/>
    </row>
    <row r="38" spans="1:9" ht="15">
      <c r="A38" s="176" t="s">
        <v>125</v>
      </c>
      <c r="B38" s="97"/>
      <c r="C38" s="97"/>
      <c r="D38" s="97"/>
      <c r="E38" s="177"/>
      <c r="F38" s="73">
        <v>34000</v>
      </c>
      <c r="G38" s="73"/>
      <c r="H38" s="73">
        <v>30000</v>
      </c>
      <c r="I38" s="73"/>
    </row>
    <row r="39" spans="1:9" ht="15">
      <c r="A39" s="33" t="s">
        <v>126</v>
      </c>
      <c r="B39" s="34"/>
      <c r="C39" s="34"/>
      <c r="D39" s="34"/>
      <c r="E39" s="103"/>
      <c r="F39" s="180">
        <f>SUM(F36:G38)</f>
        <v>1400000</v>
      </c>
      <c r="G39" s="180"/>
      <c r="H39" s="180">
        <f>SUM(H36:I38)</f>
        <v>1650000</v>
      </c>
      <c r="I39" s="180"/>
    </row>
    <row r="40" spans="1:9" ht="15">
      <c r="A40" s="33" t="s">
        <v>127</v>
      </c>
      <c r="B40" s="34"/>
      <c r="C40" s="34"/>
      <c r="D40" s="34"/>
      <c r="E40" s="103"/>
      <c r="F40" s="178">
        <v>15000</v>
      </c>
      <c r="G40" s="178"/>
      <c r="H40" s="104"/>
      <c r="I40" s="104"/>
    </row>
    <row r="41" spans="1:9" ht="15.75" thickBot="1">
      <c r="A41" s="213" t="s">
        <v>128</v>
      </c>
      <c r="B41" s="214"/>
      <c r="C41" s="214"/>
      <c r="D41" s="214"/>
      <c r="E41" s="215"/>
      <c r="F41" s="158">
        <v>700000</v>
      </c>
      <c r="G41" s="159"/>
      <c r="H41" s="158"/>
      <c r="I41" s="159"/>
    </row>
    <row r="42" spans="1:9" ht="16.5" thickBot="1" thickTop="1">
      <c r="A42" s="266" t="s">
        <v>136</v>
      </c>
      <c r="B42" s="267"/>
      <c r="C42" s="267"/>
      <c r="D42" s="267"/>
      <c r="E42" s="268"/>
      <c r="F42" s="269">
        <v>4084000</v>
      </c>
      <c r="G42" s="270"/>
      <c r="H42" s="269">
        <v>2658000</v>
      </c>
      <c r="I42" s="270"/>
    </row>
    <row r="43" spans="1:9" ht="16.5" thickBot="1" thickTop="1">
      <c r="A43" s="154" t="s">
        <v>2</v>
      </c>
      <c r="B43" s="24"/>
      <c r="C43" s="24"/>
      <c r="D43" s="24"/>
      <c r="E43" s="209"/>
      <c r="F43" s="21">
        <f>SUM(F15,F16,F17,F22,F18,F20,F24,F26,F35,F39,F40,F41,F42)</f>
        <v>83477762</v>
      </c>
      <c r="G43" s="21"/>
      <c r="H43" s="21">
        <f>SUM(H15,H16,H17,H18,H20,H22,H24,H26,H35,H39,H40,H41,H42)</f>
        <v>84458995</v>
      </c>
      <c r="I43" s="21"/>
    </row>
    <row r="44" spans="1:9" ht="15.75" thickTop="1">
      <c r="A44" s="194"/>
      <c r="B44" s="194"/>
      <c r="C44" s="194"/>
      <c r="D44" s="194"/>
      <c r="E44" s="194"/>
      <c r="F44" s="179"/>
      <c r="G44" s="179"/>
      <c r="H44" s="179"/>
      <c r="I44" s="179"/>
    </row>
    <row r="45" spans="1:9" ht="15">
      <c r="A45" s="172"/>
      <c r="B45" s="172"/>
      <c r="C45" s="172"/>
      <c r="D45" s="172"/>
      <c r="E45" s="172"/>
      <c r="F45" s="174"/>
      <c r="G45" s="174"/>
      <c r="H45" s="174"/>
      <c r="I45" s="174"/>
    </row>
    <row r="46" spans="1:9" ht="15">
      <c r="A46" s="172"/>
      <c r="B46" s="173"/>
      <c r="C46" s="173"/>
      <c r="D46" s="173"/>
      <c r="E46" s="173"/>
      <c r="F46" s="174"/>
      <c r="G46" s="179"/>
      <c r="H46" s="174"/>
      <c r="I46" s="179"/>
    </row>
    <row r="47" spans="1:9" ht="15">
      <c r="A47" s="172"/>
      <c r="B47" s="172"/>
      <c r="C47" s="172"/>
      <c r="D47" s="172"/>
      <c r="E47" s="172"/>
      <c r="F47" s="174"/>
      <c r="G47" s="175"/>
      <c r="H47" s="174"/>
      <c r="I47" s="175"/>
    </row>
    <row r="52" spans="1:9" ht="15">
      <c r="A52" s="7"/>
      <c r="B52" s="7"/>
      <c r="C52" s="7"/>
      <c r="D52" s="7"/>
      <c r="E52" s="7"/>
      <c r="F52" s="8"/>
      <c r="G52" s="8"/>
      <c r="H52" s="8"/>
      <c r="I52" s="8"/>
    </row>
    <row r="53" spans="1:9" ht="15">
      <c r="A53" s="168" t="s">
        <v>48</v>
      </c>
      <c r="B53" s="169"/>
      <c r="C53" s="169"/>
      <c r="D53" s="169"/>
      <c r="E53" s="169"/>
      <c r="F53" s="169"/>
      <c r="G53" s="169"/>
      <c r="H53" s="169"/>
      <c r="I53" s="169"/>
    </row>
    <row r="54" spans="1:9" ht="15">
      <c r="A54" s="5"/>
      <c r="B54" s="5"/>
      <c r="C54" s="5"/>
      <c r="D54" s="5"/>
      <c r="E54" s="5"/>
      <c r="F54" s="6"/>
      <c r="G54" s="6"/>
      <c r="H54" s="6"/>
      <c r="I54" s="6"/>
    </row>
    <row r="55" spans="1:9" ht="15" customHeight="1">
      <c r="A55" s="40" t="s">
        <v>0</v>
      </c>
      <c r="B55" s="40"/>
      <c r="C55" s="40"/>
      <c r="D55" s="40"/>
      <c r="E55" s="40"/>
      <c r="F55" s="31" t="s">
        <v>35</v>
      </c>
      <c r="G55" s="31"/>
      <c r="H55" s="31" t="s">
        <v>36</v>
      </c>
      <c r="I55" s="31"/>
    </row>
    <row r="56" spans="1:9" ht="14.25" customHeight="1">
      <c r="A56" s="41"/>
      <c r="B56" s="41"/>
      <c r="C56" s="41"/>
      <c r="D56" s="41"/>
      <c r="E56" s="41"/>
      <c r="F56" s="32"/>
      <c r="G56" s="32"/>
      <c r="H56" s="32"/>
      <c r="I56" s="32"/>
    </row>
    <row r="57" spans="1:9" ht="15">
      <c r="A57" s="33" t="s">
        <v>37</v>
      </c>
      <c r="B57" s="34"/>
      <c r="C57" s="34"/>
      <c r="D57" s="34"/>
      <c r="E57" s="34"/>
      <c r="F57" s="19">
        <v>2061000</v>
      </c>
      <c r="G57" s="19"/>
      <c r="H57" s="19">
        <f>SUM(H58,H59)</f>
        <v>1557000</v>
      </c>
      <c r="I57" s="19"/>
    </row>
    <row r="58" spans="1:9" ht="15">
      <c r="A58" s="151" t="s">
        <v>129</v>
      </c>
      <c r="B58" s="152"/>
      <c r="C58" s="152"/>
      <c r="D58" s="152"/>
      <c r="E58" s="152"/>
      <c r="F58" s="19"/>
      <c r="G58" s="19"/>
      <c r="H58" s="19">
        <v>897000</v>
      </c>
      <c r="I58" s="19"/>
    </row>
    <row r="59" spans="1:9" ht="15">
      <c r="A59" s="151" t="s">
        <v>130</v>
      </c>
      <c r="B59" s="152"/>
      <c r="C59" s="152"/>
      <c r="D59" s="152"/>
      <c r="E59" s="152"/>
      <c r="F59" s="19"/>
      <c r="G59" s="19"/>
      <c r="H59" s="19">
        <v>660000</v>
      </c>
      <c r="I59" s="19"/>
    </row>
    <row r="60" spans="1:9" ht="15">
      <c r="A60" s="100" t="s">
        <v>47</v>
      </c>
      <c r="B60" s="201"/>
      <c r="C60" s="201"/>
      <c r="D60" s="201"/>
      <c r="E60" s="201"/>
      <c r="F60" s="19"/>
      <c r="G60" s="19"/>
      <c r="H60" s="19">
        <v>54000</v>
      </c>
      <c r="I60" s="19"/>
    </row>
    <row r="61" spans="1:9" ht="15.75" thickBot="1">
      <c r="A61" s="165" t="s">
        <v>131</v>
      </c>
      <c r="B61" s="210"/>
      <c r="C61" s="210"/>
      <c r="D61" s="210"/>
      <c r="E61" s="78"/>
      <c r="F61" s="170"/>
      <c r="G61" s="171"/>
      <c r="H61" s="170"/>
      <c r="I61" s="171"/>
    </row>
    <row r="62" spans="1:9" ht="16.5" thickBot="1" thickTop="1">
      <c r="A62" s="23" t="s">
        <v>4</v>
      </c>
      <c r="B62" s="24"/>
      <c r="C62" s="24"/>
      <c r="D62" s="24"/>
      <c r="E62" s="24"/>
      <c r="F62" s="21">
        <v>2061000</v>
      </c>
      <c r="G62" s="21"/>
      <c r="H62" s="21">
        <f>SUM(H57+H60)</f>
        <v>1611000</v>
      </c>
      <c r="I62" s="21"/>
    </row>
    <row r="63" spans="1:9" ht="15.75" thickTop="1">
      <c r="A63" s="33" t="s">
        <v>26</v>
      </c>
      <c r="B63" s="34"/>
      <c r="C63" s="34"/>
      <c r="D63" s="34"/>
      <c r="E63" s="34"/>
      <c r="F63" s="19">
        <v>532000</v>
      </c>
      <c r="G63" s="19"/>
      <c r="H63" s="19">
        <v>435000</v>
      </c>
      <c r="I63" s="19"/>
    </row>
    <row r="64" spans="1:9" ht="15.75" thickBot="1">
      <c r="A64" s="125"/>
      <c r="B64" s="125"/>
      <c r="C64" s="125"/>
      <c r="D64" s="125"/>
      <c r="E64" s="125"/>
      <c r="F64" s="20"/>
      <c r="G64" s="20"/>
      <c r="H64" s="20"/>
      <c r="I64" s="20"/>
    </row>
    <row r="65" spans="1:9" ht="16.5" thickBot="1" thickTop="1">
      <c r="A65" s="23" t="s">
        <v>5</v>
      </c>
      <c r="B65" s="24"/>
      <c r="C65" s="24"/>
      <c r="D65" s="24"/>
      <c r="E65" s="24"/>
      <c r="F65" s="21">
        <f>SUM(F63:G63)</f>
        <v>532000</v>
      </c>
      <c r="G65" s="105"/>
      <c r="H65" s="21">
        <f>SUM(H63,I64)</f>
        <v>435000</v>
      </c>
      <c r="I65" s="105"/>
    </row>
    <row r="66" spans="1:9" ht="15.75" thickTop="1">
      <c r="A66" s="33" t="s">
        <v>38</v>
      </c>
      <c r="B66" s="34"/>
      <c r="C66" s="34"/>
      <c r="D66" s="34"/>
      <c r="E66" s="103"/>
      <c r="F66" s="19">
        <v>203000</v>
      </c>
      <c r="G66" s="19"/>
      <c r="H66" s="19">
        <v>200000</v>
      </c>
      <c r="I66" s="19"/>
    </row>
    <row r="67" spans="1:9" ht="15">
      <c r="A67" s="17" t="s">
        <v>29</v>
      </c>
      <c r="B67" s="17"/>
      <c r="C67" s="17"/>
      <c r="D67" s="17"/>
      <c r="E67" s="17"/>
      <c r="F67" s="20"/>
      <c r="G67" s="20"/>
      <c r="H67" s="20"/>
      <c r="I67" s="20"/>
    </row>
    <row r="68" spans="1:9" ht="15">
      <c r="A68" s="33" t="s">
        <v>39</v>
      </c>
      <c r="B68" s="34"/>
      <c r="C68" s="34"/>
      <c r="D68" s="34"/>
      <c r="E68" s="34"/>
      <c r="F68" s="19">
        <v>5000</v>
      </c>
      <c r="G68" s="19"/>
      <c r="H68" s="19">
        <v>5000</v>
      </c>
      <c r="I68" s="19"/>
    </row>
    <row r="69" spans="1:9" ht="15">
      <c r="A69" s="17"/>
      <c r="B69" s="17"/>
      <c r="C69" s="17"/>
      <c r="D69" s="17"/>
      <c r="E69" s="17"/>
      <c r="F69" s="20"/>
      <c r="G69" s="20"/>
      <c r="H69" s="20"/>
      <c r="I69" s="20"/>
    </row>
    <row r="70" spans="1:9" ht="15">
      <c r="A70" s="33" t="s">
        <v>40</v>
      </c>
      <c r="B70" s="34"/>
      <c r="C70" s="34"/>
      <c r="D70" s="34"/>
      <c r="E70" s="34"/>
      <c r="F70" s="19">
        <v>70000</v>
      </c>
      <c r="G70" s="19"/>
      <c r="H70" s="19">
        <v>70000</v>
      </c>
      <c r="I70" s="19"/>
    </row>
    <row r="71" spans="1:9" ht="15">
      <c r="A71" s="17"/>
      <c r="B71" s="17"/>
      <c r="C71" s="17"/>
      <c r="D71" s="17"/>
      <c r="E71" s="17"/>
      <c r="F71" s="20"/>
      <c r="G71" s="20"/>
      <c r="H71" s="20"/>
      <c r="I71" s="20"/>
    </row>
    <row r="72" spans="1:9" ht="15">
      <c r="A72" s="33" t="s">
        <v>17</v>
      </c>
      <c r="B72" s="34"/>
      <c r="C72" s="34"/>
      <c r="D72" s="34"/>
      <c r="E72" s="34"/>
      <c r="F72" s="19">
        <v>7000</v>
      </c>
      <c r="G72" s="19"/>
      <c r="H72" s="19">
        <v>7000</v>
      </c>
      <c r="I72" s="19"/>
    </row>
    <row r="73" spans="1:9" ht="15">
      <c r="A73" s="17"/>
      <c r="B73" s="17"/>
      <c r="C73" s="17"/>
      <c r="D73" s="17"/>
      <c r="E73" s="17"/>
      <c r="F73" s="20"/>
      <c r="G73" s="20"/>
      <c r="H73" s="20"/>
      <c r="I73" s="20"/>
    </row>
    <row r="74" spans="1:9" ht="15">
      <c r="A74" s="100" t="s">
        <v>41</v>
      </c>
      <c r="B74" s="100"/>
      <c r="C74" s="100"/>
      <c r="D74" s="100"/>
      <c r="E74" s="100"/>
      <c r="F74" s="19">
        <v>18000</v>
      </c>
      <c r="G74" s="19"/>
      <c r="H74" s="19">
        <v>15000</v>
      </c>
      <c r="I74" s="19"/>
    </row>
    <row r="75" spans="1:9" ht="15">
      <c r="A75" s="125"/>
      <c r="B75" s="125"/>
      <c r="C75" s="125"/>
      <c r="D75" s="125"/>
      <c r="E75" s="125"/>
      <c r="F75" s="20"/>
      <c r="G75" s="20"/>
      <c r="H75" s="20"/>
      <c r="I75" s="20"/>
    </row>
    <row r="76" spans="1:9" ht="15">
      <c r="A76" s="33" t="s">
        <v>25</v>
      </c>
      <c r="B76" s="34"/>
      <c r="C76" s="34"/>
      <c r="D76" s="34"/>
      <c r="E76" s="34"/>
      <c r="F76" s="19">
        <v>4000</v>
      </c>
      <c r="G76" s="19"/>
      <c r="H76" s="19">
        <v>10000</v>
      </c>
      <c r="I76" s="19"/>
    </row>
    <row r="77" spans="1:11" ht="15">
      <c r="A77" s="17"/>
      <c r="B77" s="17"/>
      <c r="C77" s="17"/>
      <c r="D77" s="17"/>
      <c r="E77" s="17"/>
      <c r="F77" s="20"/>
      <c r="G77" s="20"/>
      <c r="H77" s="20"/>
      <c r="I77" s="20"/>
      <c r="K77" s="9"/>
    </row>
    <row r="78" spans="1:11" ht="15">
      <c r="A78" s="100" t="s">
        <v>42</v>
      </c>
      <c r="B78" s="100"/>
      <c r="C78" s="100"/>
      <c r="D78" s="100"/>
      <c r="E78" s="100"/>
      <c r="F78" s="19">
        <v>152000</v>
      </c>
      <c r="G78" s="19"/>
      <c r="H78" s="19">
        <v>150000</v>
      </c>
      <c r="I78" s="19"/>
      <c r="K78" s="9"/>
    </row>
    <row r="79" spans="1:11" ht="15">
      <c r="A79" s="151"/>
      <c r="B79" s="151"/>
      <c r="C79" s="151"/>
      <c r="D79" s="151"/>
      <c r="E79" s="151"/>
      <c r="F79" s="19"/>
      <c r="G79" s="19"/>
      <c r="H79" s="19"/>
      <c r="I79" s="19"/>
      <c r="K79" s="9"/>
    </row>
    <row r="80" spans="1:9" ht="15">
      <c r="A80" s="33" t="s">
        <v>43</v>
      </c>
      <c r="B80" s="34"/>
      <c r="C80" s="34"/>
      <c r="D80" s="34"/>
      <c r="E80" s="34"/>
      <c r="F80" s="19">
        <v>405000</v>
      </c>
      <c r="G80" s="19"/>
      <c r="H80" s="19">
        <v>100000</v>
      </c>
      <c r="I80" s="19"/>
    </row>
    <row r="81" spans="1:9" ht="15">
      <c r="A81" s="125"/>
      <c r="B81" s="125"/>
      <c r="C81" s="125"/>
      <c r="D81" s="125"/>
      <c r="E81" s="125"/>
      <c r="F81" s="20"/>
      <c r="G81" s="20"/>
      <c r="H81" s="20"/>
      <c r="I81" s="20"/>
    </row>
    <row r="82" spans="1:9" ht="15">
      <c r="A82" s="33" t="s">
        <v>44</v>
      </c>
      <c r="B82" s="34"/>
      <c r="C82" s="34"/>
      <c r="D82" s="34"/>
      <c r="E82" s="34"/>
      <c r="F82" s="19">
        <v>168000</v>
      </c>
      <c r="G82" s="19"/>
      <c r="H82" s="19">
        <v>370000</v>
      </c>
      <c r="I82" s="19"/>
    </row>
    <row r="83" spans="1:9" ht="15">
      <c r="A83" s="125"/>
      <c r="B83" s="125"/>
      <c r="C83" s="125"/>
      <c r="D83" s="125"/>
      <c r="E83" s="125"/>
      <c r="F83" s="20"/>
      <c r="G83" s="20"/>
      <c r="H83" s="20"/>
      <c r="I83" s="20"/>
    </row>
    <row r="84" spans="1:9" ht="15">
      <c r="A84" s="33" t="s">
        <v>45</v>
      </c>
      <c r="B84" s="34"/>
      <c r="C84" s="34"/>
      <c r="D84" s="34"/>
      <c r="E84" s="34"/>
      <c r="F84" s="19">
        <v>517000</v>
      </c>
      <c r="G84" s="19"/>
      <c r="H84" s="19">
        <v>520000</v>
      </c>
      <c r="I84" s="19"/>
    </row>
    <row r="85" spans="1:9" ht="15">
      <c r="A85" s="17"/>
      <c r="B85" s="17"/>
      <c r="C85" s="17"/>
      <c r="D85" s="17"/>
      <c r="E85" s="17"/>
      <c r="F85" s="20"/>
      <c r="G85" s="20"/>
      <c r="H85" s="20"/>
      <c r="I85" s="20"/>
    </row>
    <row r="86" spans="1:9" ht="15">
      <c r="A86" s="33" t="s">
        <v>46</v>
      </c>
      <c r="B86" s="34"/>
      <c r="C86" s="34"/>
      <c r="D86" s="34"/>
      <c r="E86" s="34"/>
      <c r="F86" s="19">
        <v>21000</v>
      </c>
      <c r="G86" s="19"/>
      <c r="H86" s="19">
        <v>20000</v>
      </c>
      <c r="I86" s="19"/>
    </row>
    <row r="87" spans="1:9" ht="15.75" thickBot="1">
      <c r="A87" s="17"/>
      <c r="B87" s="17"/>
      <c r="C87" s="17"/>
      <c r="D87" s="17"/>
      <c r="E87" s="17"/>
      <c r="F87" s="20"/>
      <c r="G87" s="20"/>
      <c r="H87" s="20"/>
      <c r="I87" s="20"/>
    </row>
    <row r="88" spans="1:9" ht="16.5" thickBot="1" thickTop="1">
      <c r="A88" s="23" t="s">
        <v>6</v>
      </c>
      <c r="B88" s="24"/>
      <c r="C88" s="24"/>
      <c r="D88" s="24"/>
      <c r="E88" s="24"/>
      <c r="F88" s="21">
        <f>SUM(F66:G87)</f>
        <v>1570000</v>
      </c>
      <c r="G88" s="22"/>
      <c r="H88" s="21">
        <f>SUM(H66:I87)</f>
        <v>1467000</v>
      </c>
      <c r="I88" s="22"/>
    </row>
    <row r="89" spans="1:9" ht="16.5" thickBot="1" thickTop="1">
      <c r="A89" s="23" t="s">
        <v>7</v>
      </c>
      <c r="B89" s="146"/>
      <c r="C89" s="146"/>
      <c r="D89" s="146"/>
      <c r="E89" s="147"/>
      <c r="F89" s="148">
        <f>SUM(F88,F65,F62)</f>
        <v>4163000</v>
      </c>
      <c r="G89" s="147"/>
      <c r="H89" s="148">
        <f>SUM(H88,H65,H62)</f>
        <v>3513000</v>
      </c>
      <c r="I89" s="147"/>
    </row>
    <row r="90" spans="1:9" ht="16.5" thickBot="1" thickTop="1">
      <c r="A90" s="23" t="s">
        <v>12</v>
      </c>
      <c r="B90" s="24"/>
      <c r="C90" s="24"/>
      <c r="D90" s="24"/>
      <c r="E90" s="24"/>
      <c r="F90" s="21"/>
      <c r="G90" s="22"/>
      <c r="H90" s="21">
        <v>944000</v>
      </c>
      <c r="I90" s="22"/>
    </row>
    <row r="91" spans="1:9" ht="15.75" thickTop="1">
      <c r="A91" s="162" t="s">
        <v>100</v>
      </c>
      <c r="B91" s="163"/>
      <c r="C91" s="163"/>
      <c r="D91" s="163"/>
      <c r="E91" s="163"/>
      <c r="F91" s="164"/>
      <c r="G91" s="164"/>
      <c r="H91" s="164"/>
      <c r="I91" s="164"/>
    </row>
    <row r="92" spans="1:9" ht="15">
      <c r="A92" s="125"/>
      <c r="B92" s="132"/>
      <c r="C92" s="132"/>
      <c r="D92" s="132"/>
      <c r="E92" s="132"/>
      <c r="F92" s="167"/>
      <c r="G92" s="167"/>
      <c r="H92" s="167"/>
      <c r="I92" s="167"/>
    </row>
    <row r="93" spans="1:9" ht="15">
      <c r="A93" s="100" t="s">
        <v>99</v>
      </c>
      <c r="B93" s="201"/>
      <c r="C93" s="201"/>
      <c r="D93" s="201"/>
      <c r="E93" s="201"/>
      <c r="F93" s="101"/>
      <c r="G93" s="101"/>
      <c r="H93" s="101"/>
      <c r="I93" s="101"/>
    </row>
    <row r="94" spans="1:9" ht="15.75" thickBot="1">
      <c r="A94" s="165"/>
      <c r="B94" s="166"/>
      <c r="C94" s="166"/>
      <c r="D94" s="166"/>
      <c r="E94" s="166"/>
      <c r="F94" s="20"/>
      <c r="G94" s="20"/>
      <c r="H94" s="20"/>
      <c r="I94" s="20"/>
    </row>
    <row r="95" spans="1:9" ht="16.5" thickBot="1" thickTop="1">
      <c r="A95" s="118" t="s">
        <v>78</v>
      </c>
      <c r="B95" s="118"/>
      <c r="C95" s="118"/>
      <c r="D95" s="118"/>
      <c r="E95" s="118"/>
      <c r="F95" s="79"/>
      <c r="G95" s="79"/>
      <c r="H95" s="79"/>
      <c r="I95" s="79"/>
    </row>
    <row r="96" spans="1:9" ht="16.5" thickBot="1" thickTop="1">
      <c r="A96" s="23" t="s">
        <v>8</v>
      </c>
      <c r="B96" s="24"/>
      <c r="C96" s="24"/>
      <c r="D96" s="24"/>
      <c r="E96" s="24"/>
      <c r="F96" s="21">
        <f>SUM(F91+F93+F95)</f>
        <v>0</v>
      </c>
      <c r="G96" s="21"/>
      <c r="H96" s="21">
        <f>SUM(H91+H93+H95)</f>
        <v>0</v>
      </c>
      <c r="I96" s="21"/>
    </row>
    <row r="97" spans="1:9" ht="16.5" thickBot="1" thickTop="1">
      <c r="A97" s="23" t="s">
        <v>13</v>
      </c>
      <c r="B97" s="146"/>
      <c r="C97" s="146"/>
      <c r="D97" s="146"/>
      <c r="E97" s="147"/>
      <c r="F97" s="148"/>
      <c r="G97" s="149"/>
      <c r="H97" s="148"/>
      <c r="I97" s="149"/>
    </row>
    <row r="98" spans="1:9" ht="16.5" thickBot="1" thickTop="1">
      <c r="A98" s="23" t="s">
        <v>9</v>
      </c>
      <c r="B98" s="24"/>
      <c r="C98" s="24"/>
      <c r="D98" s="24"/>
      <c r="E98" s="24"/>
      <c r="F98" s="21">
        <f>SUM(F89+F90+F96+F97)</f>
        <v>4163000</v>
      </c>
      <c r="G98" s="22"/>
      <c r="H98" s="21">
        <f>SUM(H89+H90+H96+H97)</f>
        <v>4457000</v>
      </c>
      <c r="I98" s="22"/>
    </row>
    <row r="99" ht="15.75" thickTop="1"/>
    <row r="100" spans="1:9" ht="15">
      <c r="A100" s="102" t="s">
        <v>49</v>
      </c>
      <c r="B100" s="102"/>
      <c r="C100" s="102"/>
      <c r="D100" s="102"/>
      <c r="E100" s="102"/>
      <c r="F100" s="102"/>
      <c r="G100" s="102"/>
      <c r="H100" s="102"/>
      <c r="I100" s="102"/>
    </row>
    <row r="102" spans="1:9" ht="15">
      <c r="A102" s="40" t="s">
        <v>0</v>
      </c>
      <c r="B102" s="40"/>
      <c r="C102" s="40"/>
      <c r="D102" s="40"/>
      <c r="E102" s="40"/>
      <c r="F102" s="31" t="s">
        <v>35</v>
      </c>
      <c r="G102" s="31"/>
      <c r="H102" s="31" t="s">
        <v>36</v>
      </c>
      <c r="I102" s="31"/>
    </row>
    <row r="103" spans="1:9" ht="15">
      <c r="A103" s="41"/>
      <c r="B103" s="41"/>
      <c r="C103" s="41"/>
      <c r="D103" s="41"/>
      <c r="E103" s="41"/>
      <c r="F103" s="32"/>
      <c r="G103" s="32"/>
      <c r="H103" s="32"/>
      <c r="I103" s="32"/>
    </row>
    <row r="104" spans="1:9" ht="15">
      <c r="A104" s="33" t="s">
        <v>39</v>
      </c>
      <c r="B104" s="34"/>
      <c r="C104" s="34"/>
      <c r="D104" s="34"/>
      <c r="E104" s="103"/>
      <c r="F104" s="19">
        <v>11000</v>
      </c>
      <c r="G104" s="19"/>
      <c r="H104" s="19">
        <v>40000</v>
      </c>
      <c r="I104" s="19"/>
    </row>
    <row r="105" spans="1:9" ht="15">
      <c r="A105" s="17"/>
      <c r="B105" s="17"/>
      <c r="C105" s="17"/>
      <c r="D105" s="17"/>
      <c r="E105" s="17"/>
      <c r="F105" s="20"/>
      <c r="G105" s="20"/>
      <c r="H105" s="20"/>
      <c r="I105" s="20"/>
    </row>
    <row r="106" spans="1:9" ht="15">
      <c r="A106" s="33" t="s">
        <v>41</v>
      </c>
      <c r="B106" s="34"/>
      <c r="C106" s="34"/>
      <c r="D106" s="34"/>
      <c r="E106" s="34"/>
      <c r="F106" s="19">
        <v>9000</v>
      </c>
      <c r="G106" s="19"/>
      <c r="H106" s="19">
        <v>10000</v>
      </c>
      <c r="I106" s="19"/>
    </row>
    <row r="107" spans="1:9" ht="15">
      <c r="A107" s="17"/>
      <c r="B107" s="17"/>
      <c r="C107" s="17"/>
      <c r="D107" s="17"/>
      <c r="E107" s="17"/>
      <c r="F107" s="20"/>
      <c r="G107" s="20"/>
      <c r="H107" s="20"/>
      <c r="I107" s="20"/>
    </row>
    <row r="108" spans="1:9" ht="15">
      <c r="A108" s="33" t="s">
        <v>44</v>
      </c>
      <c r="B108" s="34"/>
      <c r="C108" s="34"/>
      <c r="D108" s="34"/>
      <c r="E108" s="34"/>
      <c r="F108" s="19">
        <v>5000</v>
      </c>
      <c r="G108" s="19"/>
      <c r="H108" s="19">
        <v>13000</v>
      </c>
      <c r="I108" s="19"/>
    </row>
    <row r="109" spans="1:9" ht="15.75" thickBot="1">
      <c r="A109" s="17"/>
      <c r="B109" s="17"/>
      <c r="C109" s="17"/>
      <c r="D109" s="17"/>
      <c r="E109" s="17"/>
      <c r="F109" s="20"/>
      <c r="G109" s="20"/>
      <c r="H109" s="20"/>
      <c r="I109" s="20"/>
    </row>
    <row r="110" spans="1:9" ht="16.5" thickBot="1" thickTop="1">
      <c r="A110" s="23" t="s">
        <v>6</v>
      </c>
      <c r="B110" s="24"/>
      <c r="C110" s="24"/>
      <c r="D110" s="24"/>
      <c r="E110" s="24"/>
      <c r="F110" s="21">
        <f>SUM(F104:G109)</f>
        <v>25000</v>
      </c>
      <c r="G110" s="22"/>
      <c r="H110" s="21">
        <f>SUM(H104:I109)</f>
        <v>63000</v>
      </c>
      <c r="I110" s="22"/>
    </row>
    <row r="111" spans="1:9" ht="16.5" thickBot="1" thickTop="1">
      <c r="A111" s="118" t="s">
        <v>7</v>
      </c>
      <c r="B111" s="118"/>
      <c r="C111" s="118"/>
      <c r="D111" s="118"/>
      <c r="E111" s="118"/>
      <c r="F111" s="79">
        <f>SUM(F110)</f>
        <v>25000</v>
      </c>
      <c r="G111" s="80"/>
      <c r="H111" s="79">
        <f>SUM(H110)</f>
        <v>63000</v>
      </c>
      <c r="I111" s="80"/>
    </row>
    <row r="112" ht="15.75" thickTop="1"/>
    <row r="113" spans="1:9" ht="15">
      <c r="A113" s="106" t="s">
        <v>53</v>
      </c>
      <c r="B113" s="102"/>
      <c r="C113" s="102"/>
      <c r="D113" s="102"/>
      <c r="E113" s="102"/>
      <c r="F113" s="102"/>
      <c r="G113" s="102"/>
      <c r="H113" s="102"/>
      <c r="I113" s="102"/>
    </row>
    <row r="114" spans="1:9" ht="15">
      <c r="A114" s="1"/>
      <c r="B114" s="1"/>
      <c r="C114" s="1"/>
      <c r="D114" s="1"/>
      <c r="E114" s="1"/>
      <c r="F114" s="3"/>
      <c r="G114" s="4"/>
      <c r="H114" s="3"/>
      <c r="I114" s="4"/>
    </row>
    <row r="115" spans="1:9" ht="15" customHeight="1">
      <c r="A115" s="40" t="s">
        <v>0</v>
      </c>
      <c r="B115" s="40"/>
      <c r="C115" s="40"/>
      <c r="D115" s="40"/>
      <c r="E115" s="40"/>
      <c r="F115" s="31" t="s">
        <v>35</v>
      </c>
      <c r="G115" s="31"/>
      <c r="H115" s="31" t="s">
        <v>36</v>
      </c>
      <c r="I115" s="31"/>
    </row>
    <row r="116" spans="1:9" ht="15">
      <c r="A116" s="41"/>
      <c r="B116" s="41"/>
      <c r="C116" s="41"/>
      <c r="D116" s="41"/>
      <c r="E116" s="41"/>
      <c r="F116" s="32"/>
      <c r="G116" s="32"/>
      <c r="H116" s="32"/>
      <c r="I116" s="32"/>
    </row>
    <row r="117" spans="1:9" ht="15">
      <c r="A117" s="15" t="s">
        <v>50</v>
      </c>
      <c r="B117" s="107"/>
      <c r="C117" s="107"/>
      <c r="D117" s="107"/>
      <c r="E117" s="107"/>
      <c r="F117" s="104">
        <v>37550000</v>
      </c>
      <c r="G117" s="104"/>
      <c r="H117" s="104">
        <v>45863000</v>
      </c>
      <c r="I117" s="104"/>
    </row>
    <row r="118" spans="1:9" ht="15">
      <c r="A118" s="16"/>
      <c r="B118" s="56"/>
      <c r="C118" s="56"/>
      <c r="D118" s="56"/>
      <c r="E118" s="56"/>
      <c r="F118" s="47"/>
      <c r="G118" s="47"/>
      <c r="H118" s="47"/>
      <c r="I118" s="47"/>
    </row>
    <row r="119" spans="1:9" ht="15">
      <c r="A119" s="44" t="s">
        <v>51</v>
      </c>
      <c r="B119" s="16"/>
      <c r="C119" s="16"/>
      <c r="D119" s="16"/>
      <c r="E119" s="16"/>
      <c r="F119" s="45">
        <v>167000</v>
      </c>
      <c r="G119" s="53"/>
      <c r="H119" s="54">
        <v>432000</v>
      </c>
      <c r="I119" s="55"/>
    </row>
    <row r="120" spans="1:9" ht="15">
      <c r="A120" s="44"/>
      <c r="B120" s="16"/>
      <c r="C120" s="16"/>
      <c r="D120" s="16"/>
      <c r="E120" s="16"/>
      <c r="F120" s="45"/>
      <c r="G120" s="46"/>
      <c r="H120" s="47"/>
      <c r="I120" s="48"/>
    </row>
    <row r="121" spans="1:9" ht="15">
      <c r="A121" s="44" t="s">
        <v>52</v>
      </c>
      <c r="B121" s="16"/>
      <c r="C121" s="16"/>
      <c r="D121" s="16"/>
      <c r="E121" s="16"/>
      <c r="F121" s="45">
        <v>563000</v>
      </c>
      <c r="G121" s="46"/>
      <c r="H121" s="47"/>
      <c r="I121" s="48"/>
    </row>
    <row r="122" spans="1:9" ht="15.75" thickBot="1">
      <c r="A122" s="66" t="s">
        <v>103</v>
      </c>
      <c r="B122" s="67"/>
      <c r="C122" s="67"/>
      <c r="D122" s="67"/>
      <c r="E122" s="67"/>
      <c r="F122" s="49"/>
      <c r="G122" s="50"/>
      <c r="H122" s="51"/>
      <c r="I122" s="52"/>
    </row>
    <row r="123" spans="1:9" ht="16.5" thickBot="1" thickTop="1">
      <c r="A123" s="63" t="s">
        <v>4</v>
      </c>
      <c r="B123" s="64"/>
      <c r="C123" s="64"/>
      <c r="D123" s="64"/>
      <c r="E123" s="64"/>
      <c r="F123" s="65">
        <f>SUM(F117:G122)</f>
        <v>38280000</v>
      </c>
      <c r="G123" s="65"/>
      <c r="H123" s="65">
        <f>SUM(H117,H119,H121)</f>
        <v>46295000</v>
      </c>
      <c r="I123" s="65"/>
    </row>
    <row r="124" spans="1:9" ht="15.75" thickTop="1">
      <c r="A124" s="227" t="s">
        <v>26</v>
      </c>
      <c r="B124" s="227"/>
      <c r="C124" s="227"/>
      <c r="D124" s="227"/>
      <c r="E124" s="227"/>
      <c r="F124" s="211">
        <v>5212000</v>
      </c>
      <c r="G124" s="212"/>
      <c r="H124" s="221">
        <v>6192000</v>
      </c>
      <c r="I124" s="234"/>
    </row>
    <row r="125" spans="1:9" ht="15.75" thickBot="1">
      <c r="A125" s="228" t="s">
        <v>101</v>
      </c>
      <c r="B125" s="228"/>
      <c r="C125" s="228"/>
      <c r="D125" s="228"/>
      <c r="E125" s="229"/>
      <c r="F125" s="232">
        <v>136000</v>
      </c>
      <c r="G125" s="233"/>
      <c r="H125" s="158"/>
      <c r="I125" s="159"/>
    </row>
    <row r="126" spans="1:9" ht="16.5" thickBot="1" thickTop="1">
      <c r="A126" s="230" t="s">
        <v>102</v>
      </c>
      <c r="B126" s="230"/>
      <c r="C126" s="230"/>
      <c r="D126" s="230"/>
      <c r="E126" s="231"/>
      <c r="F126" s="77">
        <f>SUM(F124:G125)</f>
        <v>5348000</v>
      </c>
      <c r="G126" s="226"/>
      <c r="H126" s="77">
        <f>SUM(H124:I125)</f>
        <v>6192000</v>
      </c>
      <c r="I126" s="226"/>
    </row>
    <row r="127" spans="1:9" ht="15.75" thickTop="1">
      <c r="A127" s="235" t="s">
        <v>39</v>
      </c>
      <c r="B127" s="169"/>
      <c r="C127" s="169"/>
      <c r="D127" s="169"/>
      <c r="E127" s="236"/>
      <c r="F127" s="221">
        <v>4475000</v>
      </c>
      <c r="G127" s="222"/>
      <c r="H127" s="223">
        <v>3484000</v>
      </c>
      <c r="I127" s="224"/>
    </row>
    <row r="128" spans="1:9" ht="15">
      <c r="A128" s="15"/>
      <c r="B128" s="16"/>
      <c r="C128" s="16"/>
      <c r="D128" s="16"/>
      <c r="E128" s="16"/>
      <c r="F128" s="101"/>
      <c r="G128" s="93"/>
      <c r="H128" s="90"/>
      <c r="I128" s="91"/>
    </row>
    <row r="129" spans="1:9" ht="15">
      <c r="A129" s="15" t="s">
        <v>54</v>
      </c>
      <c r="B129" s="16"/>
      <c r="C129" s="16"/>
      <c r="D129" s="16"/>
      <c r="E129" s="16"/>
      <c r="F129" s="73">
        <v>454000</v>
      </c>
      <c r="G129" s="74"/>
      <c r="H129" s="75">
        <v>0</v>
      </c>
      <c r="I129" s="76"/>
    </row>
    <row r="130" spans="1:9" ht="15">
      <c r="A130" s="15"/>
      <c r="B130" s="16"/>
      <c r="C130" s="16"/>
      <c r="D130" s="16"/>
      <c r="E130" s="16"/>
      <c r="F130" s="101"/>
      <c r="G130" s="93"/>
      <c r="H130" s="90"/>
      <c r="I130" s="91"/>
    </row>
    <row r="131" spans="1:9" ht="15">
      <c r="A131" s="15" t="s">
        <v>25</v>
      </c>
      <c r="B131" s="16"/>
      <c r="C131" s="16"/>
      <c r="D131" s="16"/>
      <c r="E131" s="16"/>
      <c r="F131" s="73">
        <v>352000</v>
      </c>
      <c r="G131" s="74"/>
      <c r="H131" s="75">
        <v>441000</v>
      </c>
      <c r="I131" s="76"/>
    </row>
    <row r="132" spans="1:9" ht="15">
      <c r="A132" s="15"/>
      <c r="B132" s="16"/>
      <c r="C132" s="16"/>
      <c r="D132" s="16"/>
      <c r="E132" s="16"/>
      <c r="F132" s="101"/>
      <c r="G132" s="93"/>
      <c r="H132" s="90"/>
      <c r="I132" s="91"/>
    </row>
    <row r="133" spans="1:9" ht="15">
      <c r="A133" s="15" t="s">
        <v>55</v>
      </c>
      <c r="B133" s="16"/>
      <c r="C133" s="16"/>
      <c r="D133" s="16"/>
      <c r="E133" s="16"/>
      <c r="F133" s="73">
        <v>194000</v>
      </c>
      <c r="G133" s="74"/>
      <c r="H133" s="75"/>
      <c r="I133" s="76"/>
    </row>
    <row r="134" spans="1:9" ht="15">
      <c r="A134" s="57"/>
      <c r="B134" s="58"/>
      <c r="C134" s="58"/>
      <c r="D134" s="58"/>
      <c r="E134" s="59"/>
      <c r="F134" s="60"/>
      <c r="G134" s="61"/>
      <c r="H134" s="62"/>
      <c r="I134" s="61"/>
    </row>
    <row r="135" spans="1:9" ht="15.75" thickBot="1">
      <c r="A135" s="15" t="s">
        <v>44</v>
      </c>
      <c r="B135" s="16"/>
      <c r="C135" s="16"/>
      <c r="D135" s="16"/>
      <c r="E135" s="16"/>
      <c r="F135" s="73">
        <v>1220000</v>
      </c>
      <c r="G135" s="93"/>
      <c r="H135" s="73">
        <v>1032000</v>
      </c>
      <c r="I135" s="74"/>
    </row>
    <row r="136" spans="1:9" ht="16.5" thickBot="1" thickTop="1">
      <c r="A136" s="23" t="s">
        <v>6</v>
      </c>
      <c r="B136" s="24"/>
      <c r="C136" s="24"/>
      <c r="D136" s="24"/>
      <c r="E136" s="24"/>
      <c r="F136" s="21">
        <f>SUM(F127:G135)</f>
        <v>6695000</v>
      </c>
      <c r="G136" s="22"/>
      <c r="H136" s="21">
        <f>SUM(H127:I135)</f>
        <v>4957000</v>
      </c>
      <c r="I136" s="22"/>
    </row>
    <row r="137" spans="1:9" ht="16.5" thickBot="1" thickTop="1">
      <c r="A137" s="118" t="s">
        <v>7</v>
      </c>
      <c r="B137" s="118"/>
      <c r="C137" s="118"/>
      <c r="D137" s="118"/>
      <c r="E137" s="118"/>
      <c r="F137" s="79">
        <f>SUM(F123,F126,F136)</f>
        <v>50323000</v>
      </c>
      <c r="G137" s="80"/>
      <c r="H137" s="79">
        <f>SUM(H123,H126,H136)</f>
        <v>57444000</v>
      </c>
      <c r="I137" s="80"/>
    </row>
    <row r="138" spans="1:9" ht="15.75" thickTop="1">
      <c r="A138" s="84" t="s">
        <v>82</v>
      </c>
      <c r="B138" s="85"/>
      <c r="C138" s="85"/>
      <c r="D138" s="85"/>
      <c r="E138" s="86"/>
      <c r="F138" s="87"/>
      <c r="G138" s="87"/>
      <c r="H138" s="88">
        <v>1732000</v>
      </c>
      <c r="I138" s="89"/>
    </row>
    <row r="139" spans="1:9" ht="15">
      <c r="A139" s="81" t="s">
        <v>76</v>
      </c>
      <c r="B139" s="82"/>
      <c r="C139" s="82"/>
      <c r="D139" s="82"/>
      <c r="E139" s="82"/>
      <c r="F139" s="92">
        <v>5264000</v>
      </c>
      <c r="G139" s="92"/>
      <c r="H139" s="92">
        <v>6801000</v>
      </c>
      <c r="I139" s="92"/>
    </row>
    <row r="140" spans="1:9" ht="15.75" thickBot="1">
      <c r="A140" s="71" t="s">
        <v>78</v>
      </c>
      <c r="B140" s="72"/>
      <c r="C140" s="72"/>
      <c r="D140" s="72"/>
      <c r="E140" s="72"/>
      <c r="F140" s="83">
        <v>730000</v>
      </c>
      <c r="G140" s="83"/>
      <c r="H140" s="83">
        <v>2303000</v>
      </c>
      <c r="I140" s="83"/>
    </row>
    <row r="141" spans="1:9" ht="16.5" thickBot="1" thickTop="1">
      <c r="A141" s="68" t="s">
        <v>79</v>
      </c>
      <c r="B141" s="69"/>
      <c r="C141" s="69"/>
      <c r="D141" s="69"/>
      <c r="E141" s="69"/>
      <c r="F141" s="70">
        <f>SUM(F139:G140)</f>
        <v>5994000</v>
      </c>
      <c r="G141" s="70"/>
      <c r="H141" s="94">
        <f>SUM(H138:I140)</f>
        <v>10836000</v>
      </c>
      <c r="I141" s="94"/>
    </row>
    <row r="142" spans="1:9" ht="15.75" thickTop="1">
      <c r="A142" s="160" t="s">
        <v>77</v>
      </c>
      <c r="B142" s="160"/>
      <c r="C142" s="160"/>
      <c r="D142" s="160"/>
      <c r="E142" s="160"/>
      <c r="F142" s="92">
        <v>277000</v>
      </c>
      <c r="G142" s="92"/>
      <c r="H142" s="92">
        <v>157000</v>
      </c>
      <c r="I142" s="92"/>
    </row>
    <row r="143" spans="1:9" ht="15.75" thickBot="1">
      <c r="A143" s="71" t="s">
        <v>80</v>
      </c>
      <c r="B143" s="71"/>
      <c r="C143" s="71"/>
      <c r="D143" s="71"/>
      <c r="E143" s="71"/>
      <c r="F143" s="83">
        <v>54000</v>
      </c>
      <c r="G143" s="83"/>
      <c r="H143" s="83">
        <v>43000</v>
      </c>
      <c r="I143" s="83"/>
    </row>
    <row r="144" spans="1:9" ht="16.5" thickBot="1" thickTop="1">
      <c r="A144" s="24" t="s">
        <v>81</v>
      </c>
      <c r="B144" s="24"/>
      <c r="C144" s="24"/>
      <c r="D144" s="24"/>
      <c r="E144" s="209"/>
      <c r="F144" s="148">
        <f>SUM(F142:G143)</f>
        <v>331000</v>
      </c>
      <c r="G144" s="149"/>
      <c r="H144" s="77">
        <f>SUM(H142:I143)</f>
        <v>200000</v>
      </c>
      <c r="I144" s="226"/>
    </row>
    <row r="145" spans="1:9" ht="16.5" thickBot="1" thickTop="1">
      <c r="A145" s="63" t="s">
        <v>8</v>
      </c>
      <c r="B145" s="64"/>
      <c r="C145" s="64"/>
      <c r="D145" s="64"/>
      <c r="E145" s="64"/>
      <c r="F145" s="65">
        <f>SUM(F141,F144)</f>
        <v>6325000</v>
      </c>
      <c r="G145" s="65"/>
      <c r="H145" s="65">
        <f>SUM(H141+H144)</f>
        <v>11036000</v>
      </c>
      <c r="I145" s="65"/>
    </row>
    <row r="146" spans="1:9" ht="16.5" thickBot="1" thickTop="1">
      <c r="A146" s="23" t="s">
        <v>13</v>
      </c>
      <c r="B146" s="146"/>
      <c r="C146" s="146"/>
      <c r="D146" s="146"/>
      <c r="E146" s="147"/>
      <c r="F146" s="148"/>
      <c r="G146" s="149"/>
      <c r="H146" s="148"/>
      <c r="I146" s="149"/>
    </row>
    <row r="147" spans="1:9" ht="16.5" thickBot="1" thickTop="1">
      <c r="A147" s="23" t="s">
        <v>9</v>
      </c>
      <c r="B147" s="24"/>
      <c r="C147" s="24"/>
      <c r="D147" s="24"/>
      <c r="E147" s="24"/>
      <c r="F147" s="21">
        <f>SUM(F137+F145+F146)</f>
        <v>56648000</v>
      </c>
      <c r="G147" s="22"/>
      <c r="H147" s="21">
        <f>SUM(H137+H145+H146)</f>
        <v>68480000</v>
      </c>
      <c r="I147" s="22"/>
    </row>
    <row r="148" spans="1:9" ht="15.75" thickTop="1">
      <c r="A148" s="1"/>
      <c r="B148" s="1"/>
      <c r="C148" s="1"/>
      <c r="D148" s="1"/>
      <c r="E148" s="1"/>
      <c r="F148" s="3"/>
      <c r="G148" s="4"/>
      <c r="H148" s="3"/>
      <c r="I148" s="4"/>
    </row>
    <row r="149" spans="1:9" ht="15">
      <c r="A149" s="1"/>
      <c r="B149" s="1"/>
      <c r="C149" s="1"/>
      <c r="D149" s="1"/>
      <c r="E149" s="1"/>
      <c r="F149" s="3"/>
      <c r="G149" s="4"/>
      <c r="H149" s="3"/>
      <c r="I149" s="4"/>
    </row>
    <row r="150" spans="1:9" ht="15">
      <c r="A150" s="106" t="s">
        <v>56</v>
      </c>
      <c r="B150" s="102"/>
      <c r="C150" s="102"/>
      <c r="D150" s="102"/>
      <c r="E150" s="102"/>
      <c r="F150" s="102"/>
      <c r="G150" s="102"/>
      <c r="H150" s="102"/>
      <c r="I150" s="102"/>
    </row>
    <row r="151" spans="1:9" ht="15">
      <c r="A151" s="1"/>
      <c r="B151" s="1"/>
      <c r="C151" s="1"/>
      <c r="D151" s="1"/>
      <c r="E151" s="1"/>
      <c r="F151" s="3"/>
      <c r="G151" s="4"/>
      <c r="H151" s="3"/>
      <c r="I151" s="4"/>
    </row>
    <row r="152" spans="1:9" ht="15" customHeight="1">
      <c r="A152" s="40" t="s">
        <v>0</v>
      </c>
      <c r="B152" s="40"/>
      <c r="C152" s="40"/>
      <c r="D152" s="40"/>
      <c r="E152" s="40"/>
      <c r="F152" s="31" t="s">
        <v>35</v>
      </c>
      <c r="G152" s="31"/>
      <c r="H152" s="31" t="s">
        <v>36</v>
      </c>
      <c r="I152" s="31"/>
    </row>
    <row r="153" spans="1:9" ht="15">
      <c r="A153" s="41"/>
      <c r="B153" s="41"/>
      <c r="C153" s="41"/>
      <c r="D153" s="41"/>
      <c r="E153" s="41"/>
      <c r="F153" s="32"/>
      <c r="G153" s="32"/>
      <c r="H153" s="32"/>
      <c r="I153" s="32"/>
    </row>
    <row r="154" spans="1:9" ht="15">
      <c r="A154" s="33" t="s">
        <v>39</v>
      </c>
      <c r="B154" s="34"/>
      <c r="C154" s="34"/>
      <c r="D154" s="34"/>
      <c r="E154" s="103"/>
      <c r="F154" s="38">
        <v>100000</v>
      </c>
      <c r="G154" s="39"/>
      <c r="H154" s="38"/>
      <c r="I154" s="39"/>
    </row>
    <row r="155" spans="1:9" ht="15">
      <c r="A155" s="42"/>
      <c r="B155" s="36"/>
      <c r="C155" s="36"/>
      <c r="D155" s="36"/>
      <c r="E155" s="37"/>
      <c r="F155" s="38"/>
      <c r="G155" s="43"/>
      <c r="H155" s="38"/>
      <c r="I155" s="43"/>
    </row>
    <row r="156" spans="1:9" ht="15">
      <c r="A156" s="33" t="s">
        <v>44</v>
      </c>
      <c r="B156" s="34"/>
      <c r="C156" s="34"/>
      <c r="D156" s="34"/>
      <c r="E156" s="34"/>
      <c r="F156" s="19">
        <v>27000</v>
      </c>
      <c r="G156" s="19"/>
      <c r="H156" s="19"/>
      <c r="I156" s="19"/>
    </row>
    <row r="157" spans="1:9" ht="15.75" thickBot="1">
      <c r="A157" s="17"/>
      <c r="B157" s="17"/>
      <c r="C157" s="17"/>
      <c r="D157" s="17"/>
      <c r="E157" s="17"/>
      <c r="F157" s="20"/>
      <c r="G157" s="20"/>
      <c r="H157" s="20"/>
      <c r="I157" s="20"/>
    </row>
    <row r="158" spans="1:9" ht="16.5" thickBot="1" thickTop="1">
      <c r="A158" s="23" t="s">
        <v>6</v>
      </c>
      <c r="B158" s="24"/>
      <c r="C158" s="24"/>
      <c r="D158" s="24"/>
      <c r="E158" s="24"/>
      <c r="F158" s="21">
        <f>SUM(F154+F156)</f>
        <v>127000</v>
      </c>
      <c r="G158" s="22"/>
      <c r="H158" s="21">
        <f>SUM(H154+H156)</f>
        <v>0</v>
      </c>
      <c r="I158" s="22"/>
    </row>
    <row r="159" spans="1:9" ht="16.5" thickBot="1" thickTop="1">
      <c r="A159" s="23" t="s">
        <v>7</v>
      </c>
      <c r="B159" s="24"/>
      <c r="C159" s="24"/>
      <c r="D159" s="24"/>
      <c r="E159" s="24"/>
      <c r="F159" s="21">
        <f>SUM(F158)</f>
        <v>127000</v>
      </c>
      <c r="G159" s="22"/>
      <c r="H159" s="21">
        <f>SUM(H158)</f>
        <v>0</v>
      </c>
      <c r="I159" s="22"/>
    </row>
    <row r="160" spans="1:9" ht="15.75" thickTop="1">
      <c r="A160" s="1"/>
      <c r="B160" s="1"/>
      <c r="C160" s="1"/>
      <c r="D160" s="1"/>
      <c r="E160" s="1"/>
      <c r="F160" s="3"/>
      <c r="G160" s="4"/>
      <c r="H160" s="3"/>
      <c r="I160" s="4"/>
    </row>
    <row r="161" spans="1:9" ht="15">
      <c r="A161" s="1"/>
      <c r="B161" s="1"/>
      <c r="C161" s="1"/>
      <c r="D161" s="1"/>
      <c r="E161" s="1"/>
      <c r="F161" s="3"/>
      <c r="G161" s="4"/>
      <c r="H161" s="3"/>
      <c r="I161" s="4"/>
    </row>
    <row r="162" spans="1:9" ht="15">
      <c r="A162" s="102" t="s">
        <v>57</v>
      </c>
      <c r="B162" s="102"/>
      <c r="C162" s="102"/>
      <c r="D162" s="102"/>
      <c r="E162" s="102"/>
      <c r="F162" s="102"/>
      <c r="G162" s="102"/>
      <c r="H162" s="102"/>
      <c r="I162" s="102"/>
    </row>
    <row r="164" spans="1:9" ht="15" customHeight="1">
      <c r="A164" s="40" t="s">
        <v>0</v>
      </c>
      <c r="B164" s="40"/>
      <c r="C164" s="40"/>
      <c r="D164" s="40"/>
      <c r="E164" s="40"/>
      <c r="F164" s="31" t="s">
        <v>35</v>
      </c>
      <c r="G164" s="31"/>
      <c r="H164" s="31" t="s">
        <v>36</v>
      </c>
      <c r="I164" s="31"/>
    </row>
    <row r="165" spans="1:9" ht="15">
      <c r="A165" s="41"/>
      <c r="B165" s="41"/>
      <c r="C165" s="41"/>
      <c r="D165" s="41"/>
      <c r="E165" s="41"/>
      <c r="F165" s="32"/>
      <c r="G165" s="32"/>
      <c r="H165" s="32"/>
      <c r="I165" s="32"/>
    </row>
    <row r="166" spans="1:9" ht="15">
      <c r="A166" s="33" t="s">
        <v>39</v>
      </c>
      <c r="B166" s="34"/>
      <c r="C166" s="34"/>
      <c r="D166" s="34"/>
      <c r="E166" s="34"/>
      <c r="F166" s="19">
        <v>6000</v>
      </c>
      <c r="G166" s="19"/>
      <c r="H166" s="19">
        <v>5000</v>
      </c>
      <c r="I166" s="19"/>
    </row>
    <row r="167" spans="1:9" ht="15">
      <c r="A167" s="17"/>
      <c r="B167" s="18"/>
      <c r="C167" s="18"/>
      <c r="D167" s="18"/>
      <c r="E167" s="18"/>
      <c r="F167" s="20"/>
      <c r="G167" s="20"/>
      <c r="H167" s="20"/>
      <c r="I167" s="20"/>
    </row>
    <row r="168" spans="1:9" ht="15">
      <c r="A168" s="15" t="s">
        <v>25</v>
      </c>
      <c r="B168" s="16"/>
      <c r="C168" s="16"/>
      <c r="D168" s="16"/>
      <c r="E168" s="16"/>
      <c r="F168" s="19"/>
      <c r="G168" s="19"/>
      <c r="H168" s="19">
        <v>100000</v>
      </c>
      <c r="I168" s="19"/>
    </row>
    <row r="169" spans="1:9" ht="15">
      <c r="A169" s="17" t="s">
        <v>139</v>
      </c>
      <c r="B169" s="18"/>
      <c r="C169" s="18"/>
      <c r="D169" s="18"/>
      <c r="E169" s="18"/>
      <c r="F169" s="20"/>
      <c r="G169" s="20"/>
      <c r="H169" s="20"/>
      <c r="I169" s="20"/>
    </row>
    <row r="170" spans="1:9" ht="15">
      <c r="A170" s="33" t="s">
        <v>42</v>
      </c>
      <c r="B170" s="34"/>
      <c r="C170" s="34"/>
      <c r="D170" s="34"/>
      <c r="E170" s="34"/>
      <c r="F170" s="19">
        <v>396000</v>
      </c>
      <c r="G170" s="19"/>
      <c r="H170" s="19">
        <v>531000</v>
      </c>
      <c r="I170" s="19"/>
    </row>
    <row r="171" spans="1:9" ht="15">
      <c r="A171" s="17"/>
      <c r="B171" s="18"/>
      <c r="C171" s="18"/>
      <c r="D171" s="18"/>
      <c r="E171" s="18"/>
      <c r="F171" s="20"/>
      <c r="G171" s="20"/>
      <c r="H171" s="20"/>
      <c r="I171" s="20"/>
    </row>
    <row r="172" spans="1:9" ht="15">
      <c r="A172" s="33" t="s">
        <v>44</v>
      </c>
      <c r="B172" s="34"/>
      <c r="C172" s="34"/>
      <c r="D172" s="34"/>
      <c r="E172" s="34"/>
      <c r="F172" s="19">
        <v>109000</v>
      </c>
      <c r="G172" s="19"/>
      <c r="H172" s="19">
        <v>173000</v>
      </c>
      <c r="I172" s="19"/>
    </row>
    <row r="173" spans="1:9" ht="15.75" thickBot="1">
      <c r="A173" s="35"/>
      <c r="B173" s="36"/>
      <c r="C173" s="36"/>
      <c r="D173" s="36"/>
      <c r="E173" s="37"/>
      <c r="F173" s="38"/>
      <c r="G173" s="39"/>
      <c r="H173" s="38"/>
      <c r="I173" s="39"/>
    </row>
    <row r="174" spans="1:9" ht="16.5" thickBot="1" thickTop="1">
      <c r="A174" s="23" t="s">
        <v>6</v>
      </c>
      <c r="B174" s="24"/>
      <c r="C174" s="24"/>
      <c r="D174" s="24"/>
      <c r="E174" s="24"/>
      <c r="F174" s="21">
        <f>SUM(F166:G173)</f>
        <v>511000</v>
      </c>
      <c r="G174" s="22"/>
      <c r="H174" s="21">
        <f>SUM(H166:I173)</f>
        <v>809000</v>
      </c>
      <c r="I174" s="22"/>
    </row>
    <row r="175" spans="1:9" ht="16.5" thickBot="1" thickTop="1">
      <c r="A175" s="23" t="s">
        <v>7</v>
      </c>
      <c r="B175" s="24"/>
      <c r="C175" s="24"/>
      <c r="D175" s="24"/>
      <c r="E175" s="24"/>
      <c r="F175" s="21">
        <f>SUM(F174)</f>
        <v>511000</v>
      </c>
      <c r="G175" s="22"/>
      <c r="H175" s="21">
        <f>SUM(H174)</f>
        <v>809000</v>
      </c>
      <c r="I175" s="22"/>
    </row>
    <row r="176" spans="1:9" ht="15.75" thickTop="1">
      <c r="A176" s="1"/>
      <c r="B176" s="1"/>
      <c r="C176" s="1"/>
      <c r="D176" s="1"/>
      <c r="E176" s="1"/>
      <c r="F176" s="3"/>
      <c r="G176" s="4"/>
      <c r="H176" s="3"/>
      <c r="I176" s="4"/>
    </row>
    <row r="177" spans="1:9" ht="15">
      <c r="A177" s="1"/>
      <c r="B177" s="1"/>
      <c r="C177" s="1"/>
      <c r="D177" s="1"/>
      <c r="E177" s="1"/>
      <c r="F177" s="3"/>
      <c r="G177" s="4"/>
      <c r="H177" s="3"/>
      <c r="I177" s="4"/>
    </row>
    <row r="178" spans="1:5" ht="15">
      <c r="A178" s="10" t="s">
        <v>58</v>
      </c>
      <c r="B178" s="10"/>
      <c r="C178" s="10"/>
      <c r="D178" s="10"/>
      <c r="E178" s="10"/>
    </row>
    <row r="180" spans="1:9" ht="15" customHeight="1">
      <c r="A180" s="25" t="s">
        <v>0</v>
      </c>
      <c r="B180" s="26"/>
      <c r="C180" s="26"/>
      <c r="D180" s="26"/>
      <c r="E180" s="27"/>
      <c r="F180" s="31" t="s">
        <v>35</v>
      </c>
      <c r="G180" s="31"/>
      <c r="H180" s="31" t="s">
        <v>36</v>
      </c>
      <c r="I180" s="31"/>
    </row>
    <row r="181" spans="1:9" ht="15">
      <c r="A181" s="28"/>
      <c r="B181" s="29"/>
      <c r="C181" s="29"/>
      <c r="D181" s="29"/>
      <c r="E181" s="30"/>
      <c r="F181" s="32"/>
      <c r="G181" s="32"/>
      <c r="H181" s="32"/>
      <c r="I181" s="32"/>
    </row>
    <row r="182" spans="1:9" ht="15">
      <c r="A182" s="137" t="s">
        <v>41</v>
      </c>
      <c r="B182" s="138"/>
      <c r="C182" s="138"/>
      <c r="D182" s="138"/>
      <c r="E182" s="139"/>
      <c r="F182" s="133">
        <v>29000</v>
      </c>
      <c r="G182" s="43"/>
      <c r="H182" s="133">
        <v>170000</v>
      </c>
      <c r="I182" s="43"/>
    </row>
    <row r="183" spans="1:9" ht="15">
      <c r="A183" s="133"/>
      <c r="B183" s="140"/>
      <c r="C183" s="140"/>
      <c r="D183" s="140"/>
      <c r="E183" s="43"/>
      <c r="F183" s="133"/>
      <c r="G183" s="43"/>
      <c r="H183" s="133"/>
      <c r="I183" s="43"/>
    </row>
    <row r="184" spans="1:9" ht="15">
      <c r="A184" s="137" t="s">
        <v>59</v>
      </c>
      <c r="B184" s="140"/>
      <c r="C184" s="140"/>
      <c r="D184" s="140"/>
      <c r="E184" s="43"/>
      <c r="F184" s="133">
        <v>8000</v>
      </c>
      <c r="G184" s="43"/>
      <c r="H184" s="133">
        <v>46000</v>
      </c>
      <c r="I184" s="43"/>
    </row>
    <row r="185" spans="1:9" ht="15.75" thickBot="1">
      <c r="A185" s="134"/>
      <c r="B185" s="135"/>
      <c r="C185" s="135"/>
      <c r="D185" s="135"/>
      <c r="E185" s="136"/>
      <c r="F185" s="134"/>
      <c r="G185" s="136"/>
      <c r="H185" s="134"/>
      <c r="I185" s="136"/>
    </row>
    <row r="186" spans="1:9" ht="16.5" thickBot="1" thickTop="1">
      <c r="A186" s="126" t="s">
        <v>60</v>
      </c>
      <c r="B186" s="127"/>
      <c r="C186" s="127"/>
      <c r="D186" s="127"/>
      <c r="E186" s="128"/>
      <c r="F186" s="126">
        <f>SUM(F182:G185)</f>
        <v>37000</v>
      </c>
      <c r="G186" s="128"/>
      <c r="H186" s="126">
        <f>SUM(H182:I185)</f>
        <v>216000</v>
      </c>
      <c r="I186" s="128"/>
    </row>
    <row r="187" spans="1:9" ht="16.5" thickBot="1" thickTop="1">
      <c r="A187" s="129" t="s">
        <v>7</v>
      </c>
      <c r="B187" s="130"/>
      <c r="C187" s="130"/>
      <c r="D187" s="130"/>
      <c r="E187" s="131"/>
      <c r="F187" s="129">
        <f>F186</f>
        <v>37000</v>
      </c>
      <c r="G187" s="131"/>
      <c r="H187" s="129">
        <f>SUM(H186)</f>
        <v>216000</v>
      </c>
      <c r="I187" s="131"/>
    </row>
    <row r="188" spans="1:9" ht="15.75" thickTop="1">
      <c r="A188" s="1"/>
      <c r="B188" s="1"/>
      <c r="C188" s="1"/>
      <c r="D188" s="1"/>
      <c r="E188" s="1"/>
      <c r="F188" s="3"/>
      <c r="G188" s="4"/>
      <c r="H188" s="3"/>
      <c r="I188" s="4"/>
    </row>
    <row r="189" spans="1:9" s="13" customFormat="1" ht="15">
      <c r="A189" s="1"/>
      <c r="B189" s="1"/>
      <c r="C189" s="1"/>
      <c r="D189" s="1"/>
      <c r="E189" s="1"/>
      <c r="F189" s="3"/>
      <c r="G189" s="4"/>
      <c r="H189" s="3"/>
      <c r="I189" s="4"/>
    </row>
    <row r="190" spans="1:9" s="13" customFormat="1" ht="15">
      <c r="A190" s="1"/>
      <c r="B190" s="1"/>
      <c r="C190" s="1"/>
      <c r="D190" s="1"/>
      <c r="E190" s="1"/>
      <c r="F190" s="3"/>
      <c r="G190" s="4"/>
      <c r="H190" s="3"/>
      <c r="I190" s="4"/>
    </row>
    <row r="191" spans="1:9" s="13" customFormat="1" ht="15">
      <c r="A191" s="1"/>
      <c r="B191" s="1"/>
      <c r="C191" s="1"/>
      <c r="D191" s="1"/>
      <c r="E191" s="1"/>
      <c r="F191" s="3"/>
      <c r="G191" s="4"/>
      <c r="H191" s="3"/>
      <c r="I191" s="4"/>
    </row>
    <row r="192" spans="1:9" s="13" customFormat="1" ht="15">
      <c r="A192" s="1"/>
      <c r="B192" s="1"/>
      <c r="C192" s="1"/>
      <c r="D192" s="1"/>
      <c r="E192" s="1"/>
      <c r="F192" s="3"/>
      <c r="G192" s="4"/>
      <c r="H192" s="3"/>
      <c r="I192" s="4"/>
    </row>
    <row r="193" spans="1:9" s="13" customFormat="1" ht="15">
      <c r="A193" s="1"/>
      <c r="B193" s="1"/>
      <c r="C193" s="1"/>
      <c r="D193" s="1"/>
      <c r="E193" s="1"/>
      <c r="F193" s="3"/>
      <c r="G193" s="4"/>
      <c r="H193" s="3"/>
      <c r="I193" s="4"/>
    </row>
    <row r="194" spans="1:9" s="13" customFormat="1" ht="15">
      <c r="A194" s="1"/>
      <c r="B194" s="1"/>
      <c r="C194" s="1"/>
      <c r="D194" s="1"/>
      <c r="E194" s="1"/>
      <c r="F194" s="3"/>
      <c r="G194" s="4"/>
      <c r="H194" s="3"/>
      <c r="I194" s="4"/>
    </row>
    <row r="195" spans="1:9" s="13" customFormat="1" ht="15">
      <c r="A195" s="1"/>
      <c r="B195" s="1"/>
      <c r="C195" s="1"/>
      <c r="D195" s="1"/>
      <c r="E195" s="1"/>
      <c r="F195" s="3"/>
      <c r="G195" s="4"/>
      <c r="H195" s="3"/>
      <c r="I195" s="4"/>
    </row>
    <row r="196" spans="1:9" ht="15">
      <c r="A196" s="1"/>
      <c r="B196" s="1"/>
      <c r="C196" s="1"/>
      <c r="D196" s="1"/>
      <c r="E196" s="1"/>
      <c r="F196" s="3"/>
      <c r="G196" s="4"/>
      <c r="H196" s="3"/>
      <c r="I196" s="4"/>
    </row>
    <row r="197" spans="1:9" ht="15">
      <c r="A197" s="102" t="s">
        <v>72</v>
      </c>
      <c r="B197" s="102"/>
      <c r="C197" s="102"/>
      <c r="D197" s="102"/>
      <c r="E197" s="102"/>
      <c r="F197" s="102"/>
      <c r="G197" s="102"/>
      <c r="H197" s="102"/>
      <c r="I197" s="102"/>
    </row>
    <row r="199" spans="1:9" ht="15" customHeight="1">
      <c r="A199" s="40" t="s">
        <v>0</v>
      </c>
      <c r="B199" s="40"/>
      <c r="C199" s="40"/>
      <c r="D199" s="40"/>
      <c r="E199" s="40"/>
      <c r="F199" s="31" t="s">
        <v>35</v>
      </c>
      <c r="G199" s="31"/>
      <c r="H199" s="31" t="s">
        <v>36</v>
      </c>
      <c r="I199" s="31"/>
    </row>
    <row r="200" spans="1:9" ht="15">
      <c r="A200" s="41"/>
      <c r="B200" s="41"/>
      <c r="C200" s="41"/>
      <c r="D200" s="41"/>
      <c r="E200" s="41"/>
      <c r="F200" s="32"/>
      <c r="G200" s="32"/>
      <c r="H200" s="32"/>
      <c r="I200" s="32"/>
    </row>
    <row r="201" spans="1:9" ht="15">
      <c r="A201" s="100" t="s">
        <v>82</v>
      </c>
      <c r="B201" s="100"/>
      <c r="C201" s="100"/>
      <c r="D201" s="100"/>
      <c r="E201" s="100"/>
      <c r="F201" s="101">
        <v>7782000</v>
      </c>
      <c r="G201" s="101"/>
      <c r="H201" s="101">
        <v>3784000</v>
      </c>
      <c r="I201" s="101"/>
    </row>
    <row r="202" spans="1:9" ht="15">
      <c r="A202" s="97"/>
      <c r="B202" s="98"/>
      <c r="C202" s="98"/>
      <c r="D202" s="98"/>
      <c r="E202" s="99"/>
      <c r="F202" s="95"/>
      <c r="G202" s="96"/>
      <c r="H202" s="95"/>
      <c r="I202" s="96"/>
    </row>
    <row r="203" spans="1:9" ht="15.75" thickBot="1">
      <c r="A203" s="34" t="s">
        <v>78</v>
      </c>
      <c r="B203" s="140"/>
      <c r="C203" s="140"/>
      <c r="D203" s="140"/>
      <c r="E203" s="43"/>
      <c r="F203" s="158">
        <v>2042000</v>
      </c>
      <c r="G203" s="159"/>
      <c r="H203" s="158">
        <v>1022000</v>
      </c>
      <c r="I203" s="159"/>
    </row>
    <row r="204" spans="1:9" ht="16.5" thickBot="1" thickTop="1">
      <c r="A204" s="23" t="s">
        <v>8</v>
      </c>
      <c r="B204" s="24"/>
      <c r="C204" s="24"/>
      <c r="D204" s="24"/>
      <c r="E204" s="24"/>
      <c r="F204" s="21">
        <f>SUM(F201+F203)</f>
        <v>9824000</v>
      </c>
      <c r="G204" s="21"/>
      <c r="H204" s="21">
        <f>SUM(H201+H203)</f>
        <v>4806000</v>
      </c>
      <c r="I204" s="21"/>
    </row>
    <row r="205" spans="1:9" ht="16.5" thickBot="1" thickTop="1">
      <c r="A205" s="118" t="s">
        <v>9</v>
      </c>
      <c r="B205" s="118"/>
      <c r="C205" s="118"/>
      <c r="D205" s="118"/>
      <c r="E205" s="118"/>
      <c r="F205" s="79">
        <f>SUM(F204)</f>
        <v>9824000</v>
      </c>
      <c r="G205" s="80"/>
      <c r="H205" s="79">
        <f>SUM(H204)</f>
        <v>4806000</v>
      </c>
      <c r="I205" s="80"/>
    </row>
    <row r="206" spans="1:9" ht="15.75" thickTop="1">
      <c r="A206" s="1"/>
      <c r="B206" s="1"/>
      <c r="C206" s="1"/>
      <c r="D206" s="1"/>
      <c r="E206" s="1"/>
      <c r="F206" s="3"/>
      <c r="G206" s="4"/>
      <c r="H206" s="3"/>
      <c r="I206" s="4"/>
    </row>
    <row r="207" spans="1:9" ht="15">
      <c r="A207" s="1"/>
      <c r="B207" s="1"/>
      <c r="C207" s="1"/>
      <c r="D207" s="1"/>
      <c r="E207" s="1"/>
      <c r="F207" s="3"/>
      <c r="G207" s="4"/>
      <c r="H207" s="3"/>
      <c r="I207" s="4"/>
    </row>
    <row r="208" spans="1:9" ht="15">
      <c r="A208" s="102" t="s">
        <v>61</v>
      </c>
      <c r="B208" s="102"/>
      <c r="C208" s="102"/>
      <c r="D208" s="102"/>
      <c r="E208" s="102"/>
      <c r="F208" s="102"/>
      <c r="G208" s="102"/>
      <c r="H208" s="102"/>
      <c r="I208" s="102"/>
    </row>
    <row r="210" spans="1:9" ht="15">
      <c r="A210" s="40" t="s">
        <v>0</v>
      </c>
      <c r="B210" s="40"/>
      <c r="C210" s="40"/>
      <c r="D210" s="40"/>
      <c r="E210" s="40"/>
      <c r="F210" s="31" t="s">
        <v>35</v>
      </c>
      <c r="G210" s="31"/>
      <c r="H210" s="31" t="s">
        <v>36</v>
      </c>
      <c r="I210" s="31"/>
    </row>
    <row r="211" spans="1:9" ht="15">
      <c r="A211" s="41"/>
      <c r="B211" s="41"/>
      <c r="C211" s="41"/>
      <c r="D211" s="41"/>
      <c r="E211" s="41"/>
      <c r="F211" s="32"/>
      <c r="G211" s="32"/>
      <c r="H211" s="32"/>
      <c r="I211" s="32"/>
    </row>
    <row r="212" spans="1:9" ht="15">
      <c r="A212" s="33" t="s">
        <v>41</v>
      </c>
      <c r="B212" s="34"/>
      <c r="C212" s="34"/>
      <c r="D212" s="34"/>
      <c r="E212" s="34"/>
      <c r="F212" s="19">
        <v>305000</v>
      </c>
      <c r="G212" s="19"/>
      <c r="H212" s="19">
        <v>340000</v>
      </c>
      <c r="I212" s="19"/>
    </row>
    <row r="213" spans="1:9" ht="15">
      <c r="A213" s="17"/>
      <c r="B213" s="17"/>
      <c r="C213" s="17"/>
      <c r="D213" s="17"/>
      <c r="E213" s="17"/>
      <c r="F213" s="20"/>
      <c r="G213" s="20"/>
      <c r="H213" s="20"/>
      <c r="I213" s="20"/>
    </row>
    <row r="214" spans="1:9" ht="15">
      <c r="A214" s="33" t="s">
        <v>25</v>
      </c>
      <c r="B214" s="34"/>
      <c r="C214" s="34"/>
      <c r="D214" s="34"/>
      <c r="E214" s="34"/>
      <c r="F214" s="19">
        <v>90000</v>
      </c>
      <c r="G214" s="19"/>
      <c r="H214" s="19">
        <v>180000</v>
      </c>
      <c r="I214" s="19"/>
    </row>
    <row r="215" spans="1:9" ht="15">
      <c r="A215" s="17"/>
      <c r="B215" s="17"/>
      <c r="C215" s="17"/>
      <c r="D215" s="17"/>
      <c r="E215" s="17"/>
      <c r="F215" s="20"/>
      <c r="G215" s="20"/>
      <c r="H215" s="20"/>
      <c r="I215" s="20"/>
    </row>
    <row r="216" spans="1:9" ht="15">
      <c r="A216" s="33" t="s">
        <v>44</v>
      </c>
      <c r="B216" s="34"/>
      <c r="C216" s="34"/>
      <c r="D216" s="34"/>
      <c r="E216" s="34"/>
      <c r="F216" s="19">
        <v>102000</v>
      </c>
      <c r="G216" s="19"/>
      <c r="H216" s="19">
        <v>140000</v>
      </c>
      <c r="I216" s="19"/>
    </row>
    <row r="217" spans="1:9" ht="15.75" thickBot="1">
      <c r="A217" s="161"/>
      <c r="B217" s="36"/>
      <c r="C217" s="36"/>
      <c r="D217" s="36"/>
      <c r="E217" s="37"/>
      <c r="F217" s="38"/>
      <c r="G217" s="39"/>
      <c r="H217" s="38"/>
      <c r="I217" s="39"/>
    </row>
    <row r="218" spans="1:9" ht="16.5" thickBot="1" thickTop="1">
      <c r="A218" s="23" t="s">
        <v>6</v>
      </c>
      <c r="B218" s="24"/>
      <c r="C218" s="24"/>
      <c r="D218" s="24"/>
      <c r="E218" s="24"/>
      <c r="F218" s="21">
        <f>SUM(F212:G217)</f>
        <v>497000</v>
      </c>
      <c r="G218" s="22"/>
      <c r="H218" s="21">
        <f>SUM(H212:I217)</f>
        <v>660000</v>
      </c>
      <c r="I218" s="22"/>
    </row>
    <row r="219" spans="1:9" ht="16.5" thickBot="1" thickTop="1">
      <c r="A219" s="118" t="s">
        <v>7</v>
      </c>
      <c r="B219" s="118"/>
      <c r="C219" s="118"/>
      <c r="D219" s="118"/>
      <c r="E219" s="118"/>
      <c r="F219" s="79">
        <f>SUM(F218)</f>
        <v>497000</v>
      </c>
      <c r="G219" s="80"/>
      <c r="H219" s="79">
        <f>SUM(H218)</f>
        <v>660000</v>
      </c>
      <c r="I219" s="80"/>
    </row>
    <row r="220" spans="1:9" ht="15.75" thickTop="1">
      <c r="A220" s="1"/>
      <c r="B220" s="1"/>
      <c r="C220" s="1"/>
      <c r="D220" s="1"/>
      <c r="E220" s="1"/>
      <c r="F220" s="3"/>
      <c r="G220" s="4"/>
      <c r="H220" s="3"/>
      <c r="I220" s="4"/>
    </row>
    <row r="221" spans="1:9" ht="15">
      <c r="A221" s="102" t="s">
        <v>62</v>
      </c>
      <c r="B221" s="102"/>
      <c r="C221" s="102"/>
      <c r="D221" s="102"/>
      <c r="E221" s="102"/>
      <c r="F221" s="102"/>
      <c r="G221" s="102"/>
      <c r="H221" s="102"/>
      <c r="I221" s="102"/>
    </row>
    <row r="223" spans="1:9" ht="15" customHeight="1">
      <c r="A223" s="40" t="s">
        <v>0</v>
      </c>
      <c r="B223" s="40"/>
      <c r="C223" s="40"/>
      <c r="D223" s="40"/>
      <c r="E223" s="40"/>
      <c r="F223" s="31" t="s">
        <v>35</v>
      </c>
      <c r="G223" s="31"/>
      <c r="H223" s="31" t="s">
        <v>36</v>
      </c>
      <c r="I223" s="31"/>
    </row>
    <row r="224" spans="1:9" ht="14.25" customHeight="1">
      <c r="A224" s="41"/>
      <c r="B224" s="41"/>
      <c r="C224" s="41"/>
      <c r="D224" s="41"/>
      <c r="E224" s="41"/>
      <c r="F224" s="32"/>
      <c r="G224" s="32"/>
      <c r="H224" s="32"/>
      <c r="I224" s="32"/>
    </row>
    <row r="225" spans="1:9" ht="15">
      <c r="A225" s="122" t="s">
        <v>50</v>
      </c>
      <c r="B225" s="123"/>
      <c r="C225" s="123"/>
      <c r="D225" s="123"/>
      <c r="E225" s="124"/>
      <c r="F225" s="95">
        <v>304000</v>
      </c>
      <c r="G225" s="96"/>
      <c r="H225" s="95">
        <v>280000</v>
      </c>
      <c r="I225" s="96"/>
    </row>
    <row r="226" spans="1:9" ht="15.75" thickBot="1">
      <c r="A226" s="115" t="s">
        <v>63</v>
      </c>
      <c r="B226" s="116"/>
      <c r="C226" s="116"/>
      <c r="D226" s="116"/>
      <c r="E226" s="117"/>
      <c r="F226" s="156"/>
      <c r="G226" s="157"/>
      <c r="H226" s="156"/>
      <c r="I226" s="157"/>
    </row>
    <row r="227" spans="1:9" ht="16.5" thickBot="1" thickTop="1">
      <c r="A227" s="23" t="s">
        <v>4</v>
      </c>
      <c r="B227" s="24"/>
      <c r="C227" s="24"/>
      <c r="D227" s="24"/>
      <c r="E227" s="24"/>
      <c r="F227" s="21">
        <f>SUM(F225:G226)</f>
        <v>304000</v>
      </c>
      <c r="G227" s="21"/>
      <c r="H227" s="21">
        <f>SUM(H225)</f>
        <v>280000</v>
      </c>
      <c r="I227" s="21"/>
    </row>
    <row r="228" spans="1:9" ht="16.5" thickBot="1" thickTop="1">
      <c r="A228" s="154" t="s">
        <v>26</v>
      </c>
      <c r="B228" s="24"/>
      <c r="C228" s="24"/>
      <c r="D228" s="24"/>
      <c r="E228" s="24"/>
      <c r="F228" s="155"/>
      <c r="G228" s="155"/>
      <c r="H228" s="155"/>
      <c r="I228" s="155"/>
    </row>
    <row r="229" spans="1:9" ht="15.75" thickTop="1">
      <c r="A229" s="33" t="s">
        <v>39</v>
      </c>
      <c r="B229" s="34"/>
      <c r="C229" s="34"/>
      <c r="D229" s="34"/>
      <c r="E229" s="103"/>
      <c r="F229" s="19">
        <v>243000</v>
      </c>
      <c r="G229" s="19"/>
      <c r="H229" s="19">
        <v>270000</v>
      </c>
      <c r="I229" s="19"/>
    </row>
    <row r="230" spans="1:9" ht="15">
      <c r="A230" s="17"/>
      <c r="B230" s="17"/>
      <c r="C230" s="17"/>
      <c r="D230" s="17"/>
      <c r="E230" s="17"/>
      <c r="F230" s="20"/>
      <c r="G230" s="20"/>
      <c r="H230" s="20"/>
      <c r="I230" s="20"/>
    </row>
    <row r="231" spans="1:9" ht="15">
      <c r="A231" s="100" t="s">
        <v>41</v>
      </c>
      <c r="B231" s="100"/>
      <c r="C231" s="100"/>
      <c r="D231" s="100"/>
      <c r="E231" s="100"/>
      <c r="F231" s="19">
        <v>16000</v>
      </c>
      <c r="G231" s="19"/>
      <c r="H231" s="19">
        <v>30000</v>
      </c>
      <c r="I231" s="19"/>
    </row>
    <row r="232" spans="1:9" ht="15">
      <c r="A232" s="132"/>
      <c r="B232" s="132"/>
      <c r="C232" s="132"/>
      <c r="D232" s="132"/>
      <c r="E232" s="132"/>
      <c r="F232" s="20"/>
      <c r="G232" s="20"/>
      <c r="H232" s="20"/>
      <c r="I232" s="20"/>
    </row>
    <row r="233" spans="1:9" ht="15">
      <c r="A233" s="33" t="s">
        <v>25</v>
      </c>
      <c r="B233" s="34"/>
      <c r="C233" s="34"/>
      <c r="D233" s="34"/>
      <c r="E233" s="34"/>
      <c r="F233" s="19">
        <v>109000</v>
      </c>
      <c r="G233" s="19"/>
      <c r="H233" s="19">
        <v>110000</v>
      </c>
      <c r="I233" s="19"/>
    </row>
    <row r="234" spans="1:9" ht="15">
      <c r="A234" s="17"/>
      <c r="B234" s="17"/>
      <c r="C234" s="17"/>
      <c r="D234" s="17"/>
      <c r="E234" s="17"/>
      <c r="F234" s="20"/>
      <c r="G234" s="20"/>
      <c r="H234" s="20"/>
      <c r="I234" s="20"/>
    </row>
    <row r="235" spans="1:9" ht="15">
      <c r="A235" s="33" t="s">
        <v>55</v>
      </c>
      <c r="B235" s="34"/>
      <c r="C235" s="34"/>
      <c r="D235" s="34"/>
      <c r="E235" s="34"/>
      <c r="F235" s="19">
        <v>111000</v>
      </c>
      <c r="G235" s="19"/>
      <c r="H235" s="19">
        <v>100000</v>
      </c>
      <c r="I235" s="19"/>
    </row>
    <row r="236" spans="1:9" ht="15">
      <c r="A236" s="17"/>
      <c r="B236" s="17"/>
      <c r="C236" s="17"/>
      <c r="D236" s="17"/>
      <c r="E236" s="17"/>
      <c r="F236" s="20"/>
      <c r="G236" s="20"/>
      <c r="H236" s="20"/>
      <c r="I236" s="20"/>
    </row>
    <row r="237" spans="1:9" ht="15">
      <c r="A237" s="100" t="s">
        <v>44</v>
      </c>
      <c r="B237" s="100"/>
      <c r="C237" s="100"/>
      <c r="D237" s="100"/>
      <c r="E237" s="100"/>
      <c r="F237" s="19">
        <v>111000</v>
      </c>
      <c r="G237" s="19"/>
      <c r="H237" s="19">
        <v>110000</v>
      </c>
      <c r="I237" s="19"/>
    </row>
    <row r="238" spans="1:9" ht="15">
      <c r="A238" s="33"/>
      <c r="B238" s="34"/>
      <c r="C238" s="34"/>
      <c r="D238" s="34"/>
      <c r="E238" s="34"/>
      <c r="F238" s="19"/>
      <c r="G238" s="19"/>
      <c r="H238" s="19"/>
      <c r="I238" s="19"/>
    </row>
    <row r="239" spans="1:9" ht="15">
      <c r="A239" s="100" t="s">
        <v>46</v>
      </c>
      <c r="B239" s="100"/>
      <c r="C239" s="100"/>
      <c r="D239" s="100"/>
      <c r="E239" s="100"/>
      <c r="F239" s="19">
        <v>55000</v>
      </c>
      <c r="G239" s="19"/>
      <c r="H239" s="19">
        <v>30000</v>
      </c>
      <c r="I239" s="19"/>
    </row>
    <row r="240" spans="1:9" ht="15.75" thickBot="1">
      <c r="A240" s="153"/>
      <c r="B240" s="153"/>
      <c r="C240" s="153"/>
      <c r="D240" s="153"/>
      <c r="E240" s="153"/>
      <c r="F240" s="19"/>
      <c r="G240" s="19"/>
      <c r="H240" s="19"/>
      <c r="I240" s="19"/>
    </row>
    <row r="241" spans="1:9" ht="16.5" thickBot="1" thickTop="1">
      <c r="A241" s="23" t="s">
        <v>6</v>
      </c>
      <c r="B241" s="24"/>
      <c r="C241" s="24"/>
      <c r="D241" s="24"/>
      <c r="E241" s="24"/>
      <c r="F241" s="21">
        <f>SUM(F229:G240)</f>
        <v>645000</v>
      </c>
      <c r="G241" s="22"/>
      <c r="H241" s="21">
        <f>SUM(H229:I240)</f>
        <v>650000</v>
      </c>
      <c r="I241" s="22"/>
    </row>
    <row r="242" spans="1:9" ht="16.5" thickBot="1" thickTop="1">
      <c r="A242" s="118" t="s">
        <v>7</v>
      </c>
      <c r="B242" s="118"/>
      <c r="C242" s="118"/>
      <c r="D242" s="118"/>
      <c r="E242" s="118"/>
      <c r="F242" s="79">
        <f>SUM(F241,F227,F228)</f>
        <v>949000</v>
      </c>
      <c r="G242" s="80"/>
      <c r="H242" s="79">
        <f>SUM(H241,H228,H227)</f>
        <v>930000</v>
      </c>
      <c r="I242" s="80"/>
    </row>
    <row r="243" spans="1:9" ht="15.75" thickTop="1">
      <c r="A243" s="100" t="s">
        <v>83</v>
      </c>
      <c r="B243" s="100"/>
      <c r="C243" s="100"/>
      <c r="D243" s="100"/>
      <c r="E243" s="100"/>
      <c r="F243" s="73">
        <v>19000</v>
      </c>
      <c r="G243" s="73"/>
      <c r="H243" s="101"/>
      <c r="I243" s="101"/>
    </row>
    <row r="244" spans="1:9" ht="15">
      <c r="A244" s="151"/>
      <c r="B244" s="152"/>
      <c r="C244" s="152"/>
      <c r="D244" s="152"/>
      <c r="E244" s="152"/>
      <c r="F244" s="19"/>
      <c r="G244" s="19"/>
      <c r="H244" s="19"/>
      <c r="I244" s="19"/>
    </row>
    <row r="245" spans="1:9" ht="15.75" thickBot="1">
      <c r="A245" s="150" t="s">
        <v>78</v>
      </c>
      <c r="B245" s="150"/>
      <c r="C245" s="150"/>
      <c r="D245" s="150"/>
      <c r="E245" s="150"/>
      <c r="F245" s="145"/>
      <c r="G245" s="145"/>
      <c r="H245" s="145"/>
      <c r="I245" s="145"/>
    </row>
    <row r="246" spans="1:9" ht="16.5" thickBot="1" thickTop="1">
      <c r="A246" s="23" t="s">
        <v>8</v>
      </c>
      <c r="B246" s="24"/>
      <c r="C246" s="24"/>
      <c r="D246" s="24"/>
      <c r="E246" s="24"/>
      <c r="F246" s="21">
        <f>SUM(F243:G245)</f>
        <v>19000</v>
      </c>
      <c r="G246" s="21"/>
      <c r="H246" s="21">
        <f>SUM(H243:I245)</f>
        <v>0</v>
      </c>
      <c r="I246" s="21"/>
    </row>
    <row r="247" spans="1:9" ht="16.5" thickBot="1" thickTop="1">
      <c r="A247" s="23" t="s">
        <v>98</v>
      </c>
      <c r="B247" s="146"/>
      <c r="C247" s="146"/>
      <c r="D247" s="146"/>
      <c r="E247" s="147"/>
      <c r="F247" s="148">
        <f>SUM(F248:G250)</f>
        <v>4000</v>
      </c>
      <c r="G247" s="149"/>
      <c r="H247" s="148">
        <f>SUM(H248:I250)</f>
        <v>11000</v>
      </c>
      <c r="I247" s="149"/>
    </row>
    <row r="248" spans="1:9" ht="16.5" thickBot="1" thickTop="1">
      <c r="A248" s="141" t="s">
        <v>14</v>
      </c>
      <c r="B248" s="142"/>
      <c r="C248" s="142"/>
      <c r="D248" s="142"/>
      <c r="E248" s="143"/>
      <c r="F248" s="144"/>
      <c r="G248" s="143"/>
      <c r="H248" s="144"/>
      <c r="I248" s="143"/>
    </row>
    <row r="249" spans="1:9" ht="16.5" thickBot="1" thickTop="1">
      <c r="A249" s="141" t="s">
        <v>84</v>
      </c>
      <c r="B249" s="142"/>
      <c r="C249" s="142"/>
      <c r="D249" s="142"/>
      <c r="E249" s="143"/>
      <c r="F249" s="144">
        <v>4000</v>
      </c>
      <c r="G249" s="143"/>
      <c r="H249" s="144">
        <v>11000</v>
      </c>
      <c r="I249" s="143"/>
    </row>
    <row r="250" spans="1:9" ht="16.5" thickBot="1" thickTop="1">
      <c r="A250" s="141" t="s">
        <v>15</v>
      </c>
      <c r="B250" s="142"/>
      <c r="C250" s="142"/>
      <c r="D250" s="142"/>
      <c r="E250" s="143"/>
      <c r="F250" s="144"/>
      <c r="G250" s="143"/>
      <c r="H250" s="144"/>
      <c r="I250" s="143"/>
    </row>
    <row r="251" spans="1:9" ht="16.5" thickBot="1" thickTop="1">
      <c r="A251" s="23" t="s">
        <v>9</v>
      </c>
      <c r="B251" s="24"/>
      <c r="C251" s="24"/>
      <c r="D251" s="24"/>
      <c r="E251" s="24"/>
      <c r="F251" s="21">
        <f>SUM(F242+F246+F247)</f>
        <v>972000</v>
      </c>
      <c r="G251" s="22"/>
      <c r="H251" s="21">
        <f>SUM(H242+H246+H247)</f>
        <v>941000</v>
      </c>
      <c r="I251" s="22"/>
    </row>
    <row r="252" spans="1:9" ht="15.75" thickTop="1">
      <c r="A252" s="1"/>
      <c r="B252" s="1"/>
      <c r="C252" s="1"/>
      <c r="D252" s="1"/>
      <c r="E252" s="1"/>
      <c r="F252" s="3"/>
      <c r="G252" s="4"/>
      <c r="H252" s="3"/>
      <c r="I252" s="4"/>
    </row>
    <row r="253" spans="1:9" ht="15">
      <c r="A253" s="1"/>
      <c r="B253" s="1"/>
      <c r="C253" s="1"/>
      <c r="D253" s="1"/>
      <c r="E253" s="1"/>
      <c r="F253" s="3"/>
      <c r="G253" s="4"/>
      <c r="H253" s="3"/>
      <c r="I253" s="4"/>
    </row>
    <row r="255" spans="1:9" ht="15">
      <c r="A255" s="102" t="s">
        <v>64</v>
      </c>
      <c r="B255" s="102"/>
      <c r="C255" s="102"/>
      <c r="D255" s="102"/>
      <c r="E255" s="102"/>
      <c r="F255" s="102"/>
      <c r="G255" s="102"/>
      <c r="H255" s="102"/>
      <c r="I255" s="102"/>
    </row>
    <row r="256" spans="1:9" ht="15">
      <c r="A256" s="2"/>
      <c r="B256" s="2"/>
      <c r="C256" s="2"/>
      <c r="D256" s="2"/>
      <c r="E256" s="2"/>
      <c r="F256" s="2"/>
      <c r="G256" s="2"/>
      <c r="H256" s="2"/>
      <c r="I256" s="2"/>
    </row>
    <row r="257" spans="1:9" ht="15" customHeight="1">
      <c r="A257" s="40" t="s">
        <v>0</v>
      </c>
      <c r="B257" s="40"/>
      <c r="C257" s="40"/>
      <c r="D257" s="40"/>
      <c r="E257" s="40"/>
      <c r="F257" s="31" t="s">
        <v>35</v>
      </c>
      <c r="G257" s="31"/>
      <c r="H257" s="31" t="s">
        <v>36</v>
      </c>
      <c r="I257" s="31"/>
    </row>
    <row r="258" spans="1:9" ht="14.25" customHeight="1">
      <c r="A258" s="41"/>
      <c r="B258" s="41"/>
      <c r="C258" s="41"/>
      <c r="D258" s="41"/>
      <c r="E258" s="41"/>
      <c r="F258" s="32"/>
      <c r="G258" s="32"/>
      <c r="H258" s="32"/>
      <c r="I258" s="32"/>
    </row>
    <row r="259" spans="1:9" ht="15">
      <c r="A259" s="33" t="s">
        <v>38</v>
      </c>
      <c r="B259" s="34"/>
      <c r="C259" s="34"/>
      <c r="D259" s="34"/>
      <c r="E259" s="34"/>
      <c r="F259" s="19">
        <v>2000</v>
      </c>
      <c r="G259" s="19"/>
      <c r="H259" s="19">
        <v>5000</v>
      </c>
      <c r="I259" s="19"/>
    </row>
    <row r="260" spans="1:9" ht="15">
      <c r="A260" s="17"/>
      <c r="B260" s="17"/>
      <c r="C260" s="17"/>
      <c r="D260" s="17"/>
      <c r="E260" s="17"/>
      <c r="F260" s="20"/>
      <c r="G260" s="20"/>
      <c r="H260" s="20"/>
      <c r="I260" s="20"/>
    </row>
    <row r="261" spans="1:9" ht="15">
      <c r="A261" s="33" t="s">
        <v>39</v>
      </c>
      <c r="B261" s="34"/>
      <c r="C261" s="34"/>
      <c r="D261" s="34"/>
      <c r="E261" s="34"/>
      <c r="F261" s="19">
        <v>27000</v>
      </c>
      <c r="G261" s="19"/>
      <c r="H261" s="19">
        <v>30000</v>
      </c>
      <c r="I261" s="19"/>
    </row>
    <row r="262" spans="1:9" ht="15">
      <c r="A262" s="125"/>
      <c r="B262" s="125"/>
      <c r="C262" s="125"/>
      <c r="D262" s="125"/>
      <c r="E262" s="125"/>
      <c r="F262" s="20"/>
      <c r="G262" s="20"/>
      <c r="H262" s="20"/>
      <c r="I262" s="20"/>
    </row>
    <row r="263" spans="1:9" ht="15">
      <c r="A263" s="33" t="s">
        <v>65</v>
      </c>
      <c r="B263" s="34"/>
      <c r="C263" s="34"/>
      <c r="D263" s="34"/>
      <c r="E263" s="34"/>
      <c r="F263" s="19">
        <v>17000</v>
      </c>
      <c r="G263" s="19"/>
      <c r="H263" s="19">
        <v>15000</v>
      </c>
      <c r="I263" s="19"/>
    </row>
    <row r="264" spans="1:9" ht="15">
      <c r="A264" s="125"/>
      <c r="B264" s="125"/>
      <c r="C264" s="125"/>
      <c r="D264" s="125"/>
      <c r="E264" s="125"/>
      <c r="F264" s="20"/>
      <c r="G264" s="20"/>
      <c r="H264" s="20"/>
      <c r="I264" s="20"/>
    </row>
    <row r="265" spans="1:9" ht="15">
      <c r="A265" s="33" t="s">
        <v>41</v>
      </c>
      <c r="B265" s="34"/>
      <c r="C265" s="34"/>
      <c r="D265" s="34"/>
      <c r="E265" s="34"/>
      <c r="F265" s="19">
        <v>113000</v>
      </c>
      <c r="G265" s="19"/>
      <c r="H265" s="19">
        <v>120000</v>
      </c>
      <c r="I265" s="19"/>
    </row>
    <row r="266" spans="1:9" ht="15">
      <c r="A266" s="17"/>
      <c r="B266" s="17"/>
      <c r="C266" s="17"/>
      <c r="D266" s="17"/>
      <c r="E266" s="17"/>
      <c r="F266" s="20"/>
      <c r="G266" s="20"/>
      <c r="H266" s="20"/>
      <c r="I266" s="20"/>
    </row>
    <row r="267" spans="1:9" ht="15">
      <c r="A267" s="100" t="s">
        <v>43</v>
      </c>
      <c r="B267" s="100"/>
      <c r="C267" s="100"/>
      <c r="D267" s="100"/>
      <c r="E267" s="100"/>
      <c r="F267" s="19">
        <v>4000</v>
      </c>
      <c r="G267" s="19"/>
      <c r="H267" s="19">
        <v>4000</v>
      </c>
      <c r="I267" s="19"/>
    </row>
    <row r="268" spans="1:9" ht="15">
      <c r="A268" s="125"/>
      <c r="B268" s="125"/>
      <c r="C268" s="125"/>
      <c r="D268" s="125"/>
      <c r="E268" s="125"/>
      <c r="F268" s="20"/>
      <c r="G268" s="20"/>
      <c r="H268" s="20"/>
      <c r="I268" s="20"/>
    </row>
    <row r="269" spans="1:9" ht="15">
      <c r="A269" s="33" t="s">
        <v>44</v>
      </c>
      <c r="B269" s="34"/>
      <c r="C269" s="34"/>
      <c r="D269" s="34"/>
      <c r="E269" s="34"/>
      <c r="F269" s="19">
        <v>43000</v>
      </c>
      <c r="G269" s="19"/>
      <c r="H269" s="19">
        <v>45000</v>
      </c>
      <c r="I269" s="19"/>
    </row>
    <row r="270" spans="1:9" ht="15.75" thickBot="1">
      <c r="A270" s="125"/>
      <c r="B270" s="132"/>
      <c r="C270" s="132"/>
      <c r="D270" s="132"/>
      <c r="E270" s="132"/>
      <c r="F270" s="20"/>
      <c r="G270" s="20"/>
      <c r="H270" s="20"/>
      <c r="I270" s="20"/>
    </row>
    <row r="271" spans="1:9" ht="16.5" thickBot="1" thickTop="1">
      <c r="A271" s="23" t="s">
        <v>6</v>
      </c>
      <c r="B271" s="24"/>
      <c r="C271" s="24"/>
      <c r="D271" s="24"/>
      <c r="E271" s="24"/>
      <c r="F271" s="21">
        <f>SUM(F259:G270)</f>
        <v>206000</v>
      </c>
      <c r="G271" s="22"/>
      <c r="H271" s="21">
        <f>SUM(H259:I270)</f>
        <v>219000</v>
      </c>
      <c r="I271" s="22"/>
    </row>
    <row r="272" spans="1:9" ht="16.5" thickBot="1" thickTop="1">
      <c r="A272" s="23" t="s">
        <v>7</v>
      </c>
      <c r="B272" s="24"/>
      <c r="C272" s="24"/>
      <c r="D272" s="24"/>
      <c r="E272" s="24"/>
      <c r="F272" s="21">
        <f>SUM(F271)</f>
        <v>206000</v>
      </c>
      <c r="G272" s="22"/>
      <c r="H272" s="21">
        <f>SUM(H271)</f>
        <v>219000</v>
      </c>
      <c r="I272" s="22"/>
    </row>
    <row r="273" ht="15.75" thickTop="1"/>
    <row r="275" spans="1:9" ht="15">
      <c r="A275" s="102" t="s">
        <v>66</v>
      </c>
      <c r="B275" s="102"/>
      <c r="C275" s="102"/>
      <c r="D275" s="102"/>
      <c r="E275" s="102"/>
      <c r="F275" s="102"/>
      <c r="G275" s="102"/>
      <c r="H275" s="102"/>
      <c r="I275" s="102"/>
    </row>
    <row r="277" spans="1:9" ht="15" customHeight="1">
      <c r="A277" s="40" t="s">
        <v>0</v>
      </c>
      <c r="B277" s="40"/>
      <c r="C277" s="40"/>
      <c r="D277" s="40"/>
      <c r="E277" s="40"/>
      <c r="F277" s="31" t="s">
        <v>35</v>
      </c>
      <c r="G277" s="31"/>
      <c r="H277" s="31" t="s">
        <v>36</v>
      </c>
      <c r="I277" s="31"/>
    </row>
    <row r="278" spans="1:9" ht="14.25" customHeight="1">
      <c r="A278" s="41"/>
      <c r="B278" s="41"/>
      <c r="C278" s="41"/>
      <c r="D278" s="41"/>
      <c r="E278" s="41"/>
      <c r="F278" s="32"/>
      <c r="G278" s="32"/>
      <c r="H278" s="32"/>
      <c r="I278" s="32"/>
    </row>
    <row r="279" spans="1:9" ht="15">
      <c r="A279" s="100" t="s">
        <v>42</v>
      </c>
      <c r="B279" s="100"/>
      <c r="C279" s="100"/>
      <c r="D279" s="100"/>
      <c r="E279" s="100"/>
      <c r="F279" s="101">
        <v>30000</v>
      </c>
      <c r="G279" s="101"/>
      <c r="H279" s="73">
        <v>60000</v>
      </c>
      <c r="I279" s="73"/>
    </row>
    <row r="280" spans="1:9" ht="15.75" thickBot="1">
      <c r="A280" s="97"/>
      <c r="B280" s="98"/>
      <c r="C280" s="98"/>
      <c r="D280" s="98"/>
      <c r="E280" s="99"/>
      <c r="F280" s="114"/>
      <c r="G280" s="37"/>
      <c r="H280" s="114"/>
      <c r="I280" s="37"/>
    </row>
    <row r="281" spans="1:9" ht="16.5" thickBot="1" thickTop="1">
      <c r="A281" s="118" t="s">
        <v>9</v>
      </c>
      <c r="B281" s="118"/>
      <c r="C281" s="118"/>
      <c r="D281" s="118"/>
      <c r="E281" s="118"/>
      <c r="F281" s="79">
        <f>SUM(F279)</f>
        <v>30000</v>
      </c>
      <c r="G281" s="80"/>
      <c r="H281" s="79">
        <f>SUM(H279)</f>
        <v>60000</v>
      </c>
      <c r="I281" s="80"/>
    </row>
    <row r="282" ht="15.75" thickTop="1"/>
    <row r="284" spans="1:9" ht="15">
      <c r="A284" s="102" t="s">
        <v>67</v>
      </c>
      <c r="B284" s="102"/>
      <c r="C284" s="102"/>
      <c r="D284" s="102"/>
      <c r="E284" s="102"/>
      <c r="F284" s="102"/>
      <c r="G284" s="102"/>
      <c r="H284" s="102"/>
      <c r="I284" s="102"/>
    </row>
    <row r="286" spans="1:9" ht="15">
      <c r="A286" s="40" t="s">
        <v>0</v>
      </c>
      <c r="B286" s="40"/>
      <c r="C286" s="40"/>
      <c r="D286" s="40"/>
      <c r="E286" s="40"/>
      <c r="F286" s="31" t="s">
        <v>35</v>
      </c>
      <c r="G286" s="31"/>
      <c r="H286" s="31" t="s">
        <v>36</v>
      </c>
      <c r="I286" s="31"/>
    </row>
    <row r="287" spans="1:9" ht="15">
      <c r="A287" s="41"/>
      <c r="B287" s="41"/>
      <c r="C287" s="41"/>
      <c r="D287" s="41"/>
      <c r="E287" s="41"/>
      <c r="F287" s="32"/>
      <c r="G287" s="32"/>
      <c r="H287" s="32"/>
      <c r="I287" s="32"/>
    </row>
    <row r="288" spans="1:9" ht="15">
      <c r="A288" s="100" t="s">
        <v>42</v>
      </c>
      <c r="B288" s="100"/>
      <c r="C288" s="100"/>
      <c r="D288" s="100"/>
      <c r="E288" s="100"/>
      <c r="F288" s="101">
        <v>4000</v>
      </c>
      <c r="G288" s="101"/>
      <c r="H288" s="73">
        <v>4000</v>
      </c>
      <c r="I288" s="73"/>
    </row>
    <row r="289" spans="1:9" ht="15.75" thickBot="1">
      <c r="A289" s="97"/>
      <c r="B289" s="98"/>
      <c r="C289" s="98"/>
      <c r="D289" s="98"/>
      <c r="E289" s="99"/>
      <c r="F289" s="114"/>
      <c r="G289" s="37"/>
      <c r="H289" s="114"/>
      <c r="I289" s="37"/>
    </row>
    <row r="290" spans="1:9" ht="16.5" thickBot="1" thickTop="1">
      <c r="A290" s="118" t="s">
        <v>9</v>
      </c>
      <c r="B290" s="118"/>
      <c r="C290" s="118"/>
      <c r="D290" s="118"/>
      <c r="E290" s="118"/>
      <c r="F290" s="79">
        <f>SUM(F288)</f>
        <v>4000</v>
      </c>
      <c r="G290" s="80"/>
      <c r="H290" s="79">
        <f>SUM(H288)</f>
        <v>4000</v>
      </c>
      <c r="I290" s="80"/>
    </row>
    <row r="291" ht="15.75" thickTop="1"/>
    <row r="292" s="14" customFormat="1" ht="15"/>
    <row r="293" s="14" customFormat="1" ht="15"/>
    <row r="295" spans="1:9" ht="15">
      <c r="A295" s="102" t="s">
        <v>68</v>
      </c>
      <c r="B295" s="102"/>
      <c r="C295" s="102"/>
      <c r="D295" s="102"/>
      <c r="E295" s="102"/>
      <c r="F295" s="102"/>
      <c r="G295" s="102"/>
      <c r="H295" s="102"/>
      <c r="I295" s="102"/>
    </row>
    <row r="297" spans="1:9" ht="15" customHeight="1">
      <c r="A297" s="40" t="s">
        <v>0</v>
      </c>
      <c r="B297" s="40"/>
      <c r="C297" s="40"/>
      <c r="D297" s="40"/>
      <c r="E297" s="40"/>
      <c r="F297" s="31" t="s">
        <v>35</v>
      </c>
      <c r="G297" s="31"/>
      <c r="H297" s="31" t="s">
        <v>36</v>
      </c>
      <c r="I297" s="31"/>
    </row>
    <row r="298" spans="1:9" ht="15">
      <c r="A298" s="41"/>
      <c r="B298" s="41"/>
      <c r="C298" s="41"/>
      <c r="D298" s="41"/>
      <c r="E298" s="41"/>
      <c r="F298" s="32"/>
      <c r="G298" s="32"/>
      <c r="H298" s="32"/>
      <c r="I298" s="32"/>
    </row>
    <row r="299" spans="1:9" ht="15">
      <c r="A299" s="122" t="s">
        <v>69</v>
      </c>
      <c r="B299" s="123"/>
      <c r="C299" s="123"/>
      <c r="D299" s="123"/>
      <c r="E299" s="124"/>
      <c r="F299" s="95">
        <v>330000</v>
      </c>
      <c r="G299" s="96"/>
      <c r="H299" s="95">
        <v>360000</v>
      </c>
      <c r="I299" s="96"/>
    </row>
    <row r="300" spans="1:9" ht="15.75" thickBot="1">
      <c r="A300" s="115" t="s">
        <v>70</v>
      </c>
      <c r="B300" s="116"/>
      <c r="C300" s="116"/>
      <c r="D300" s="116"/>
      <c r="E300" s="117"/>
      <c r="F300" s="119"/>
      <c r="G300" s="120"/>
      <c r="H300" s="119"/>
      <c r="I300" s="120"/>
    </row>
    <row r="301" spans="1:9" ht="16.5" thickBot="1" thickTop="1">
      <c r="A301" s="23" t="s">
        <v>4</v>
      </c>
      <c r="B301" s="24"/>
      <c r="C301" s="24"/>
      <c r="D301" s="24"/>
      <c r="E301" s="24"/>
      <c r="F301" s="21">
        <f>SUM(F299:G300)</f>
        <v>330000</v>
      </c>
      <c r="G301" s="21"/>
      <c r="H301" s="21">
        <f>SUM(H299:I300)</f>
        <v>360000</v>
      </c>
      <c r="I301" s="21"/>
    </row>
    <row r="302" spans="1:9" ht="16.5" thickBot="1" thickTop="1">
      <c r="A302" s="121" t="s">
        <v>26</v>
      </c>
      <c r="B302" s="121"/>
      <c r="C302" s="121"/>
      <c r="D302" s="121"/>
      <c r="E302" s="121"/>
      <c r="F302" s="94">
        <v>80000</v>
      </c>
      <c r="G302" s="94"/>
      <c r="H302" s="94">
        <v>97000</v>
      </c>
      <c r="I302" s="94"/>
    </row>
    <row r="303" spans="1:9" ht="15.75" thickTop="1">
      <c r="A303" s="33" t="s">
        <v>39</v>
      </c>
      <c r="B303" s="34"/>
      <c r="C303" s="34"/>
      <c r="D303" s="34"/>
      <c r="E303" s="103"/>
      <c r="F303" s="19">
        <v>50000</v>
      </c>
      <c r="G303" s="19"/>
      <c r="H303" s="19">
        <v>50000</v>
      </c>
      <c r="I303" s="19"/>
    </row>
    <row r="304" spans="1:9" ht="15">
      <c r="A304" s="17"/>
      <c r="B304" s="17"/>
      <c r="C304" s="17"/>
      <c r="D304" s="17"/>
      <c r="E304" s="17"/>
      <c r="F304" s="20"/>
      <c r="G304" s="20"/>
      <c r="H304" s="20"/>
      <c r="I304" s="20"/>
    </row>
    <row r="305" spans="1:9" ht="15">
      <c r="A305" s="33" t="s">
        <v>40</v>
      </c>
      <c r="B305" s="34"/>
      <c r="C305" s="34"/>
      <c r="D305" s="34"/>
      <c r="E305" s="34"/>
      <c r="F305" s="19">
        <v>68000</v>
      </c>
      <c r="G305" s="19"/>
      <c r="H305" s="19">
        <v>200000</v>
      </c>
      <c r="I305" s="19"/>
    </row>
    <row r="306" spans="1:9" ht="15">
      <c r="A306" s="17"/>
      <c r="B306" s="17"/>
      <c r="C306" s="17"/>
      <c r="D306" s="17"/>
      <c r="E306" s="17"/>
      <c r="F306" s="20"/>
      <c r="G306" s="20"/>
      <c r="H306" s="20"/>
      <c r="I306" s="20"/>
    </row>
    <row r="307" spans="1:9" ht="15">
      <c r="A307" s="33" t="s">
        <v>17</v>
      </c>
      <c r="B307" s="34"/>
      <c r="C307" s="34"/>
      <c r="D307" s="34"/>
      <c r="E307" s="34"/>
      <c r="F307" s="19">
        <v>89000</v>
      </c>
      <c r="G307" s="19"/>
      <c r="H307" s="19">
        <v>90000</v>
      </c>
      <c r="I307" s="19"/>
    </row>
    <row r="308" spans="1:9" ht="15">
      <c r="A308" s="17"/>
      <c r="B308" s="17"/>
      <c r="C308" s="17"/>
      <c r="D308" s="17"/>
      <c r="E308" s="17"/>
      <c r="F308" s="20"/>
      <c r="G308" s="20"/>
      <c r="H308" s="20"/>
      <c r="I308" s="20"/>
    </row>
    <row r="309" spans="1:9" ht="15">
      <c r="A309" s="220" t="s">
        <v>41</v>
      </c>
      <c r="B309" s="220"/>
      <c r="C309" s="220"/>
      <c r="D309" s="220"/>
      <c r="E309" s="220"/>
      <c r="F309" s="19">
        <v>328000</v>
      </c>
      <c r="G309" s="19"/>
      <c r="H309" s="19">
        <v>380000</v>
      </c>
      <c r="I309" s="19"/>
    </row>
    <row r="310" spans="1:9" ht="15">
      <c r="A310" s="33"/>
      <c r="B310" s="34"/>
      <c r="C310" s="34"/>
      <c r="D310" s="34"/>
      <c r="E310" s="34"/>
      <c r="F310" s="19"/>
      <c r="G310" s="19"/>
      <c r="H310" s="19"/>
      <c r="I310" s="19"/>
    </row>
    <row r="311" spans="1:9" ht="15">
      <c r="A311" s="219" t="s">
        <v>55</v>
      </c>
      <c r="B311" s="219"/>
      <c r="C311" s="219"/>
      <c r="D311" s="219"/>
      <c r="E311" s="219"/>
      <c r="F311" s="20">
        <v>155000</v>
      </c>
      <c r="G311" s="20"/>
      <c r="H311" s="20">
        <v>150000</v>
      </c>
      <c r="I311" s="20"/>
    </row>
    <row r="312" spans="1:9" ht="15">
      <c r="A312" s="100"/>
      <c r="B312" s="100"/>
      <c r="C312" s="100"/>
      <c r="D312" s="100"/>
      <c r="E312" s="100"/>
      <c r="F312" s="19"/>
      <c r="G312" s="19"/>
      <c r="H312" s="19"/>
      <c r="I312" s="19"/>
    </row>
    <row r="313" spans="1:9" ht="15">
      <c r="A313" s="225" t="s">
        <v>44</v>
      </c>
      <c r="B313" s="225"/>
      <c r="C313" s="225"/>
      <c r="D313" s="225"/>
      <c r="E313" s="225"/>
      <c r="F313" s="20">
        <v>186000</v>
      </c>
      <c r="G313" s="20"/>
      <c r="H313" s="20">
        <v>230000</v>
      </c>
      <c r="I313" s="20"/>
    </row>
    <row r="314" spans="1:9" ht="15">
      <c r="A314" s="33"/>
      <c r="B314" s="34"/>
      <c r="C314" s="34"/>
      <c r="D314" s="34"/>
      <c r="E314" s="34"/>
      <c r="F314" s="19"/>
      <c r="G314" s="19"/>
      <c r="H314" s="19"/>
      <c r="I314" s="19"/>
    </row>
    <row r="315" spans="1:9" ht="15">
      <c r="A315" s="220" t="s">
        <v>46</v>
      </c>
      <c r="B315" s="220"/>
      <c r="C315" s="220"/>
      <c r="D315" s="220"/>
      <c r="E315" s="220"/>
      <c r="F315" s="19">
        <v>68000</v>
      </c>
      <c r="G315" s="19"/>
      <c r="H315" s="19">
        <v>70000</v>
      </c>
      <c r="I315" s="19"/>
    </row>
    <row r="316" spans="1:9" ht="15.75" thickBot="1">
      <c r="A316" s="100"/>
      <c r="B316" s="100"/>
      <c r="C316" s="100"/>
      <c r="D316" s="100"/>
      <c r="E316" s="100"/>
      <c r="F316" s="19"/>
      <c r="G316" s="19"/>
      <c r="H316" s="19"/>
      <c r="I316" s="19"/>
    </row>
    <row r="317" spans="1:9" ht="16.5" thickBot="1" thickTop="1">
      <c r="A317" s="23" t="s">
        <v>6</v>
      </c>
      <c r="B317" s="24"/>
      <c r="C317" s="24"/>
      <c r="D317" s="24"/>
      <c r="E317" s="24"/>
      <c r="F317" s="21">
        <f>SUM(F303:F316)</f>
        <v>944000</v>
      </c>
      <c r="G317" s="22"/>
      <c r="H317" s="21">
        <f>SUM(H303:H316)</f>
        <v>1170000</v>
      </c>
      <c r="I317" s="22"/>
    </row>
    <row r="318" spans="1:9" ht="16.5" thickBot="1" thickTop="1">
      <c r="A318" s="23" t="s">
        <v>7</v>
      </c>
      <c r="B318" s="24"/>
      <c r="C318" s="24"/>
      <c r="D318" s="24"/>
      <c r="E318" s="24"/>
      <c r="F318" s="21">
        <f>SUM(F301+F302+F317)</f>
        <v>1354000</v>
      </c>
      <c r="G318" s="22"/>
      <c r="H318" s="21">
        <f>SUM(H301+H302+H317)</f>
        <v>1627000</v>
      </c>
      <c r="I318" s="22"/>
    </row>
    <row r="319" spans="1:9" ht="16.5" thickBot="1" thickTop="1">
      <c r="A319" s="82" t="s">
        <v>77</v>
      </c>
      <c r="B319" s="82"/>
      <c r="C319" s="82"/>
      <c r="D319" s="82"/>
      <c r="E319" s="253"/>
      <c r="F319" s="148"/>
      <c r="G319" s="147"/>
      <c r="H319" s="148"/>
      <c r="I319" s="147"/>
    </row>
    <row r="320" spans="1:9" ht="16.5" thickBot="1" thickTop="1">
      <c r="A320" s="252"/>
      <c r="B320" s="142"/>
      <c r="C320" s="142"/>
      <c r="D320" s="142"/>
      <c r="E320" s="143"/>
      <c r="F320" s="148"/>
      <c r="G320" s="147"/>
      <c r="H320" s="148"/>
      <c r="I320" s="147"/>
    </row>
    <row r="321" spans="1:9" ht="16.5" thickBot="1" thickTop="1">
      <c r="A321" s="23" t="s">
        <v>80</v>
      </c>
      <c r="B321" s="240"/>
      <c r="C321" s="240"/>
      <c r="D321" s="240"/>
      <c r="E321" s="241"/>
      <c r="F321" s="148"/>
      <c r="G321" s="147"/>
      <c r="H321" s="148"/>
      <c r="I321" s="147"/>
    </row>
    <row r="322" spans="1:9" ht="16.5" thickBot="1" thickTop="1">
      <c r="A322" s="23" t="s">
        <v>23</v>
      </c>
      <c r="B322" s="240"/>
      <c r="C322" s="240"/>
      <c r="D322" s="240"/>
      <c r="E322" s="241"/>
      <c r="F322" s="148">
        <f>SUM(F319+F321)</f>
        <v>0</v>
      </c>
      <c r="G322" s="147"/>
      <c r="H322" s="148">
        <f>SUM(H319+H321)</f>
        <v>0</v>
      </c>
      <c r="I322" s="147"/>
    </row>
    <row r="323" spans="1:9" ht="16.5" thickBot="1" thickTop="1">
      <c r="A323" s="23" t="s">
        <v>9</v>
      </c>
      <c r="B323" s="24"/>
      <c r="C323" s="24"/>
      <c r="D323" s="24"/>
      <c r="E323" s="24"/>
      <c r="F323" s="21">
        <f>SUM(F318+F322)</f>
        <v>1354000</v>
      </c>
      <c r="G323" s="22"/>
      <c r="H323" s="21">
        <f>SUM(H318+H322)</f>
        <v>1627000</v>
      </c>
      <c r="I323" s="22"/>
    </row>
    <row r="324" ht="15.75" thickTop="1"/>
    <row r="326" ht="15">
      <c r="A326" s="12" t="s">
        <v>85</v>
      </c>
    </row>
    <row r="328" spans="1:9" ht="15" customHeight="1">
      <c r="A328" s="246" t="s">
        <v>0</v>
      </c>
      <c r="B328" s="247"/>
      <c r="C328" s="247"/>
      <c r="D328" s="247"/>
      <c r="E328" s="248"/>
      <c r="F328" s="31" t="s">
        <v>35</v>
      </c>
      <c r="G328" s="31"/>
      <c r="H328" s="31" t="s">
        <v>36</v>
      </c>
      <c r="I328" s="31"/>
    </row>
    <row r="329" spans="1:9" ht="15">
      <c r="A329" s="249"/>
      <c r="B329" s="250"/>
      <c r="C329" s="250"/>
      <c r="D329" s="250"/>
      <c r="E329" s="251"/>
      <c r="F329" s="32"/>
      <c r="G329" s="32"/>
      <c r="H329" s="32"/>
      <c r="I329" s="32"/>
    </row>
    <row r="330" spans="1:9" ht="15.75" thickBot="1">
      <c r="A330" s="243" t="s">
        <v>86</v>
      </c>
      <c r="B330" s="243"/>
      <c r="C330" s="243"/>
      <c r="D330" s="243"/>
      <c r="E330" s="243"/>
      <c r="F330" s="237"/>
      <c r="G330" s="237"/>
      <c r="H330" s="237">
        <v>40000</v>
      </c>
      <c r="I330" s="237"/>
    </row>
    <row r="331" spans="1:9" ht="16.5" thickBot="1" thickTop="1">
      <c r="A331" s="242" t="s">
        <v>9</v>
      </c>
      <c r="B331" s="242"/>
      <c r="C331" s="242"/>
      <c r="D331" s="242"/>
      <c r="E331" s="242"/>
      <c r="F331" s="245">
        <f>SUM(F330)</f>
        <v>0</v>
      </c>
      <c r="G331" s="245"/>
      <c r="H331" s="238">
        <f>SUM(H330)</f>
        <v>40000</v>
      </c>
      <c r="I331" s="238"/>
    </row>
    <row r="332" spans="1:9" ht="15.75" thickTop="1">
      <c r="A332" s="244"/>
      <c r="B332" s="244"/>
      <c r="C332" s="244"/>
      <c r="D332" s="244"/>
      <c r="E332" s="244"/>
      <c r="F332" s="244"/>
      <c r="G332" s="244"/>
      <c r="H332" s="244"/>
      <c r="I332" s="244"/>
    </row>
    <row r="334" spans="1:3" ht="14.25" customHeight="1">
      <c r="A334" s="12" t="s">
        <v>87</v>
      </c>
      <c r="C334" s="12"/>
    </row>
    <row r="336" spans="1:9" ht="15">
      <c r="A336" s="40" t="s">
        <v>0</v>
      </c>
      <c r="B336" s="40"/>
      <c r="C336" s="40"/>
      <c r="D336" s="40"/>
      <c r="E336" s="40"/>
      <c r="F336" s="31" t="s">
        <v>35</v>
      </c>
      <c r="G336" s="31"/>
      <c r="H336" s="31" t="s">
        <v>36</v>
      </c>
      <c r="I336" s="31"/>
    </row>
    <row r="337" spans="1:9" ht="15">
      <c r="A337" s="41"/>
      <c r="B337" s="41"/>
      <c r="C337" s="41"/>
      <c r="D337" s="41"/>
      <c r="E337" s="41"/>
      <c r="F337" s="32"/>
      <c r="G337" s="32"/>
      <c r="H337" s="32"/>
      <c r="I337" s="32"/>
    </row>
    <row r="338" spans="1:9" ht="15">
      <c r="A338" s="239" t="s">
        <v>16</v>
      </c>
      <c r="B338" s="260"/>
      <c r="C338" s="260"/>
      <c r="D338" s="260"/>
      <c r="E338" s="260"/>
      <c r="F338" s="104"/>
      <c r="G338" s="104"/>
      <c r="H338" s="104"/>
      <c r="I338" s="104"/>
    </row>
    <row r="339" spans="1:9" ht="15">
      <c r="A339" s="176" t="s">
        <v>73</v>
      </c>
      <c r="B339" s="140"/>
      <c r="C339" s="140"/>
      <c r="D339" s="140"/>
      <c r="E339" s="43"/>
      <c r="F339" s="95">
        <v>81000</v>
      </c>
      <c r="G339" s="96"/>
      <c r="H339" s="95"/>
      <c r="I339" s="96"/>
    </row>
    <row r="340" spans="1:9" ht="15">
      <c r="A340" s="176" t="s">
        <v>88</v>
      </c>
      <c r="B340" s="140"/>
      <c r="C340" s="140"/>
      <c r="D340" s="140"/>
      <c r="E340" s="43"/>
      <c r="F340" s="95"/>
      <c r="G340" s="96"/>
      <c r="H340" s="95"/>
      <c r="I340" s="96"/>
    </row>
    <row r="341" spans="1:9" ht="15.75" thickBot="1">
      <c r="A341" s="150" t="s">
        <v>9</v>
      </c>
      <c r="B341" s="150"/>
      <c r="C341" s="150"/>
      <c r="D341" s="150"/>
      <c r="E341" s="150"/>
      <c r="F341" s="145">
        <f>SUM(F338:G340)</f>
        <v>81000</v>
      </c>
      <c r="G341" s="216"/>
      <c r="H341" s="145">
        <f>SUM(H338:I340)</f>
        <v>0</v>
      </c>
      <c r="I341" s="216"/>
    </row>
    <row r="342" spans="1:9" ht="15.75" thickTop="1">
      <c r="A342" s="1"/>
      <c r="B342" s="1"/>
      <c r="C342" s="1"/>
      <c r="D342" s="1"/>
      <c r="E342" s="1"/>
      <c r="F342" s="3"/>
      <c r="G342" s="4"/>
      <c r="H342" s="3"/>
      <c r="I342" s="4"/>
    </row>
    <row r="343" spans="1:9" ht="14.25" customHeight="1">
      <c r="A343" s="1"/>
      <c r="B343" s="1"/>
      <c r="C343" s="1"/>
      <c r="D343" s="1"/>
      <c r="E343" s="1"/>
      <c r="F343" s="3"/>
      <c r="G343" s="4"/>
      <c r="H343" s="3"/>
      <c r="I343" s="4"/>
    </row>
    <row r="344" spans="1:9" ht="14.25" customHeight="1">
      <c r="A344" s="11" t="s">
        <v>89</v>
      </c>
      <c r="B344" s="1"/>
      <c r="C344" s="1"/>
      <c r="D344" s="1"/>
      <c r="E344" s="1"/>
      <c r="F344" s="3"/>
      <c r="G344" s="4"/>
      <c r="H344" s="3"/>
      <c r="I344" s="4"/>
    </row>
    <row r="345" spans="1:9" ht="14.25" customHeight="1">
      <c r="A345" s="1"/>
      <c r="B345" s="1"/>
      <c r="C345" s="1"/>
      <c r="D345" s="1"/>
      <c r="E345" s="1"/>
      <c r="F345" s="3"/>
      <c r="G345" s="4"/>
      <c r="H345" s="3"/>
      <c r="I345" s="4"/>
    </row>
    <row r="346" spans="1:9" ht="14.25" customHeight="1">
      <c r="A346" s="246" t="s">
        <v>0</v>
      </c>
      <c r="B346" s="247"/>
      <c r="C346" s="247"/>
      <c r="D346" s="247"/>
      <c r="E346" s="248"/>
      <c r="F346" s="31" t="s">
        <v>35</v>
      </c>
      <c r="G346" s="31"/>
      <c r="H346" s="31" t="s">
        <v>36</v>
      </c>
      <c r="I346" s="31"/>
    </row>
    <row r="347" spans="1:9" ht="15">
      <c r="A347" s="249"/>
      <c r="B347" s="250"/>
      <c r="C347" s="250"/>
      <c r="D347" s="250"/>
      <c r="E347" s="251"/>
      <c r="F347" s="32"/>
      <c r="G347" s="32"/>
      <c r="H347" s="32"/>
      <c r="I347" s="32"/>
    </row>
    <row r="348" spans="1:9" ht="15.75" thickBot="1">
      <c r="A348" s="243" t="s">
        <v>33</v>
      </c>
      <c r="B348" s="243"/>
      <c r="C348" s="243"/>
      <c r="D348" s="243"/>
      <c r="E348" s="243"/>
      <c r="F348" s="237"/>
      <c r="G348" s="237"/>
      <c r="H348" s="237"/>
      <c r="I348" s="237"/>
    </row>
    <row r="349" spans="1:9" ht="16.5" thickBot="1" thickTop="1">
      <c r="A349" s="242" t="s">
        <v>9</v>
      </c>
      <c r="B349" s="242"/>
      <c r="C349" s="242"/>
      <c r="D349" s="242"/>
      <c r="E349" s="242"/>
      <c r="F349" s="245">
        <f>SUM(F348)</f>
        <v>0</v>
      </c>
      <c r="G349" s="245"/>
      <c r="H349" s="245">
        <f>SUM(H348)</f>
        <v>0</v>
      </c>
      <c r="I349" s="245"/>
    </row>
    <row r="350" spans="1:9" ht="15.75" thickTop="1">
      <c r="A350" s="1"/>
      <c r="B350" s="1"/>
      <c r="C350" s="1"/>
      <c r="D350" s="1"/>
      <c r="E350" s="1"/>
      <c r="F350" s="3"/>
      <c r="G350" s="4"/>
      <c r="H350" s="3"/>
      <c r="I350" s="4"/>
    </row>
    <row r="351" spans="1:9" ht="15">
      <c r="A351" s="1"/>
      <c r="B351" s="1"/>
      <c r="C351" s="1"/>
      <c r="D351" s="1"/>
      <c r="E351" s="1"/>
      <c r="F351" s="3"/>
      <c r="G351" s="4"/>
      <c r="H351" s="3"/>
      <c r="I351" s="4"/>
    </row>
    <row r="352" spans="1:9" ht="15">
      <c r="A352" s="102" t="s">
        <v>90</v>
      </c>
      <c r="B352" s="102"/>
      <c r="C352" s="102"/>
      <c r="D352" s="102"/>
      <c r="E352" s="102"/>
      <c r="F352" s="102"/>
      <c r="G352" s="102"/>
      <c r="H352" s="102"/>
      <c r="I352" s="102"/>
    </row>
    <row r="354" spans="1:9" ht="15">
      <c r="A354" s="40" t="s">
        <v>0</v>
      </c>
      <c r="B354" s="40"/>
      <c r="C354" s="40"/>
      <c r="D354" s="40"/>
      <c r="E354" s="40"/>
      <c r="F354" s="31" t="s">
        <v>35</v>
      </c>
      <c r="G354" s="31"/>
      <c r="H354" s="31" t="s">
        <v>36</v>
      </c>
      <c r="I354" s="31"/>
    </row>
    <row r="355" spans="1:9" ht="15">
      <c r="A355" s="41"/>
      <c r="B355" s="41"/>
      <c r="C355" s="41"/>
      <c r="D355" s="41"/>
      <c r="E355" s="41"/>
      <c r="F355" s="32"/>
      <c r="G355" s="32"/>
      <c r="H355" s="32"/>
      <c r="I355" s="32"/>
    </row>
    <row r="356" spans="1:9" ht="15">
      <c r="A356" s="239" t="s">
        <v>27</v>
      </c>
      <c r="B356" s="93"/>
      <c r="C356" s="93"/>
      <c r="D356" s="93"/>
      <c r="E356" s="93"/>
      <c r="F356" s="104">
        <v>22000</v>
      </c>
      <c r="G356" s="104"/>
      <c r="H356" s="104"/>
      <c r="I356" s="104"/>
    </row>
    <row r="357" spans="1:9" ht="15.75" thickBot="1">
      <c r="A357" s="150" t="s">
        <v>9</v>
      </c>
      <c r="B357" s="150"/>
      <c r="C357" s="150"/>
      <c r="D357" s="150"/>
      <c r="E357" s="150"/>
      <c r="F357" s="145">
        <f>SUM(F356)</f>
        <v>22000</v>
      </c>
      <c r="G357" s="216"/>
      <c r="H357" s="145">
        <f>(H356)</f>
        <v>0</v>
      </c>
      <c r="I357" s="216"/>
    </row>
    <row r="358" ht="15.75" thickTop="1"/>
    <row r="360" spans="1:9" ht="15">
      <c r="A360" s="102" t="s">
        <v>91</v>
      </c>
      <c r="B360" s="102"/>
      <c r="C360" s="102"/>
      <c r="D360" s="102"/>
      <c r="E360" s="102"/>
      <c r="F360" s="102"/>
      <c r="G360" s="102"/>
      <c r="H360" s="102"/>
      <c r="I360" s="102"/>
    </row>
    <row r="362" spans="1:9" ht="15" customHeight="1">
      <c r="A362" s="40" t="s">
        <v>0</v>
      </c>
      <c r="B362" s="40"/>
      <c r="C362" s="40"/>
      <c r="D362" s="40"/>
      <c r="E362" s="40"/>
      <c r="F362" s="31" t="s">
        <v>35</v>
      </c>
      <c r="G362" s="31"/>
      <c r="H362" s="31" t="s">
        <v>36</v>
      </c>
      <c r="I362" s="31"/>
    </row>
    <row r="363" spans="1:9" ht="14.25" customHeight="1">
      <c r="A363" s="41"/>
      <c r="B363" s="41"/>
      <c r="C363" s="41"/>
      <c r="D363" s="41"/>
      <c r="E363" s="41"/>
      <c r="F363" s="32"/>
      <c r="G363" s="32"/>
      <c r="H363" s="32"/>
      <c r="I363" s="32"/>
    </row>
    <row r="364" spans="1:9" ht="15.75" thickBot="1">
      <c r="A364" s="97" t="s">
        <v>71</v>
      </c>
      <c r="B364" s="98"/>
      <c r="C364" s="98"/>
      <c r="D364" s="98"/>
      <c r="E364" s="99"/>
      <c r="F364" s="95">
        <v>459000</v>
      </c>
      <c r="G364" s="96"/>
      <c r="H364" s="95">
        <v>459000</v>
      </c>
      <c r="I364" s="96"/>
    </row>
    <row r="365" spans="1:9" ht="16.5" thickBot="1" thickTop="1">
      <c r="A365" s="118" t="s">
        <v>9</v>
      </c>
      <c r="B365" s="118"/>
      <c r="C365" s="118"/>
      <c r="D365" s="118"/>
      <c r="E365" s="118"/>
      <c r="F365" s="79">
        <f>SUM(F364)</f>
        <v>459000</v>
      </c>
      <c r="G365" s="80"/>
      <c r="H365" s="79">
        <f>SUM(H364)</f>
        <v>459000</v>
      </c>
      <c r="I365" s="80"/>
    </row>
    <row r="366" ht="15.75" thickTop="1"/>
    <row r="368" ht="15">
      <c r="A368" s="12" t="s">
        <v>92</v>
      </c>
    </row>
    <row r="370" spans="1:9" ht="15">
      <c r="A370" s="40" t="s">
        <v>0</v>
      </c>
      <c r="B370" s="40"/>
      <c r="C370" s="40"/>
      <c r="D370" s="40"/>
      <c r="E370" s="40"/>
      <c r="F370" s="31" t="s">
        <v>35</v>
      </c>
      <c r="G370" s="31"/>
      <c r="H370" s="31" t="s">
        <v>36</v>
      </c>
      <c r="I370" s="31"/>
    </row>
    <row r="371" spans="1:9" ht="15">
      <c r="A371" s="41"/>
      <c r="B371" s="41"/>
      <c r="C371" s="41"/>
      <c r="D371" s="41"/>
      <c r="E371" s="41"/>
      <c r="F371" s="32"/>
      <c r="G371" s="32"/>
      <c r="H371" s="32"/>
      <c r="I371" s="32"/>
    </row>
    <row r="372" spans="1:9" ht="15">
      <c r="A372" s="254" t="s">
        <v>96</v>
      </c>
      <c r="B372" s="254"/>
      <c r="C372" s="254"/>
      <c r="D372" s="254"/>
      <c r="E372" s="255"/>
      <c r="F372" s="256">
        <v>30000</v>
      </c>
      <c r="G372" s="257"/>
      <c r="H372" s="258">
        <v>50000</v>
      </c>
      <c r="I372" s="259"/>
    </row>
    <row r="373" spans="1:9" ht="15.75" thickBot="1">
      <c r="A373" s="97" t="s">
        <v>93</v>
      </c>
      <c r="B373" s="98"/>
      <c r="C373" s="98"/>
      <c r="D373" s="98"/>
      <c r="E373" s="99"/>
      <c r="F373" s="95"/>
      <c r="G373" s="96"/>
      <c r="H373" s="95"/>
      <c r="I373" s="96"/>
    </row>
    <row r="374" spans="1:9" ht="16.5" thickBot="1" thickTop="1">
      <c r="A374" s="118" t="s">
        <v>9</v>
      </c>
      <c r="B374" s="118"/>
      <c r="C374" s="118"/>
      <c r="D374" s="118"/>
      <c r="E374" s="118"/>
      <c r="F374" s="79">
        <f>SUM(F372)</f>
        <v>30000</v>
      </c>
      <c r="G374" s="80"/>
      <c r="H374" s="79">
        <f>SUM(H372)</f>
        <v>50000</v>
      </c>
      <c r="I374" s="80"/>
    </row>
    <row r="375" ht="15.75" thickTop="1"/>
    <row r="376" spans="1:9" ht="15">
      <c r="A376" s="102" t="s">
        <v>97</v>
      </c>
      <c r="B376" s="102"/>
      <c r="C376" s="102"/>
      <c r="D376" s="102"/>
      <c r="E376" s="102"/>
      <c r="F376" s="102"/>
      <c r="G376" s="102"/>
      <c r="H376" s="102"/>
      <c r="I376" s="102"/>
    </row>
    <row r="378" spans="1:9" ht="15" customHeight="1">
      <c r="A378" s="40" t="s">
        <v>0</v>
      </c>
      <c r="B378" s="40"/>
      <c r="C378" s="40"/>
      <c r="D378" s="40"/>
      <c r="E378" s="40"/>
      <c r="F378" s="31" t="s">
        <v>35</v>
      </c>
      <c r="G378" s="31"/>
      <c r="H378" s="31" t="s">
        <v>36</v>
      </c>
      <c r="I378" s="31"/>
    </row>
    <row r="379" spans="1:9" ht="14.25" customHeight="1">
      <c r="A379" s="41"/>
      <c r="B379" s="41"/>
      <c r="C379" s="41"/>
      <c r="D379" s="41"/>
      <c r="E379" s="41"/>
      <c r="F379" s="32"/>
      <c r="G379" s="32"/>
      <c r="H379" s="32"/>
      <c r="I379" s="32"/>
    </row>
    <row r="380" spans="1:9" ht="15">
      <c r="A380" s="97" t="s">
        <v>30</v>
      </c>
      <c r="B380" s="98"/>
      <c r="C380" s="98"/>
      <c r="D380" s="98"/>
      <c r="E380" s="99"/>
      <c r="F380" s="95">
        <v>100000</v>
      </c>
      <c r="G380" s="96"/>
      <c r="H380" s="95">
        <v>100000</v>
      </c>
      <c r="I380" s="96"/>
    </row>
    <row r="381" spans="1:9" ht="15">
      <c r="A381" s="239" t="s">
        <v>94</v>
      </c>
      <c r="B381" s="93"/>
      <c r="C381" s="93"/>
      <c r="D381" s="93"/>
      <c r="E381" s="93"/>
      <c r="F381" s="104"/>
      <c r="G381" s="104"/>
      <c r="H381" s="104"/>
      <c r="I381" s="104"/>
    </row>
    <row r="382" spans="1:9" ht="15">
      <c r="A382" s="239" t="s">
        <v>32</v>
      </c>
      <c r="B382" s="93"/>
      <c r="C382" s="93"/>
      <c r="D382" s="93"/>
      <c r="E382" s="93"/>
      <c r="F382" s="104"/>
      <c r="G382" s="104"/>
      <c r="H382" s="104"/>
      <c r="I382" s="104"/>
    </row>
    <row r="383" spans="1:9" ht="15">
      <c r="A383" s="239" t="s">
        <v>31</v>
      </c>
      <c r="B383" s="93"/>
      <c r="C383" s="93"/>
      <c r="D383" s="93"/>
      <c r="E383" s="93"/>
      <c r="F383" s="104">
        <v>70000</v>
      </c>
      <c r="G383" s="104"/>
      <c r="H383" s="104">
        <v>70000</v>
      </c>
      <c r="I383" s="104"/>
    </row>
    <row r="384" spans="1:9" ht="15.75" thickBot="1">
      <c r="A384" s="217" t="s">
        <v>95</v>
      </c>
      <c r="B384" s="217"/>
      <c r="C384" s="217"/>
      <c r="D384" s="217"/>
      <c r="E384" s="217"/>
      <c r="F384" s="218"/>
      <c r="G384" s="218"/>
      <c r="H384" s="218"/>
      <c r="I384" s="218"/>
    </row>
    <row r="385" spans="1:9" ht="16.5" thickBot="1" thickTop="1">
      <c r="A385" s="150" t="s">
        <v>9</v>
      </c>
      <c r="B385" s="150"/>
      <c r="C385" s="150"/>
      <c r="D385" s="150"/>
      <c r="E385" s="150"/>
      <c r="F385" s="145">
        <f>SUM(F380:G384)</f>
        <v>170000</v>
      </c>
      <c r="G385" s="216"/>
      <c r="H385" s="145">
        <f>SUM(H380:I384)</f>
        <v>170000</v>
      </c>
      <c r="I385" s="216"/>
    </row>
    <row r="386" ht="15.75" thickTop="1">
      <c r="F386" s="9"/>
    </row>
    <row r="387" s="13" customFormat="1" ht="15">
      <c r="F387" s="9"/>
    </row>
    <row r="388" s="13" customFormat="1" ht="15">
      <c r="F388" s="9"/>
    </row>
    <row r="389" s="13" customFormat="1" ht="15">
      <c r="F389" s="9"/>
    </row>
    <row r="390" s="13" customFormat="1" ht="15">
      <c r="F390" s="9"/>
    </row>
    <row r="391" s="13" customFormat="1" ht="15">
      <c r="F391" s="9"/>
    </row>
    <row r="392" s="13" customFormat="1" ht="15">
      <c r="F392" s="9"/>
    </row>
    <row r="394" spans="1:9" ht="15">
      <c r="A394" s="102" t="s">
        <v>24</v>
      </c>
      <c r="B394" s="102"/>
      <c r="C394" s="102"/>
      <c r="D394" s="102"/>
      <c r="E394" s="102"/>
      <c r="F394" s="102"/>
      <c r="G394" s="102"/>
      <c r="H394" s="102"/>
      <c r="I394" s="102"/>
    </row>
    <row r="396" spans="1:9" ht="15" customHeight="1">
      <c r="A396" s="40" t="s">
        <v>0</v>
      </c>
      <c r="B396" s="40"/>
      <c r="C396" s="40"/>
      <c r="D396" s="40"/>
      <c r="E396" s="40"/>
      <c r="F396" s="31" t="s">
        <v>35</v>
      </c>
      <c r="G396" s="31"/>
      <c r="H396" s="31" t="s">
        <v>36</v>
      </c>
      <c r="I396" s="31"/>
    </row>
    <row r="397" spans="1:9" ht="15">
      <c r="A397" s="41"/>
      <c r="B397" s="41"/>
      <c r="C397" s="41"/>
      <c r="D397" s="41"/>
      <c r="E397" s="41"/>
      <c r="F397" s="32"/>
      <c r="G397" s="32"/>
      <c r="H397" s="32"/>
      <c r="I397" s="32"/>
    </row>
    <row r="398" spans="1:9" ht="15.75" thickBot="1">
      <c r="A398" s="100" t="s">
        <v>11</v>
      </c>
      <c r="B398" s="100"/>
      <c r="C398" s="100"/>
      <c r="D398" s="100"/>
      <c r="E398" s="100"/>
      <c r="F398" s="101">
        <v>0</v>
      </c>
      <c r="G398" s="101"/>
      <c r="H398" s="101">
        <v>0</v>
      </c>
      <c r="I398" s="101"/>
    </row>
    <row r="399" spans="1:9" ht="16.5" thickBot="1" thickTop="1">
      <c r="A399" s="23" t="s">
        <v>8</v>
      </c>
      <c r="B399" s="24"/>
      <c r="C399" s="24"/>
      <c r="D399" s="24"/>
      <c r="E399" s="24"/>
      <c r="F399" s="21">
        <f>SUM(F398)</f>
        <v>0</v>
      </c>
      <c r="G399" s="105"/>
      <c r="H399" s="21">
        <f>SUM(H398)</f>
        <v>0</v>
      </c>
      <c r="I399" s="105"/>
    </row>
    <row r="400" ht="15.75" thickTop="1"/>
    <row r="402" spans="1:9" ht="15">
      <c r="A402" s="102" t="s">
        <v>74</v>
      </c>
      <c r="B402" s="102"/>
      <c r="C402" s="102"/>
      <c r="D402" s="102"/>
      <c r="E402" s="102"/>
      <c r="F402" s="102"/>
      <c r="G402" s="102"/>
      <c r="H402" s="102"/>
      <c r="I402" s="102"/>
    </row>
    <row r="404" spans="1:9" ht="15" customHeight="1">
      <c r="A404" s="40" t="s">
        <v>0</v>
      </c>
      <c r="B404" s="40"/>
      <c r="C404" s="40"/>
      <c r="D404" s="40"/>
      <c r="E404" s="40"/>
      <c r="F404" s="31" t="s">
        <v>35</v>
      </c>
      <c r="G404" s="31"/>
      <c r="H404" s="31" t="s">
        <v>36</v>
      </c>
      <c r="I404" s="31"/>
    </row>
    <row r="405" spans="1:9" ht="14.25" customHeight="1">
      <c r="A405" s="41"/>
      <c r="B405" s="41"/>
      <c r="C405" s="41"/>
      <c r="D405" s="41"/>
      <c r="E405" s="41"/>
      <c r="F405" s="32"/>
      <c r="G405" s="32"/>
      <c r="H405" s="32"/>
      <c r="I405" s="32"/>
    </row>
    <row r="406" spans="1:9" ht="15">
      <c r="A406" s="100" t="s">
        <v>137</v>
      </c>
      <c r="B406" s="100"/>
      <c r="C406" s="100"/>
      <c r="D406" s="100"/>
      <c r="E406" s="100"/>
      <c r="F406" s="101">
        <f>SUM(F407:G408)</f>
        <v>392000</v>
      </c>
      <c r="G406" s="101"/>
      <c r="H406" s="101">
        <f>SUM(H407:I408)</f>
        <v>298000</v>
      </c>
      <c r="I406" s="101"/>
    </row>
    <row r="407" spans="1:9" ht="15">
      <c r="A407" s="97" t="s">
        <v>18</v>
      </c>
      <c r="B407" s="98"/>
      <c r="C407" s="98"/>
      <c r="D407" s="98"/>
      <c r="E407" s="99"/>
      <c r="F407" s="95">
        <v>392000</v>
      </c>
      <c r="G407" s="96"/>
      <c r="H407" s="95">
        <v>178000</v>
      </c>
      <c r="I407" s="96"/>
    </row>
    <row r="408" spans="1:9" ht="15">
      <c r="A408" s="97" t="s">
        <v>34</v>
      </c>
      <c r="B408" s="98"/>
      <c r="C408" s="98"/>
      <c r="D408" s="98"/>
      <c r="E408" s="99"/>
      <c r="F408" s="95"/>
      <c r="G408" s="96"/>
      <c r="H408" s="95">
        <v>120000</v>
      </c>
      <c r="I408" s="96"/>
    </row>
    <row r="409" spans="1:9" ht="15.75" thickBot="1">
      <c r="A409" s="278" t="s">
        <v>138</v>
      </c>
      <c r="B409" s="278"/>
      <c r="C409" s="278"/>
      <c r="D409" s="278"/>
      <c r="E409" s="278"/>
      <c r="F409" s="279"/>
      <c r="G409" s="279"/>
      <c r="H409" s="280">
        <v>1100000</v>
      </c>
      <c r="I409" s="280"/>
    </row>
    <row r="410" spans="1:9" ht="16.5" thickBot="1" thickTop="1">
      <c r="A410" s="150" t="s">
        <v>9</v>
      </c>
      <c r="B410" s="150"/>
      <c r="C410" s="150"/>
      <c r="D410" s="150"/>
      <c r="E410" s="150"/>
      <c r="F410" s="145">
        <f>SUM(F406)</f>
        <v>392000</v>
      </c>
      <c r="G410" s="216"/>
      <c r="H410" s="145">
        <f>SUM(H406,H409)</f>
        <v>1398000</v>
      </c>
      <c r="I410" s="216"/>
    </row>
    <row r="411" ht="15.75" thickTop="1"/>
    <row r="412" spans="1:9" ht="15">
      <c r="A412" s="102" t="s">
        <v>19</v>
      </c>
      <c r="B412" s="102"/>
      <c r="C412" s="102"/>
      <c r="D412" s="102"/>
      <c r="E412" s="102"/>
      <c r="F412" s="102"/>
      <c r="G412" s="102"/>
      <c r="H412" s="102"/>
      <c r="I412" s="102"/>
    </row>
    <row r="414" ht="15.75" thickBot="1"/>
    <row r="415" spans="1:9" ht="15.75" customHeight="1" thickBot="1">
      <c r="A415" s="281" t="s">
        <v>0</v>
      </c>
      <c r="B415" s="281"/>
      <c r="C415" s="281"/>
      <c r="D415" s="281"/>
      <c r="E415" s="281"/>
      <c r="F415" s="31" t="s">
        <v>35</v>
      </c>
      <c r="G415" s="31"/>
      <c r="H415" s="31" t="s">
        <v>36</v>
      </c>
      <c r="I415" s="31"/>
    </row>
    <row r="416" spans="1:9" ht="15" customHeight="1" thickBot="1">
      <c r="A416" s="282"/>
      <c r="B416" s="282"/>
      <c r="C416" s="282"/>
      <c r="D416" s="282"/>
      <c r="E416" s="282"/>
      <c r="F416" s="32"/>
      <c r="G416" s="32"/>
      <c r="H416" s="32"/>
      <c r="I416" s="32"/>
    </row>
    <row r="417" spans="1:9" ht="15.75" thickBot="1">
      <c r="A417" s="112" t="s">
        <v>7</v>
      </c>
      <c r="B417" s="112"/>
      <c r="C417" s="112"/>
      <c r="D417" s="112"/>
      <c r="E417" s="112"/>
      <c r="F417" s="110">
        <f>SUM(F89,F111,F137,F159,F175,F187,F219,F242,F247,F272,F281,F290,F318,F331,F341,F349,F357,F365,F374,F385,F410)</f>
        <v>59384000</v>
      </c>
      <c r="G417" s="111"/>
      <c r="H417" s="110">
        <f>SUM(H89,H111,H137,H159,H175,H187,H219,H242,H247,H272,H281,H290,H318,H331,H341,H349,H357,H365,H374,H385,H410)</f>
        <v>67673000</v>
      </c>
      <c r="I417" s="111"/>
    </row>
    <row r="418" spans="1:9" ht="15.75" thickBot="1">
      <c r="A418" s="112" t="s">
        <v>8</v>
      </c>
      <c r="B418" s="112"/>
      <c r="C418" s="112"/>
      <c r="D418" s="112"/>
      <c r="E418" s="112"/>
      <c r="F418" s="110">
        <f>SUM(F96,F145,F204,F246,F322,F399)</f>
        <v>16168000</v>
      </c>
      <c r="G418" s="110"/>
      <c r="H418" s="110">
        <f>SUM(H96,H145,H204,H246,H322,H399)</f>
        <v>15842000</v>
      </c>
      <c r="I418" s="110"/>
    </row>
    <row r="419" spans="1:9" ht="15.75" thickBot="1">
      <c r="A419" s="112" t="s">
        <v>12</v>
      </c>
      <c r="B419" s="112"/>
      <c r="C419" s="112"/>
      <c r="D419" s="112"/>
      <c r="E419" s="112"/>
      <c r="F419" s="110">
        <f>SUM(F90)</f>
        <v>0</v>
      </c>
      <c r="G419" s="111"/>
      <c r="H419" s="110">
        <f>SUM(H90)</f>
        <v>944000</v>
      </c>
      <c r="I419" s="111"/>
    </row>
    <row r="420" spans="1:9" ht="15.75" thickBot="1">
      <c r="A420" s="112" t="s">
        <v>13</v>
      </c>
      <c r="B420" s="113"/>
      <c r="C420" s="113"/>
      <c r="D420" s="113"/>
      <c r="E420" s="113"/>
      <c r="F420" s="110">
        <f>SUM(F97)</f>
        <v>0</v>
      </c>
      <c r="G420" s="110"/>
      <c r="H420" s="110">
        <f>SUM(H97)</f>
        <v>0</v>
      </c>
      <c r="I420" s="110"/>
    </row>
    <row r="421" spans="1:9" ht="15.75" thickBot="1">
      <c r="A421" s="112" t="s">
        <v>9</v>
      </c>
      <c r="B421" s="112"/>
      <c r="C421" s="112"/>
      <c r="D421" s="112"/>
      <c r="E421" s="112"/>
      <c r="F421" s="110">
        <f>SUM(F417:G420)</f>
        <v>75552000</v>
      </c>
      <c r="G421" s="111"/>
      <c r="H421" s="110">
        <f>SUM(H417:I420)</f>
        <v>84459000</v>
      </c>
      <c r="I421" s="111"/>
    </row>
    <row r="422" spans="1:9" ht="15.75" thickBot="1">
      <c r="A422" s="112" t="s">
        <v>2</v>
      </c>
      <c r="B422" s="112"/>
      <c r="C422" s="112"/>
      <c r="D422" s="112"/>
      <c r="E422" s="112"/>
      <c r="F422" s="110">
        <f>SUM(F43)</f>
        <v>83477762</v>
      </c>
      <c r="G422" s="111"/>
      <c r="H422" s="110">
        <f>SUM(H43)</f>
        <v>84458995</v>
      </c>
      <c r="I422" s="111"/>
    </row>
    <row r="424" ht="15.75" thickBot="1"/>
    <row r="425" spans="1:9" ht="16.5" thickBot="1" thickTop="1">
      <c r="A425" s="23" t="s">
        <v>4</v>
      </c>
      <c r="B425" s="24"/>
      <c r="C425" s="24"/>
      <c r="D425" s="24"/>
      <c r="E425" s="24"/>
      <c r="F425" s="21">
        <f>SUM(F62,F123,F227,F301)</f>
        <v>40975000</v>
      </c>
      <c r="G425" s="21"/>
      <c r="H425" s="21">
        <f>SUM(H62,H123,H227,H301)</f>
        <v>48546000</v>
      </c>
      <c r="I425" s="21"/>
    </row>
    <row r="426" spans="1:9" ht="16.5" thickBot="1" thickTop="1">
      <c r="A426" s="23" t="s">
        <v>5</v>
      </c>
      <c r="B426" s="24"/>
      <c r="C426" s="24"/>
      <c r="D426" s="24"/>
      <c r="E426" s="24"/>
      <c r="F426" s="21">
        <f>SUM(F65,F126,F228,F302)</f>
        <v>5960000</v>
      </c>
      <c r="G426" s="21"/>
      <c r="H426" s="21">
        <f>SUM(H65,H126,H228,H302)</f>
        <v>6724000</v>
      </c>
      <c r="I426" s="21"/>
    </row>
    <row r="427" spans="1:9" ht="16.5" thickBot="1" thickTop="1">
      <c r="A427" s="23" t="s">
        <v>6</v>
      </c>
      <c r="B427" s="24"/>
      <c r="C427" s="24"/>
      <c r="D427" s="24"/>
      <c r="E427" s="24"/>
      <c r="F427" s="21">
        <f>SUM(F88,F110,F136,F158,F174,F186,F218,F241,F271,F281,F290,F317)</f>
        <v>11291000</v>
      </c>
      <c r="G427" s="22"/>
      <c r="H427" s="21">
        <f>SUM(H88,H110,H136,H158,H174,H186,H218,H241,H271,H281,H290,H317)</f>
        <v>10275000</v>
      </c>
      <c r="I427" s="22"/>
    </row>
    <row r="428" spans="1:9" ht="16.5" thickBot="1" thickTop="1">
      <c r="A428" s="23" t="s">
        <v>104</v>
      </c>
      <c r="B428" s="24"/>
      <c r="C428" s="24"/>
      <c r="D428" s="24"/>
      <c r="E428" s="24"/>
      <c r="F428" s="21">
        <f>SUM(F331,F341,F349,F357,F365,F385)</f>
        <v>732000</v>
      </c>
      <c r="G428" s="22"/>
      <c r="H428" s="21">
        <f>SUM(H331,H341,H349,H357,H365,H385)</f>
        <v>669000</v>
      </c>
      <c r="I428" s="22"/>
    </row>
    <row r="429" spans="1:9" ht="15.75" thickTop="1">
      <c r="A429" s="100" t="s">
        <v>137</v>
      </c>
      <c r="B429" s="100"/>
      <c r="C429" s="100"/>
      <c r="D429" s="100"/>
      <c r="E429" s="100"/>
      <c r="F429" s="101">
        <f>SUM(F410)</f>
        <v>392000</v>
      </c>
      <c r="G429" s="101"/>
      <c r="H429" s="101">
        <f>SUM(H406)</f>
        <v>298000</v>
      </c>
      <c r="I429" s="101"/>
    </row>
    <row r="430" spans="1:9" ht="15">
      <c r="A430" s="261" t="s">
        <v>138</v>
      </c>
      <c r="B430" s="262"/>
      <c r="C430" s="262"/>
      <c r="D430" s="262"/>
      <c r="E430" s="263"/>
      <c r="F430" s="274"/>
      <c r="G430" s="275"/>
      <c r="H430" s="276">
        <f>SUM(H409)</f>
        <v>1100000</v>
      </c>
      <c r="I430" s="277"/>
    </row>
    <row r="431" spans="1:9" ht="15.75" thickBot="1">
      <c r="A431" s="100" t="s">
        <v>22</v>
      </c>
      <c r="B431" s="100"/>
      <c r="C431" s="100"/>
      <c r="D431" s="100"/>
      <c r="E431" s="100"/>
      <c r="F431" s="101">
        <f>SUM(F247+F374)</f>
        <v>34000</v>
      </c>
      <c r="G431" s="101"/>
      <c r="H431" s="101">
        <f>SUM(H247,H374)</f>
        <v>61000</v>
      </c>
      <c r="I431" s="101"/>
    </row>
    <row r="432" spans="1:9" ht="16.5" thickBot="1" thickTop="1">
      <c r="A432" s="23" t="s">
        <v>7</v>
      </c>
      <c r="B432" s="24"/>
      <c r="C432" s="24"/>
      <c r="D432" s="24"/>
      <c r="E432" s="24"/>
      <c r="F432" s="21">
        <f>SUM(F425:G431)</f>
        <v>59384000</v>
      </c>
      <c r="G432" s="22"/>
      <c r="H432" s="21">
        <f>SUM(H425:I431)</f>
        <v>67673000</v>
      </c>
      <c r="I432" s="22"/>
    </row>
    <row r="433" spans="1:9" ht="16.5" thickBot="1" thickTop="1">
      <c r="A433" s="23" t="s">
        <v>20</v>
      </c>
      <c r="B433" s="24"/>
      <c r="C433" s="24"/>
      <c r="D433" s="24"/>
      <c r="E433" s="24"/>
      <c r="F433" s="21">
        <f>SUM(F144,F322)</f>
        <v>331000</v>
      </c>
      <c r="G433" s="21"/>
      <c r="H433" s="21">
        <f>SUM(H144,H322)</f>
        <v>200000</v>
      </c>
      <c r="I433" s="21"/>
    </row>
    <row r="434" spans="1:9" ht="16.5" thickBot="1" thickTop="1">
      <c r="A434" s="23" t="s">
        <v>21</v>
      </c>
      <c r="B434" s="24"/>
      <c r="C434" s="24"/>
      <c r="D434" s="24"/>
      <c r="E434" s="24"/>
      <c r="F434" s="21">
        <f>SUM(F96,F141,F204,F246)</f>
        <v>15837000</v>
      </c>
      <c r="G434" s="21"/>
      <c r="H434" s="21">
        <f>SUM(H96,H141,H204,H246)</f>
        <v>15642000</v>
      </c>
      <c r="I434" s="21"/>
    </row>
    <row r="435" spans="1:9" ht="16.5" thickBot="1" thickTop="1">
      <c r="A435" s="100" t="s">
        <v>11</v>
      </c>
      <c r="B435" s="100"/>
      <c r="C435" s="100"/>
      <c r="D435" s="100"/>
      <c r="E435" s="100"/>
      <c r="F435" s="101">
        <f>SUM(F399)</f>
        <v>0</v>
      </c>
      <c r="G435" s="101"/>
      <c r="H435" s="101">
        <f>SUM(H399)</f>
        <v>0</v>
      </c>
      <c r="I435" s="101"/>
    </row>
    <row r="436" spans="1:9" ht="15.75" thickBot="1">
      <c r="A436" s="112" t="s">
        <v>8</v>
      </c>
      <c r="B436" s="112"/>
      <c r="C436" s="112"/>
      <c r="D436" s="112"/>
      <c r="E436" s="112"/>
      <c r="F436" s="110">
        <f>SUM(F433:G435)</f>
        <v>16168000</v>
      </c>
      <c r="G436" s="110"/>
      <c r="H436" s="110">
        <f>SUM(H433:I435)</f>
        <v>15842000</v>
      </c>
      <c r="I436" s="110"/>
    </row>
    <row r="437" spans="1:9" ht="15.75" thickBot="1">
      <c r="A437" s="112" t="s">
        <v>12</v>
      </c>
      <c r="B437" s="112"/>
      <c r="C437" s="112"/>
      <c r="D437" s="112"/>
      <c r="E437" s="112"/>
      <c r="F437" s="110">
        <f>SUM(F90)</f>
        <v>0</v>
      </c>
      <c r="G437" s="111"/>
      <c r="H437" s="110">
        <f>SUM(H90)</f>
        <v>944000</v>
      </c>
      <c r="I437" s="111"/>
    </row>
    <row r="438" spans="1:9" ht="15.75" thickBot="1">
      <c r="A438" s="112" t="s">
        <v>13</v>
      </c>
      <c r="B438" s="113"/>
      <c r="C438" s="113"/>
      <c r="D438" s="113"/>
      <c r="E438" s="113"/>
      <c r="F438" s="110">
        <f>SUM(F97)</f>
        <v>0</v>
      </c>
      <c r="G438" s="110"/>
      <c r="H438" s="110">
        <f>SUM(H97)</f>
        <v>0</v>
      </c>
      <c r="I438" s="110"/>
    </row>
    <row r="439" spans="1:9" ht="15.75" thickBot="1">
      <c r="A439" s="112" t="s">
        <v>9</v>
      </c>
      <c r="B439" s="112"/>
      <c r="C439" s="112"/>
      <c r="D439" s="112"/>
      <c r="E439" s="112"/>
      <c r="F439" s="110">
        <f>SUM(F432,F436,F437,F438)</f>
        <v>75552000</v>
      </c>
      <c r="G439" s="111"/>
      <c r="H439" s="110">
        <f>SUM(H432,H436,H437,H438)</f>
        <v>84459000</v>
      </c>
      <c r="I439" s="111"/>
    </row>
  </sheetData>
  <sheetProtection/>
  <mergeCells count="931">
    <mergeCell ref="H430:I430"/>
    <mergeCell ref="A409:E409"/>
    <mergeCell ref="F409:G409"/>
    <mergeCell ref="H409:I409"/>
    <mergeCell ref="A421:E421"/>
    <mergeCell ref="F421:G421"/>
    <mergeCell ref="H421:I421"/>
    <mergeCell ref="A415:E416"/>
    <mergeCell ref="H42:I42"/>
    <mergeCell ref="A40:E40"/>
    <mergeCell ref="A34:E34"/>
    <mergeCell ref="A39:E39"/>
    <mergeCell ref="A22:E22"/>
    <mergeCell ref="A20:E20"/>
    <mergeCell ref="A29:E29"/>
    <mergeCell ref="F14:G14"/>
    <mergeCell ref="F15:G15"/>
    <mergeCell ref="F18:G18"/>
    <mergeCell ref="F19:G19"/>
    <mergeCell ref="F16:G16"/>
    <mergeCell ref="H17:I17"/>
    <mergeCell ref="A380:E380"/>
    <mergeCell ref="A381:E381"/>
    <mergeCell ref="F380:G380"/>
    <mergeCell ref="F349:G349"/>
    <mergeCell ref="A338:E338"/>
    <mergeCell ref="F338:G338"/>
    <mergeCell ref="H357:I357"/>
    <mergeCell ref="A348:E348"/>
    <mergeCell ref="F348:G348"/>
    <mergeCell ref="H374:I374"/>
    <mergeCell ref="A383:E383"/>
    <mergeCell ref="A372:E372"/>
    <mergeCell ref="F372:G372"/>
    <mergeCell ref="H372:I372"/>
    <mergeCell ref="F383:G383"/>
    <mergeCell ref="H383:I383"/>
    <mergeCell ref="A349:E349"/>
    <mergeCell ref="H349:I349"/>
    <mergeCell ref="F356:G356"/>
    <mergeCell ref="H340:I340"/>
    <mergeCell ref="H370:I371"/>
    <mergeCell ref="H346:I347"/>
    <mergeCell ref="A356:E356"/>
    <mergeCell ref="A357:E357"/>
    <mergeCell ref="H356:I356"/>
    <mergeCell ref="F357:G357"/>
    <mergeCell ref="A341:E341"/>
    <mergeCell ref="F341:G341"/>
    <mergeCell ref="H341:I341"/>
    <mergeCell ref="A346:E347"/>
    <mergeCell ref="F346:G347"/>
    <mergeCell ref="H348:I348"/>
    <mergeCell ref="A284:I284"/>
    <mergeCell ref="A286:E287"/>
    <mergeCell ref="F286:G287"/>
    <mergeCell ref="H338:I338"/>
    <mergeCell ref="H319:I319"/>
    <mergeCell ref="A320:E320"/>
    <mergeCell ref="F320:G320"/>
    <mergeCell ref="H320:I320"/>
    <mergeCell ref="A319:E319"/>
    <mergeCell ref="F319:G319"/>
    <mergeCell ref="F321:G321"/>
    <mergeCell ref="H321:I321"/>
    <mergeCell ref="H336:I337"/>
    <mergeCell ref="H332:I332"/>
    <mergeCell ref="A328:E329"/>
    <mergeCell ref="F328:G329"/>
    <mergeCell ref="A321:E321"/>
    <mergeCell ref="A422:E422"/>
    <mergeCell ref="F422:G422"/>
    <mergeCell ref="H422:I422"/>
    <mergeCell ref="A419:E419"/>
    <mergeCell ref="F419:G419"/>
    <mergeCell ref="H419:I419"/>
    <mergeCell ref="A420:E420"/>
    <mergeCell ref="F410:G410"/>
    <mergeCell ref="F418:G418"/>
    <mergeCell ref="H418:I418"/>
    <mergeCell ref="A417:E417"/>
    <mergeCell ref="F415:G416"/>
    <mergeCell ref="H415:I416"/>
    <mergeCell ref="A418:E418"/>
    <mergeCell ref="H410:I410"/>
    <mergeCell ref="A412:I412"/>
    <mergeCell ref="H354:I355"/>
    <mergeCell ref="A407:E407"/>
    <mergeCell ref="F407:G407"/>
    <mergeCell ref="F420:G420"/>
    <mergeCell ref="H420:I420"/>
    <mergeCell ref="F417:G417"/>
    <mergeCell ref="H417:I417"/>
    <mergeCell ref="F408:G408"/>
    <mergeCell ref="H408:I408"/>
    <mergeCell ref="A410:E410"/>
    <mergeCell ref="F323:G323"/>
    <mergeCell ref="H322:I322"/>
    <mergeCell ref="A402:I402"/>
    <mergeCell ref="A404:E405"/>
    <mergeCell ref="F404:G405"/>
    <mergeCell ref="H404:I405"/>
    <mergeCell ref="H323:I323"/>
    <mergeCell ref="A352:I352"/>
    <mergeCell ref="A354:E355"/>
    <mergeCell ref="F354:G355"/>
    <mergeCell ref="F332:G332"/>
    <mergeCell ref="F331:G331"/>
    <mergeCell ref="F340:G340"/>
    <mergeCell ref="F339:G339"/>
    <mergeCell ref="F330:G330"/>
    <mergeCell ref="F336:G337"/>
    <mergeCell ref="H381:I381"/>
    <mergeCell ref="A322:E322"/>
    <mergeCell ref="A331:E331"/>
    <mergeCell ref="A340:E340"/>
    <mergeCell ref="A339:E339"/>
    <mergeCell ref="A330:E330"/>
    <mergeCell ref="A332:E332"/>
    <mergeCell ref="A336:E337"/>
    <mergeCell ref="A323:E323"/>
    <mergeCell ref="F322:G322"/>
    <mergeCell ref="H130:I130"/>
    <mergeCell ref="F316:G316"/>
    <mergeCell ref="F406:G406"/>
    <mergeCell ref="H406:I406"/>
    <mergeCell ref="H339:I339"/>
    <mergeCell ref="A382:E382"/>
    <mergeCell ref="A406:E406"/>
    <mergeCell ref="H365:I365"/>
    <mergeCell ref="F365:G365"/>
    <mergeCell ref="F373:G373"/>
    <mergeCell ref="H124:I124"/>
    <mergeCell ref="A127:E127"/>
    <mergeCell ref="H330:I330"/>
    <mergeCell ref="H331:I331"/>
    <mergeCell ref="H328:I329"/>
    <mergeCell ref="A129:E129"/>
    <mergeCell ref="F129:G129"/>
    <mergeCell ref="H129:I129"/>
    <mergeCell ref="A130:E130"/>
    <mergeCell ref="F130:G130"/>
    <mergeCell ref="A125:E125"/>
    <mergeCell ref="A126:E126"/>
    <mergeCell ref="F125:G125"/>
    <mergeCell ref="F126:G126"/>
    <mergeCell ref="H125:I125"/>
    <mergeCell ref="H126:I126"/>
    <mergeCell ref="A314:E314"/>
    <mergeCell ref="F314:G314"/>
    <mergeCell ref="H312:I312"/>
    <mergeCell ref="A313:E313"/>
    <mergeCell ref="F313:G313"/>
    <mergeCell ref="H313:I313"/>
    <mergeCell ref="H314:I314"/>
    <mergeCell ref="A267:E267"/>
    <mergeCell ref="A144:E144"/>
    <mergeCell ref="F144:G144"/>
    <mergeCell ref="A146:E146"/>
    <mergeCell ref="A266:E266"/>
    <mergeCell ref="F266:G266"/>
    <mergeCell ref="F260:G260"/>
    <mergeCell ref="F261:G261"/>
    <mergeCell ref="A260:E260"/>
    <mergeCell ref="A263:E263"/>
    <mergeCell ref="A317:E317"/>
    <mergeCell ref="F317:G317"/>
    <mergeCell ref="H317:I317"/>
    <mergeCell ref="A318:E318"/>
    <mergeCell ref="A312:E312"/>
    <mergeCell ref="F312:G312"/>
    <mergeCell ref="H315:I315"/>
    <mergeCell ref="A316:E316"/>
    <mergeCell ref="H316:I316"/>
    <mergeCell ref="A315:E315"/>
    <mergeCell ref="A311:E311"/>
    <mergeCell ref="F311:G311"/>
    <mergeCell ref="A309:E309"/>
    <mergeCell ref="A310:E310"/>
    <mergeCell ref="A307:E307"/>
    <mergeCell ref="A308:E308"/>
    <mergeCell ref="F309:G309"/>
    <mergeCell ref="F307:G307"/>
    <mergeCell ref="A378:E379"/>
    <mergeCell ref="A365:E365"/>
    <mergeCell ref="A376:I376"/>
    <mergeCell ref="A373:E373"/>
    <mergeCell ref="A374:E374"/>
    <mergeCell ref="F374:G374"/>
    <mergeCell ref="H373:I373"/>
    <mergeCell ref="A370:E371"/>
    <mergeCell ref="F370:G371"/>
    <mergeCell ref="H307:I307"/>
    <mergeCell ref="H306:I306"/>
    <mergeCell ref="H277:I278"/>
    <mergeCell ref="H279:I279"/>
    <mergeCell ref="A385:E385"/>
    <mergeCell ref="A384:E384"/>
    <mergeCell ref="F384:G384"/>
    <mergeCell ref="H384:I384"/>
    <mergeCell ref="H311:I311"/>
    <mergeCell ref="F382:G382"/>
    <mergeCell ref="H382:I382"/>
    <mergeCell ref="H309:I309"/>
    <mergeCell ref="F310:G310"/>
    <mergeCell ref="H310:I310"/>
    <mergeCell ref="F308:G308"/>
    <mergeCell ref="H308:I308"/>
    <mergeCell ref="H362:I363"/>
    <mergeCell ref="F318:G318"/>
    <mergeCell ref="H318:I318"/>
    <mergeCell ref="F315:G315"/>
    <mergeCell ref="F398:G398"/>
    <mergeCell ref="H398:I398"/>
    <mergeCell ref="F378:G379"/>
    <mergeCell ref="H378:I379"/>
    <mergeCell ref="H396:I397"/>
    <mergeCell ref="F385:G385"/>
    <mergeCell ref="H380:I380"/>
    <mergeCell ref="H385:I385"/>
    <mergeCell ref="F381:G381"/>
    <mergeCell ref="F396:G397"/>
    <mergeCell ref="A364:E364"/>
    <mergeCell ref="F364:G364"/>
    <mergeCell ref="H364:I364"/>
    <mergeCell ref="A41:E41"/>
    <mergeCell ref="F62:G62"/>
    <mergeCell ref="H62:I62"/>
    <mergeCell ref="A145:E145"/>
    <mergeCell ref="F145:G145"/>
    <mergeCell ref="H145:I145"/>
    <mergeCell ref="H47:I47"/>
    <mergeCell ref="A47:E47"/>
    <mergeCell ref="A62:E62"/>
    <mergeCell ref="A69:E69"/>
    <mergeCell ref="A147:E147"/>
    <mergeCell ref="F147:G147"/>
    <mergeCell ref="F124:G124"/>
    <mergeCell ref="A128:E128"/>
    <mergeCell ref="F128:G128"/>
    <mergeCell ref="A102:E103"/>
    <mergeCell ref="F127:G127"/>
    <mergeCell ref="A70:E70"/>
    <mergeCell ref="A63:E63"/>
    <mergeCell ref="A67:E67"/>
    <mergeCell ref="A61:E61"/>
    <mergeCell ref="F83:G83"/>
    <mergeCell ref="A85:E85"/>
    <mergeCell ref="H260:I260"/>
    <mergeCell ref="A93:E93"/>
    <mergeCell ref="A259:E259"/>
    <mergeCell ref="F146:G146"/>
    <mergeCell ref="H142:I142"/>
    <mergeCell ref="A104:E104"/>
    <mergeCell ref="F104:G104"/>
    <mergeCell ref="H237:I237"/>
    <mergeCell ref="F102:G103"/>
    <mergeCell ref="H127:I127"/>
    <mergeCell ref="H259:I259"/>
    <mergeCell ref="A233:E233"/>
    <mergeCell ref="F233:G233"/>
    <mergeCell ref="A237:E237"/>
    <mergeCell ref="A214:E214"/>
    <mergeCell ref="A108:E108"/>
    <mergeCell ref="F108:G108"/>
    <mergeCell ref="H144:I144"/>
    <mergeCell ref="H128:I128"/>
    <mergeCell ref="A124:E124"/>
    <mergeCell ref="A9:E9"/>
    <mergeCell ref="H143:I143"/>
    <mergeCell ref="A143:E143"/>
    <mergeCell ref="F143:G143"/>
    <mergeCell ref="H146:I146"/>
    <mergeCell ref="H147:I147"/>
    <mergeCell ref="A43:E43"/>
    <mergeCell ref="A45:E45"/>
    <mergeCell ref="F46:G46"/>
    <mergeCell ref="F64:G64"/>
    <mergeCell ref="H81:I81"/>
    <mergeCell ref="F84:G84"/>
    <mergeCell ref="H84:I84"/>
    <mergeCell ref="A84:E84"/>
    <mergeCell ref="A16:E16"/>
    <mergeCell ref="H261:I261"/>
    <mergeCell ref="A261:E261"/>
    <mergeCell ref="A30:E30"/>
    <mergeCell ref="A24:E24"/>
    <mergeCell ref="A28:E28"/>
    <mergeCell ref="H34:I34"/>
    <mergeCell ref="H46:I46"/>
    <mergeCell ref="F45:G45"/>
    <mergeCell ref="F37:G37"/>
    <mergeCell ref="A31:E31"/>
    <mergeCell ref="F33:G33"/>
    <mergeCell ref="H38:I38"/>
    <mergeCell ref="H45:I45"/>
    <mergeCell ref="A42:E42"/>
    <mergeCell ref="F42:G42"/>
    <mergeCell ref="A25:E25"/>
    <mergeCell ref="A2:I2"/>
    <mergeCell ref="A8:E8"/>
    <mergeCell ref="A23:E23"/>
    <mergeCell ref="F32:G32"/>
    <mergeCell ref="A6:E6"/>
    <mergeCell ref="A10:E10"/>
    <mergeCell ref="A21:E21"/>
    <mergeCell ref="A7:E7"/>
    <mergeCell ref="A13:E13"/>
    <mergeCell ref="H43:I43"/>
    <mergeCell ref="H44:I44"/>
    <mergeCell ref="A60:E60"/>
    <mergeCell ref="H30:I30"/>
    <mergeCell ref="A87:E87"/>
    <mergeCell ref="F87:G87"/>
    <mergeCell ref="F81:G81"/>
    <mergeCell ref="F40:G40"/>
    <mergeCell ref="F43:G43"/>
    <mergeCell ref="A83:E83"/>
    <mergeCell ref="F63:G63"/>
    <mergeCell ref="A55:E56"/>
    <mergeCell ref="F30:G30"/>
    <mergeCell ref="F28:G28"/>
    <mergeCell ref="F29:G29"/>
    <mergeCell ref="F39:G39"/>
    <mergeCell ref="A32:E32"/>
    <mergeCell ref="A33:E33"/>
    <mergeCell ref="A37:E37"/>
    <mergeCell ref="F41:G41"/>
    <mergeCell ref="A44:E44"/>
    <mergeCell ref="H4:I5"/>
    <mergeCell ref="F10:G10"/>
    <mergeCell ref="F11:G11"/>
    <mergeCell ref="H11:I11"/>
    <mergeCell ref="H6:I6"/>
    <mergeCell ref="F6:G6"/>
    <mergeCell ref="F7:G7"/>
    <mergeCell ref="F9:G9"/>
    <mergeCell ref="F8:G8"/>
    <mergeCell ref="H7:I7"/>
    <mergeCell ref="F34:G34"/>
    <mergeCell ref="A4:E5"/>
    <mergeCell ref="F4:G5"/>
    <mergeCell ref="F12:G12"/>
    <mergeCell ref="F25:G25"/>
    <mergeCell ref="A18:E18"/>
    <mergeCell ref="A19:E19"/>
    <mergeCell ref="A26:E26"/>
    <mergeCell ref="A27:E27"/>
    <mergeCell ref="A11:E11"/>
    <mergeCell ref="A12:E12"/>
    <mergeCell ref="F13:G13"/>
    <mergeCell ref="H13:I13"/>
    <mergeCell ref="H12:I12"/>
    <mergeCell ref="F22:G22"/>
    <mergeCell ref="A14:E14"/>
    <mergeCell ref="A15:E15"/>
    <mergeCell ref="A17:E17"/>
    <mergeCell ref="F17:G17"/>
    <mergeCell ref="F21:G21"/>
    <mergeCell ref="H23:I23"/>
    <mergeCell ref="H22:I22"/>
    <mergeCell ref="H21:I21"/>
    <mergeCell ref="F23:G23"/>
    <mergeCell ref="H24:I24"/>
    <mergeCell ref="H8:I8"/>
    <mergeCell ref="H9:I9"/>
    <mergeCell ref="H10:I10"/>
    <mergeCell ref="F20:G20"/>
    <mergeCell ref="H18:I18"/>
    <mergeCell ref="H19:I19"/>
    <mergeCell ref="H14:I14"/>
    <mergeCell ref="H15:I15"/>
    <mergeCell ref="H16:I16"/>
    <mergeCell ref="H20:I20"/>
    <mergeCell ref="H29:I29"/>
    <mergeCell ref="F24:G24"/>
    <mergeCell ref="H25:I25"/>
    <mergeCell ref="H26:I26"/>
    <mergeCell ref="H27:I27"/>
    <mergeCell ref="F26:G26"/>
    <mergeCell ref="H28:I28"/>
    <mergeCell ref="F27:G27"/>
    <mergeCell ref="H31:I31"/>
    <mergeCell ref="H32:I32"/>
    <mergeCell ref="H63:I63"/>
    <mergeCell ref="F44:G44"/>
    <mergeCell ref="F31:G31"/>
    <mergeCell ref="F38:G38"/>
    <mergeCell ref="H40:I40"/>
    <mergeCell ref="H39:I39"/>
    <mergeCell ref="H37:I37"/>
    <mergeCell ref="F36:G36"/>
    <mergeCell ref="F61:G61"/>
    <mergeCell ref="H61:I61"/>
    <mergeCell ref="F35:G35"/>
    <mergeCell ref="A46:E46"/>
    <mergeCell ref="F47:G47"/>
    <mergeCell ref="A35:E35"/>
    <mergeCell ref="A36:E36"/>
    <mergeCell ref="A38:E38"/>
    <mergeCell ref="H36:I36"/>
    <mergeCell ref="H35:I35"/>
    <mergeCell ref="F67:G67"/>
    <mergeCell ref="H67:I67"/>
    <mergeCell ref="A65:E65"/>
    <mergeCell ref="H66:I66"/>
    <mergeCell ref="F65:G65"/>
    <mergeCell ref="H65:I65"/>
    <mergeCell ref="F66:G66"/>
    <mergeCell ref="F68:G68"/>
    <mergeCell ref="H41:I41"/>
    <mergeCell ref="H64:I64"/>
    <mergeCell ref="H68:I68"/>
    <mergeCell ref="F60:G60"/>
    <mergeCell ref="H60:I60"/>
    <mergeCell ref="F55:G56"/>
    <mergeCell ref="H55:I56"/>
    <mergeCell ref="A53:I53"/>
    <mergeCell ref="A58:E58"/>
    <mergeCell ref="H73:I73"/>
    <mergeCell ref="A64:E64"/>
    <mergeCell ref="F71:G71"/>
    <mergeCell ref="H71:I71"/>
    <mergeCell ref="A66:E66"/>
    <mergeCell ref="F69:G69"/>
    <mergeCell ref="H69:I69"/>
    <mergeCell ref="H70:I70"/>
    <mergeCell ref="F70:G70"/>
    <mergeCell ref="A68:E68"/>
    <mergeCell ref="A73:E73"/>
    <mergeCell ref="F74:G74"/>
    <mergeCell ref="F75:G75"/>
    <mergeCell ref="A71:E71"/>
    <mergeCell ref="A76:E76"/>
    <mergeCell ref="F76:G76"/>
    <mergeCell ref="A79:E79"/>
    <mergeCell ref="H105:I105"/>
    <mergeCell ref="H104:I104"/>
    <mergeCell ref="H89:I89"/>
    <mergeCell ref="H82:I82"/>
    <mergeCell ref="A74:E74"/>
    <mergeCell ref="A78:E78"/>
    <mergeCell ref="A86:E86"/>
    <mergeCell ref="F86:G86"/>
    <mergeCell ref="A81:E81"/>
    <mergeCell ref="H76:I76"/>
    <mergeCell ref="H108:I108"/>
    <mergeCell ref="A72:E72"/>
    <mergeCell ref="F72:G72"/>
    <mergeCell ref="H77:I77"/>
    <mergeCell ref="F78:G78"/>
    <mergeCell ref="F79:G79"/>
    <mergeCell ref="H78:I78"/>
    <mergeCell ref="H79:I79"/>
    <mergeCell ref="A90:E90"/>
    <mergeCell ref="H72:I72"/>
    <mergeCell ref="F77:G77"/>
    <mergeCell ref="F73:G73"/>
    <mergeCell ref="A80:E80"/>
    <mergeCell ref="F80:G80"/>
    <mergeCell ref="H80:I80"/>
    <mergeCell ref="A77:E77"/>
    <mergeCell ref="H74:I74"/>
    <mergeCell ref="H75:I75"/>
    <mergeCell ref="A75:E75"/>
    <mergeCell ref="A82:E82"/>
    <mergeCell ref="F82:G82"/>
    <mergeCell ref="A97:E97"/>
    <mergeCell ref="H85:I85"/>
    <mergeCell ref="H90:I90"/>
    <mergeCell ref="H98:I98"/>
    <mergeCell ref="H95:I95"/>
    <mergeCell ref="H86:I86"/>
    <mergeCell ref="H87:I87"/>
    <mergeCell ref="F85:G85"/>
    <mergeCell ref="H107:I107"/>
    <mergeCell ref="A106:E106"/>
    <mergeCell ref="F106:G106"/>
    <mergeCell ref="H106:I106"/>
    <mergeCell ref="H83:I83"/>
    <mergeCell ref="H102:I103"/>
    <mergeCell ref="A100:I100"/>
    <mergeCell ref="A105:E105"/>
    <mergeCell ref="F105:G105"/>
    <mergeCell ref="H109:I109"/>
    <mergeCell ref="A88:E88"/>
    <mergeCell ref="F88:G88"/>
    <mergeCell ref="H88:I88"/>
    <mergeCell ref="A89:E89"/>
    <mergeCell ref="F89:G89"/>
    <mergeCell ref="A92:E92"/>
    <mergeCell ref="F92:G92"/>
    <mergeCell ref="A107:E107"/>
    <mergeCell ref="F107:G107"/>
    <mergeCell ref="A98:E98"/>
    <mergeCell ref="F98:G98"/>
    <mergeCell ref="F95:G95"/>
    <mergeCell ref="A95:E95"/>
    <mergeCell ref="A109:E109"/>
    <mergeCell ref="F109:G109"/>
    <mergeCell ref="F96:G96"/>
    <mergeCell ref="H96:I96"/>
    <mergeCell ref="F94:G94"/>
    <mergeCell ref="H91:I91"/>
    <mergeCell ref="H97:I97"/>
    <mergeCell ref="H92:I92"/>
    <mergeCell ref="H93:I93"/>
    <mergeCell ref="A272:E272"/>
    <mergeCell ref="A275:I275"/>
    <mergeCell ref="F90:G90"/>
    <mergeCell ref="A91:E91"/>
    <mergeCell ref="F97:G97"/>
    <mergeCell ref="F91:G91"/>
    <mergeCell ref="H94:I94"/>
    <mergeCell ref="A96:E96"/>
    <mergeCell ref="A94:E94"/>
    <mergeCell ref="F93:G93"/>
    <mergeCell ref="A279:E279"/>
    <mergeCell ref="A264:E264"/>
    <mergeCell ref="A289:E289"/>
    <mergeCell ref="A303:E303"/>
    <mergeCell ref="F300:G300"/>
    <mergeCell ref="A269:E269"/>
    <mergeCell ref="F269:G269"/>
    <mergeCell ref="A280:E280"/>
    <mergeCell ref="F280:G280"/>
    <mergeCell ref="F272:G272"/>
    <mergeCell ref="A225:E225"/>
    <mergeCell ref="F225:G225"/>
    <mergeCell ref="A306:E306"/>
    <mergeCell ref="F306:G306"/>
    <mergeCell ref="A305:E305"/>
    <mergeCell ref="F305:G305"/>
    <mergeCell ref="F262:G262"/>
    <mergeCell ref="A288:E288"/>
    <mergeCell ref="A265:E265"/>
    <mergeCell ref="F265:G265"/>
    <mergeCell ref="F217:G217"/>
    <mergeCell ref="H217:I217"/>
    <mergeCell ref="A268:E268"/>
    <mergeCell ref="F267:G267"/>
    <mergeCell ref="F268:G268"/>
    <mergeCell ref="A223:E224"/>
    <mergeCell ref="F223:G224"/>
    <mergeCell ref="A236:E236"/>
    <mergeCell ref="A235:E235"/>
    <mergeCell ref="A226:E226"/>
    <mergeCell ref="A217:E217"/>
    <mergeCell ref="F218:G218"/>
    <mergeCell ref="A216:E216"/>
    <mergeCell ref="F216:G216"/>
    <mergeCell ref="A221:I221"/>
    <mergeCell ref="H215:I215"/>
    <mergeCell ref="H218:I218"/>
    <mergeCell ref="A219:E219"/>
    <mergeCell ref="F219:G219"/>
    <mergeCell ref="A218:E218"/>
    <mergeCell ref="A57:E57"/>
    <mergeCell ref="F58:G58"/>
    <mergeCell ref="H305:I305"/>
    <mergeCell ref="A304:E304"/>
    <mergeCell ref="F304:G304"/>
    <mergeCell ref="H304:I304"/>
    <mergeCell ref="A213:E213"/>
    <mergeCell ref="F213:G213"/>
    <mergeCell ref="H213:I213"/>
    <mergeCell ref="H219:I219"/>
    <mergeCell ref="A184:E184"/>
    <mergeCell ref="F184:G184"/>
    <mergeCell ref="H216:I216"/>
    <mergeCell ref="F214:G214"/>
    <mergeCell ref="F57:G57"/>
    <mergeCell ref="H57:I57"/>
    <mergeCell ref="A59:E59"/>
    <mergeCell ref="F59:G59"/>
    <mergeCell ref="H59:I59"/>
    <mergeCell ref="H58:I58"/>
    <mergeCell ref="F201:G201"/>
    <mergeCell ref="H201:I201"/>
    <mergeCell ref="A199:E200"/>
    <mergeCell ref="F199:G200"/>
    <mergeCell ref="H199:I200"/>
    <mergeCell ref="A197:I197"/>
    <mergeCell ref="H210:I211"/>
    <mergeCell ref="F210:G211"/>
    <mergeCell ref="A142:E142"/>
    <mergeCell ref="A212:E212"/>
    <mergeCell ref="F212:G212"/>
    <mergeCell ref="H212:I212"/>
    <mergeCell ref="A201:E201"/>
    <mergeCell ref="A205:E205"/>
    <mergeCell ref="F205:G205"/>
    <mergeCell ref="H205:I205"/>
    <mergeCell ref="H214:I214"/>
    <mergeCell ref="A215:E215"/>
    <mergeCell ref="F215:G215"/>
    <mergeCell ref="A136:E136"/>
    <mergeCell ref="F136:G136"/>
    <mergeCell ref="A137:E137"/>
    <mergeCell ref="F137:G137"/>
    <mergeCell ref="F142:G142"/>
    <mergeCell ref="A208:I208"/>
    <mergeCell ref="H204:I204"/>
    <mergeCell ref="H223:I224"/>
    <mergeCell ref="H202:I202"/>
    <mergeCell ref="A203:E203"/>
    <mergeCell ref="F203:G203"/>
    <mergeCell ref="H203:I203"/>
    <mergeCell ref="A202:E202"/>
    <mergeCell ref="F202:G202"/>
    <mergeCell ref="A210:E211"/>
    <mergeCell ref="A204:E204"/>
    <mergeCell ref="F204:G204"/>
    <mergeCell ref="H227:I227"/>
    <mergeCell ref="A228:E228"/>
    <mergeCell ref="F228:G228"/>
    <mergeCell ref="H228:I228"/>
    <mergeCell ref="A227:E227"/>
    <mergeCell ref="F227:G227"/>
    <mergeCell ref="H225:I225"/>
    <mergeCell ref="F226:G226"/>
    <mergeCell ref="H226:I226"/>
    <mergeCell ref="H231:I231"/>
    <mergeCell ref="H233:I233"/>
    <mergeCell ref="A231:E231"/>
    <mergeCell ref="A232:E232"/>
    <mergeCell ref="F231:G231"/>
    <mergeCell ref="F232:G232"/>
    <mergeCell ref="H232:I232"/>
    <mergeCell ref="H229:I229"/>
    <mergeCell ref="A230:E230"/>
    <mergeCell ref="F230:G230"/>
    <mergeCell ref="H230:I230"/>
    <mergeCell ref="A229:E229"/>
    <mergeCell ref="F229:G229"/>
    <mergeCell ref="F246:G246"/>
    <mergeCell ref="A241:E241"/>
    <mergeCell ref="H243:I243"/>
    <mergeCell ref="H241:I241"/>
    <mergeCell ref="H244:I244"/>
    <mergeCell ref="A242:E242"/>
    <mergeCell ref="F242:G242"/>
    <mergeCell ref="F244:G244"/>
    <mergeCell ref="A243:E243"/>
    <mergeCell ref="H242:I242"/>
    <mergeCell ref="A245:E245"/>
    <mergeCell ref="A244:E244"/>
    <mergeCell ref="F243:G243"/>
    <mergeCell ref="A240:E240"/>
    <mergeCell ref="F240:G240"/>
    <mergeCell ref="A238:E238"/>
    <mergeCell ref="F238:G238"/>
    <mergeCell ref="F239:G239"/>
    <mergeCell ref="A239:E239"/>
    <mergeCell ref="F241:G241"/>
    <mergeCell ref="A248:E248"/>
    <mergeCell ref="A247:E247"/>
    <mergeCell ref="H248:I248"/>
    <mergeCell ref="H245:I245"/>
    <mergeCell ref="F248:G248"/>
    <mergeCell ref="F247:G247"/>
    <mergeCell ref="H247:I247"/>
    <mergeCell ref="A246:E246"/>
    <mergeCell ref="H246:I246"/>
    <mergeCell ref="H240:I240"/>
    <mergeCell ref="H235:I235"/>
    <mergeCell ref="F236:G236"/>
    <mergeCell ref="H236:I236"/>
    <mergeCell ref="F235:G235"/>
    <mergeCell ref="F237:G237"/>
    <mergeCell ref="H239:I239"/>
    <mergeCell ref="H238:I238"/>
    <mergeCell ref="A234:E234"/>
    <mergeCell ref="F234:G234"/>
    <mergeCell ref="H251:I251"/>
    <mergeCell ref="A249:E249"/>
    <mergeCell ref="A250:E250"/>
    <mergeCell ref="F249:G249"/>
    <mergeCell ref="F250:G250"/>
    <mergeCell ref="H249:I249"/>
    <mergeCell ref="H250:I250"/>
    <mergeCell ref="F245:G245"/>
    <mergeCell ref="F251:G251"/>
    <mergeCell ref="H187:I187"/>
    <mergeCell ref="A110:E110"/>
    <mergeCell ref="F110:G110"/>
    <mergeCell ref="H110:I110"/>
    <mergeCell ref="A111:E111"/>
    <mergeCell ref="F111:G111"/>
    <mergeCell ref="H111:I111"/>
    <mergeCell ref="F139:G139"/>
    <mergeCell ref="H234:I234"/>
    <mergeCell ref="A182:E182"/>
    <mergeCell ref="F182:G182"/>
    <mergeCell ref="H182:I182"/>
    <mergeCell ref="A183:E183"/>
    <mergeCell ref="F183:G183"/>
    <mergeCell ref="H183:I183"/>
    <mergeCell ref="A270:E270"/>
    <mergeCell ref="H272:I272"/>
    <mergeCell ref="F270:G270"/>
    <mergeCell ref="H265:I265"/>
    <mergeCell ref="F264:G264"/>
    <mergeCell ref="H184:I184"/>
    <mergeCell ref="A185:E185"/>
    <mergeCell ref="F185:G185"/>
    <mergeCell ref="H185:I185"/>
    <mergeCell ref="A251:E251"/>
    <mergeCell ref="A255:I255"/>
    <mergeCell ref="H264:I264"/>
    <mergeCell ref="A262:E262"/>
    <mergeCell ref="F257:G258"/>
    <mergeCell ref="A186:E186"/>
    <mergeCell ref="F186:G186"/>
    <mergeCell ref="H186:I186"/>
    <mergeCell ref="A187:E187"/>
    <mergeCell ref="F187:G187"/>
    <mergeCell ref="F259:G259"/>
    <mergeCell ref="A362:E363"/>
    <mergeCell ref="F362:G363"/>
    <mergeCell ref="F290:G290"/>
    <mergeCell ref="A302:E302"/>
    <mergeCell ref="F302:G302"/>
    <mergeCell ref="F263:G263"/>
    <mergeCell ref="F288:G288"/>
    <mergeCell ref="A281:E281"/>
    <mergeCell ref="F281:G281"/>
    <mergeCell ref="A299:E299"/>
    <mergeCell ref="F299:G299"/>
    <mergeCell ref="F303:G303"/>
    <mergeCell ref="H299:I299"/>
    <mergeCell ref="A300:E300"/>
    <mergeCell ref="H303:I303"/>
    <mergeCell ref="A290:E290"/>
    <mergeCell ref="H302:I302"/>
    <mergeCell ref="H300:I300"/>
    <mergeCell ref="A301:E301"/>
    <mergeCell ref="F301:G301"/>
    <mergeCell ref="H301:I301"/>
    <mergeCell ref="H267:I267"/>
    <mergeCell ref="H268:I268"/>
    <mergeCell ref="F279:G279"/>
    <mergeCell ref="H266:I266"/>
    <mergeCell ref="H269:I269"/>
    <mergeCell ref="H270:I270"/>
    <mergeCell ref="H288:I288"/>
    <mergeCell ref="F289:G289"/>
    <mergeCell ref="H289:I289"/>
    <mergeCell ref="F297:G298"/>
    <mergeCell ref="H297:I298"/>
    <mergeCell ref="H290:I290"/>
    <mergeCell ref="H280:I280"/>
    <mergeCell ref="H286:I287"/>
    <mergeCell ref="A257:E258"/>
    <mergeCell ref="A277:E278"/>
    <mergeCell ref="F277:G278"/>
    <mergeCell ref="H263:I263"/>
    <mergeCell ref="H262:I262"/>
    <mergeCell ref="A439:E439"/>
    <mergeCell ref="F439:G439"/>
    <mergeCell ref="F435:G435"/>
    <mergeCell ref="A360:I360"/>
    <mergeCell ref="H281:I281"/>
    <mergeCell ref="A295:I295"/>
    <mergeCell ref="A297:E298"/>
    <mergeCell ref="H439:I439"/>
    <mergeCell ref="A437:E437"/>
    <mergeCell ref="F437:G437"/>
    <mergeCell ref="H437:I437"/>
    <mergeCell ref="A438:E438"/>
    <mergeCell ref="F438:G438"/>
    <mergeCell ref="H438:I438"/>
    <mergeCell ref="A435:E435"/>
    <mergeCell ref="A436:E436"/>
    <mergeCell ref="F436:G436"/>
    <mergeCell ref="H436:I436"/>
    <mergeCell ref="H435:I435"/>
    <mergeCell ref="H433:I433"/>
    <mergeCell ref="A434:E434"/>
    <mergeCell ref="F434:G434"/>
    <mergeCell ref="H434:I434"/>
    <mergeCell ref="A433:E433"/>
    <mergeCell ref="F433:G433"/>
    <mergeCell ref="F431:G431"/>
    <mergeCell ref="A432:E432"/>
    <mergeCell ref="F432:G432"/>
    <mergeCell ref="H432:I432"/>
    <mergeCell ref="A431:E431"/>
    <mergeCell ref="A429:E429"/>
    <mergeCell ref="F429:G429"/>
    <mergeCell ref="H429:I429"/>
    <mergeCell ref="A430:E430"/>
    <mergeCell ref="F430:G430"/>
    <mergeCell ref="H33:I33"/>
    <mergeCell ref="H431:I431"/>
    <mergeCell ref="A425:E425"/>
    <mergeCell ref="F425:G425"/>
    <mergeCell ref="H425:I425"/>
    <mergeCell ref="H257:I258"/>
    <mergeCell ref="A271:E271"/>
    <mergeCell ref="F271:G271"/>
    <mergeCell ref="H271:I271"/>
    <mergeCell ref="H427:I427"/>
    <mergeCell ref="H428:I428"/>
    <mergeCell ref="A428:E428"/>
    <mergeCell ref="F428:G428"/>
    <mergeCell ref="A427:E427"/>
    <mergeCell ref="F427:G427"/>
    <mergeCell ref="A113:I113"/>
    <mergeCell ref="F115:G116"/>
    <mergeCell ref="H115:I116"/>
    <mergeCell ref="A117:E117"/>
    <mergeCell ref="F117:G117"/>
    <mergeCell ref="H117:I117"/>
    <mergeCell ref="A115:E116"/>
    <mergeCell ref="A426:E426"/>
    <mergeCell ref="F426:G426"/>
    <mergeCell ref="H426:I426"/>
    <mergeCell ref="A394:I394"/>
    <mergeCell ref="A399:E399"/>
    <mergeCell ref="F399:G399"/>
    <mergeCell ref="H399:I399"/>
    <mergeCell ref="A396:E397"/>
    <mergeCell ref="H407:I407"/>
    <mergeCell ref="A408:E408"/>
    <mergeCell ref="A398:E398"/>
    <mergeCell ref="A152:E153"/>
    <mergeCell ref="F132:G132"/>
    <mergeCell ref="F156:G156"/>
    <mergeCell ref="A162:I162"/>
    <mergeCell ref="F152:G153"/>
    <mergeCell ref="H152:I153"/>
    <mergeCell ref="A154:E154"/>
    <mergeCell ref="H132:I132"/>
    <mergeCell ref="A133:E133"/>
    <mergeCell ref="F133:G133"/>
    <mergeCell ref="H139:I139"/>
    <mergeCell ref="H136:I136"/>
    <mergeCell ref="A135:E135"/>
    <mergeCell ref="F135:G135"/>
    <mergeCell ref="H135:I135"/>
    <mergeCell ref="A139:E139"/>
    <mergeCell ref="H140:I140"/>
    <mergeCell ref="A138:E138"/>
    <mergeCell ref="F138:G138"/>
    <mergeCell ref="H138:I138"/>
    <mergeCell ref="F154:G154"/>
    <mergeCell ref="H141:I141"/>
    <mergeCell ref="F140:G140"/>
    <mergeCell ref="A150:I150"/>
    <mergeCell ref="F141:G141"/>
    <mergeCell ref="A140:E140"/>
    <mergeCell ref="A131:E131"/>
    <mergeCell ref="F131:G131"/>
    <mergeCell ref="H131:I131"/>
    <mergeCell ref="H133:I133"/>
    <mergeCell ref="A132:E132"/>
    <mergeCell ref="H137:I137"/>
    <mergeCell ref="A120:E120"/>
    <mergeCell ref="F120:G120"/>
    <mergeCell ref="H120:I120"/>
    <mergeCell ref="A123:E123"/>
    <mergeCell ref="F123:G123"/>
    <mergeCell ref="H123:I123"/>
    <mergeCell ref="A122:E122"/>
    <mergeCell ref="F118:G118"/>
    <mergeCell ref="H118:I118"/>
    <mergeCell ref="A119:E119"/>
    <mergeCell ref="F119:G119"/>
    <mergeCell ref="H119:I119"/>
    <mergeCell ref="A118:E118"/>
    <mergeCell ref="A121:E121"/>
    <mergeCell ref="F121:G121"/>
    <mergeCell ref="H121:I121"/>
    <mergeCell ref="F122:G122"/>
    <mergeCell ref="H122:I122"/>
    <mergeCell ref="H154:I154"/>
    <mergeCell ref="A134:E134"/>
    <mergeCell ref="F134:G134"/>
    <mergeCell ref="H134:I134"/>
    <mergeCell ref="A141:E141"/>
    <mergeCell ref="A157:E157"/>
    <mergeCell ref="F157:G157"/>
    <mergeCell ref="H157:I157"/>
    <mergeCell ref="A156:E156"/>
    <mergeCell ref="H156:I156"/>
    <mergeCell ref="A155:E155"/>
    <mergeCell ref="F155:G155"/>
    <mergeCell ref="H155:I155"/>
    <mergeCell ref="A158:E158"/>
    <mergeCell ref="F158:G158"/>
    <mergeCell ref="H158:I158"/>
    <mergeCell ref="A159:E159"/>
    <mergeCell ref="F159:G159"/>
    <mergeCell ref="H159:I159"/>
    <mergeCell ref="A164:E165"/>
    <mergeCell ref="F164:G165"/>
    <mergeCell ref="H164:I165"/>
    <mergeCell ref="A167:E167"/>
    <mergeCell ref="F167:G167"/>
    <mergeCell ref="H167:I167"/>
    <mergeCell ref="A166:E166"/>
    <mergeCell ref="F166:G166"/>
    <mergeCell ref="H166:I166"/>
    <mergeCell ref="A170:E170"/>
    <mergeCell ref="F170:G170"/>
    <mergeCell ref="H170:I170"/>
    <mergeCell ref="A171:E171"/>
    <mergeCell ref="F171:G171"/>
    <mergeCell ref="H171:I171"/>
    <mergeCell ref="A172:E172"/>
    <mergeCell ref="F172:G172"/>
    <mergeCell ref="H172:I172"/>
    <mergeCell ref="A173:E173"/>
    <mergeCell ref="F173:G173"/>
    <mergeCell ref="H173:I173"/>
    <mergeCell ref="F174:G174"/>
    <mergeCell ref="H174:I174"/>
    <mergeCell ref="A175:E175"/>
    <mergeCell ref="F175:G175"/>
    <mergeCell ref="H175:I175"/>
    <mergeCell ref="A180:E181"/>
    <mergeCell ref="F180:G181"/>
    <mergeCell ref="H180:I181"/>
    <mergeCell ref="A174:E174"/>
    <mergeCell ref="A168:E168"/>
    <mergeCell ref="A169:E169"/>
    <mergeCell ref="F168:G168"/>
    <mergeCell ref="F169:G169"/>
    <mergeCell ref="H168:I168"/>
    <mergeCell ref="H169:I16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Zalaapáti</dc:creator>
  <cp:keywords/>
  <dc:description/>
  <cp:lastModifiedBy>user-20124</cp:lastModifiedBy>
  <cp:lastPrinted>2015-03-17T08:39:42Z</cp:lastPrinted>
  <dcterms:created xsi:type="dcterms:W3CDTF">2009-02-05T07:36:46Z</dcterms:created>
  <dcterms:modified xsi:type="dcterms:W3CDTF">2015-03-17T08:39:45Z</dcterms:modified>
  <cp:category/>
  <cp:version/>
  <cp:contentType/>
  <cp:contentStatus/>
</cp:coreProperties>
</file>