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E6C89D45-3C4F-491D-9DE3-A0B453B08778}" xr6:coauthVersionLast="38" xr6:coauthVersionMax="38" xr10:uidLastSave="{00000000-0000-0000-0000-000000000000}"/>
  <bookViews>
    <workbookView xWindow="0" yWindow="0" windowWidth="20490" windowHeight="7245" xr2:uid="{214122DE-90AD-4149-BDAB-8C7F08938699}"/>
  </bookViews>
  <sheets>
    <sheet name="9.1.2. sz. mell." sheetId="1" r:id="rId1"/>
  </sheets>
  <definedNames>
    <definedName name="_xlnm.Print_Titles" localSheetId="0">'9.1.2.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5" i="1"/>
  <c r="C114" i="1" s="1"/>
  <c r="C110" i="1"/>
  <c r="C98" i="1"/>
  <c r="C96" i="1"/>
  <c r="C95" i="1"/>
  <c r="C94" i="1"/>
  <c r="C93" i="1" s="1"/>
  <c r="C128" i="1" s="1"/>
  <c r="C155" i="1" s="1"/>
  <c r="C82" i="1"/>
  <c r="C78" i="1"/>
  <c r="C75" i="1"/>
  <c r="C70" i="1"/>
  <c r="C66" i="1"/>
  <c r="C89" i="1" s="1"/>
  <c r="C60" i="1"/>
  <c r="C57" i="1"/>
  <c r="C55" i="1"/>
  <c r="C49" i="1"/>
  <c r="C43" i="1"/>
  <c r="C39" i="1"/>
  <c r="C38" i="1"/>
  <c r="C37" i="1" s="1"/>
  <c r="C30" i="1"/>
  <c r="C29" i="1" s="1"/>
  <c r="C22" i="1"/>
  <c r="C20" i="1"/>
  <c r="C15" i="1"/>
  <c r="C13" i="1"/>
  <c r="C11" i="1"/>
  <c r="C8" i="1" s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<sst xmlns="http://schemas.openxmlformats.org/spreadsheetml/2006/main" count="309" uniqueCount="271">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</sst>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7" xfId="0" applyFont="1" applyBorder="1" applyAlignment="1" applyProtection="1">
      <alignment horizontal="center" wrapText="1"/>
    </xf>
    <xf numFmtId="0" fontId="17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0360D843-7187-4F83-8B18-DF298C894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8589E-20D3-441D-8218-F7B40925905A}">
  <sheetPr codeName="Munka13">
    <tabColor rgb="FF92D050"/>
  </sheetPr>
  <dimension ref="A1:K158"/>
  <sheetViews>
    <sheetView tabSelected="1" zoomScale="115" zoomScaleNormal="115" zoomScaleSheetLayoutView="85" workbookViewId="0">
      <selection activeCell="J6" sqref="J6"/>
    </sheetView>
  </sheetViews>
  <sheetFormatPr defaultRowHeight="12.75" x14ac:dyDescent="0.2"/>
  <cols>
    <col min="1" max="1" width="19.5" style="101" customWidth="1"/>
    <col min="2" max="2" width="72" style="102" customWidth="1"/>
    <col min="3" max="3" width="25" style="103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216035143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119410000+63796813+9672244+9819000</f>
        <v>202698057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12622000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63796813+715086-63796813</f>
        <v>715086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131781038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4"/>
    </row>
    <row r="19" spans="1:3" s="32" customFormat="1" ht="12" customHeight="1" x14ac:dyDescent="0.2">
      <c r="A19" s="33" t="s">
        <v>36</v>
      </c>
      <c r="B19" s="34" t="s">
        <v>37</v>
      </c>
      <c r="C19" s="44"/>
    </row>
    <row r="20" spans="1:3" s="32" customFormat="1" ht="12" customHeight="1" x14ac:dyDescent="0.2">
      <c r="A20" s="33" t="s">
        <v>38</v>
      </c>
      <c r="B20" s="34" t="s">
        <v>39</v>
      </c>
      <c r="C20" s="35">
        <f>3900000+125887110+1978928+15000</f>
        <v>131781038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5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42"/>
    </row>
    <row r="24" spans="1:3" s="32" customFormat="1" ht="12" customHeight="1" x14ac:dyDescent="0.2">
      <c r="A24" s="33" t="s">
        <v>46</v>
      </c>
      <c r="B24" s="34" t="s">
        <v>47</v>
      </c>
      <c r="C24" s="43"/>
    </row>
    <row r="25" spans="1:3" s="36" customFormat="1" ht="12" customHeight="1" x14ac:dyDescent="0.2">
      <c r="A25" s="33" t="s">
        <v>48</v>
      </c>
      <c r="B25" s="34" t="s">
        <v>49</v>
      </c>
      <c r="C25" s="43"/>
    </row>
    <row r="26" spans="1:3" s="36" customFormat="1" ht="12" customHeight="1" x14ac:dyDescent="0.2">
      <c r="A26" s="33" t="s">
        <v>50</v>
      </c>
      <c r="B26" s="34" t="s">
        <v>51</v>
      </c>
      <c r="C26" s="43"/>
    </row>
    <row r="27" spans="1:3" s="36" customFormat="1" ht="12" customHeight="1" x14ac:dyDescent="0.2">
      <c r="A27" s="33" t="s">
        <v>52</v>
      </c>
      <c r="B27" s="34" t="s">
        <v>53</v>
      </c>
      <c r="C27" s="44"/>
    </row>
    <row r="28" spans="1:3" s="36" customFormat="1" ht="12" customHeight="1" thickBot="1" x14ac:dyDescent="0.25">
      <c r="A28" s="38" t="s">
        <v>54</v>
      </c>
      <c r="B28" s="39" t="s">
        <v>55</v>
      </c>
      <c r="C28" s="46"/>
    </row>
    <row r="29" spans="1:3" s="36" customFormat="1" ht="12" customHeight="1" thickBot="1" x14ac:dyDescent="0.25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+C31+C32+C33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43"/>
    </row>
    <row r="32" spans="1:3" s="36" customFormat="1" ht="12" customHeight="1" x14ac:dyDescent="0.2">
      <c r="A32" s="33" t="s">
        <v>62</v>
      </c>
      <c r="B32" s="34" t="s">
        <v>63</v>
      </c>
      <c r="C32" s="43"/>
    </row>
    <row r="33" spans="1:3" s="36" customFormat="1" ht="12" customHeight="1" x14ac:dyDescent="0.2">
      <c r="A33" s="33" t="s">
        <v>64</v>
      </c>
      <c r="B33" s="48" t="s">
        <v>65</v>
      </c>
      <c r="C33" s="43"/>
    </row>
    <row r="34" spans="1:3" s="36" customFormat="1" ht="12" customHeight="1" x14ac:dyDescent="0.2">
      <c r="A34" s="33" t="s">
        <v>66</v>
      </c>
      <c r="B34" s="34" t="s">
        <v>67</v>
      </c>
      <c r="C34" s="43"/>
    </row>
    <row r="35" spans="1:3" s="36" customFormat="1" ht="12" customHeight="1" x14ac:dyDescent="0.2">
      <c r="A35" s="33" t="s">
        <v>68</v>
      </c>
      <c r="B35" s="34" t="s">
        <v>69</v>
      </c>
      <c r="C35" s="43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16702220</v>
      </c>
    </row>
    <row r="38" spans="1:3" s="36" customFormat="1" ht="12" customHeight="1" x14ac:dyDescent="0.2">
      <c r="A38" s="29" t="s">
        <v>74</v>
      </c>
      <c r="B38" s="30" t="s">
        <v>75</v>
      </c>
      <c r="C38" s="49">
        <f>12159000+1040220</f>
        <v>13199220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62992+62992</f>
        <v>125984</v>
      </c>
    </row>
    <row r="40" spans="1:3" s="36" customFormat="1" ht="12" customHeight="1" x14ac:dyDescent="0.2">
      <c r="A40" s="33" t="s">
        <v>78</v>
      </c>
      <c r="B40" s="34" t="s">
        <v>79</v>
      </c>
      <c r="C40" s="35"/>
    </row>
    <row r="41" spans="1:3" s="36" customFormat="1" ht="12" customHeight="1" x14ac:dyDescent="0.2">
      <c r="A41" s="33" t="s">
        <v>80</v>
      </c>
      <c r="B41" s="34" t="s">
        <v>81</v>
      </c>
      <c r="C41" s="35"/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3283000+17008+17008</f>
        <v>3317016</v>
      </c>
    </row>
    <row r="44" spans="1:3" s="36" customFormat="1" ht="12" customHeight="1" x14ac:dyDescent="0.2">
      <c r="A44" s="33" t="s">
        <v>86</v>
      </c>
      <c r="B44" s="34" t="s">
        <v>87</v>
      </c>
      <c r="C44" s="40"/>
    </row>
    <row r="45" spans="1:3" s="36" customFormat="1" ht="12" customHeight="1" x14ac:dyDescent="0.2">
      <c r="A45" s="33" t="s">
        <v>88</v>
      </c>
      <c r="B45" s="34" t="s">
        <v>89</v>
      </c>
      <c r="C45" s="40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50"/>
    </row>
    <row r="48" spans="1:3" s="36" customFormat="1" ht="12" customHeight="1" thickBot="1" x14ac:dyDescent="0.25">
      <c r="A48" s="38" t="s">
        <v>94</v>
      </c>
      <c r="B48" s="39" t="s">
        <v>95</v>
      </c>
      <c r="C48" s="50">
        <v>60000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2"/>
    </row>
    <row r="51" spans="1:3" s="36" customFormat="1" ht="12" customHeight="1" x14ac:dyDescent="0.2">
      <c r="A51" s="33" t="s">
        <v>100</v>
      </c>
      <c r="B51" s="34" t="s">
        <v>101</v>
      </c>
      <c r="C51" s="43"/>
    </row>
    <row r="52" spans="1:3" s="36" customFormat="1" ht="12" customHeight="1" x14ac:dyDescent="0.2">
      <c r="A52" s="33" t="s">
        <v>102</v>
      </c>
      <c r="B52" s="34" t="s">
        <v>103</v>
      </c>
      <c r="C52" s="43"/>
    </row>
    <row r="53" spans="1:3" s="36" customFormat="1" ht="12" customHeight="1" x14ac:dyDescent="0.2">
      <c r="A53" s="33" t="s">
        <v>104</v>
      </c>
      <c r="B53" s="34" t="s">
        <v>105</v>
      </c>
      <c r="C53" s="43"/>
    </row>
    <row r="54" spans="1:3" s="36" customFormat="1" ht="12" customHeight="1" thickBot="1" x14ac:dyDescent="0.25">
      <c r="A54" s="38" t="s">
        <v>106</v>
      </c>
      <c r="B54" s="39" t="s">
        <v>107</v>
      </c>
      <c r="C54" s="45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5">
        <f>300000+1566000</f>
        <v>1866000</v>
      </c>
    </row>
    <row r="58" spans="1:3" s="36" customFormat="1" ht="12" customHeight="1" x14ac:dyDescent="0.2">
      <c r="A58" s="33" t="s">
        <v>114</v>
      </c>
      <c r="B58" s="34" t="s">
        <v>115</v>
      </c>
      <c r="C58" s="43"/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3"/>
    </row>
    <row r="62" spans="1:3" s="36" customFormat="1" ht="12" customHeight="1" x14ac:dyDescent="0.2">
      <c r="A62" s="33" t="s">
        <v>122</v>
      </c>
      <c r="B62" s="34" t="s">
        <v>123</v>
      </c>
      <c r="C62" s="43"/>
    </row>
    <row r="63" spans="1:3" s="36" customFormat="1" ht="12" customHeight="1" x14ac:dyDescent="0.2">
      <c r="A63" s="33" t="s">
        <v>124</v>
      </c>
      <c r="B63" s="34" t="s">
        <v>125</v>
      </c>
      <c r="C63" s="43"/>
    </row>
    <row r="64" spans="1:3" s="36" customFormat="1" ht="12" customHeight="1" thickBot="1" x14ac:dyDescent="0.25">
      <c r="A64" s="38" t="s">
        <v>126</v>
      </c>
      <c r="B64" s="39" t="s">
        <v>127</v>
      </c>
      <c r="C64" s="43"/>
    </row>
    <row r="65" spans="1:3" s="36" customFormat="1" ht="12" customHeight="1" thickBot="1" x14ac:dyDescent="0.25">
      <c r="A65" s="26" t="s">
        <v>128</v>
      </c>
      <c r="B65" s="27" t="s">
        <v>129</v>
      </c>
      <c r="C65" s="28">
        <f>+C8+C15+C22+C29+C37+C49+C55+C60</f>
        <v>366384401</v>
      </c>
    </row>
    <row r="66" spans="1:3" s="36" customFormat="1" ht="12" customHeight="1" thickBot="1" x14ac:dyDescent="0.2">
      <c r="A66" s="51" t="s">
        <v>130</v>
      </c>
      <c r="B66" s="41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43"/>
    </row>
    <row r="68" spans="1:3" s="36" customFormat="1" ht="12" customHeight="1" x14ac:dyDescent="0.2">
      <c r="A68" s="33" t="s">
        <v>134</v>
      </c>
      <c r="B68" s="34" t="s">
        <v>135</v>
      </c>
      <c r="C68" s="43"/>
    </row>
    <row r="69" spans="1:3" s="36" customFormat="1" ht="12" customHeight="1" thickBot="1" x14ac:dyDescent="0.25">
      <c r="A69" s="38" t="s">
        <v>136</v>
      </c>
      <c r="B69" s="52" t="s">
        <v>137</v>
      </c>
      <c r="C69" s="43"/>
    </row>
    <row r="70" spans="1:3" s="36" customFormat="1" ht="12" customHeight="1" thickBot="1" x14ac:dyDescent="0.2">
      <c r="A70" s="51" t="s">
        <v>138</v>
      </c>
      <c r="B70" s="41" t="s">
        <v>139</v>
      </c>
      <c r="C70" s="53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3"/>
    </row>
    <row r="72" spans="1:3" s="36" customFormat="1" ht="12" customHeight="1" x14ac:dyDescent="0.2">
      <c r="A72" s="33" t="s">
        <v>142</v>
      </c>
      <c r="B72" s="34" t="s">
        <v>143</v>
      </c>
      <c r="C72" s="43"/>
    </row>
    <row r="73" spans="1:3" s="36" customFormat="1" ht="12" customHeight="1" x14ac:dyDescent="0.2">
      <c r="A73" s="33" t="s">
        <v>144</v>
      </c>
      <c r="B73" s="34" t="s">
        <v>145</v>
      </c>
      <c r="C73" s="43"/>
    </row>
    <row r="74" spans="1:3" s="36" customFormat="1" ht="12" customHeight="1" thickBot="1" x14ac:dyDescent="0.25">
      <c r="A74" s="38" t="s">
        <v>146</v>
      </c>
      <c r="B74" s="39" t="s">
        <v>147</v>
      </c>
      <c r="C74" s="43"/>
    </row>
    <row r="75" spans="1:3" s="36" customFormat="1" ht="12" customHeight="1" thickBot="1" x14ac:dyDescent="0.2">
      <c r="A75" s="51" t="s">
        <v>148</v>
      </c>
      <c r="B75" s="41" t="s">
        <v>149</v>
      </c>
      <c r="C75" s="53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43"/>
    </row>
    <row r="77" spans="1:3" s="36" customFormat="1" ht="12" customHeight="1" thickBot="1" x14ac:dyDescent="0.25">
      <c r="A77" s="38" t="s">
        <v>152</v>
      </c>
      <c r="B77" s="39" t="s">
        <v>153</v>
      </c>
      <c r="C77" s="43"/>
    </row>
    <row r="78" spans="1:3" s="32" customFormat="1" ht="12" customHeight="1" thickBot="1" x14ac:dyDescent="0.2">
      <c r="A78" s="51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3"/>
    </row>
    <row r="80" spans="1:3" s="36" customFormat="1" ht="12" customHeight="1" x14ac:dyDescent="0.2">
      <c r="A80" s="33" t="s">
        <v>158</v>
      </c>
      <c r="B80" s="34" t="s">
        <v>159</v>
      </c>
      <c r="C80" s="43"/>
    </row>
    <row r="81" spans="1:3" s="36" customFormat="1" ht="12" customHeight="1" thickBot="1" x14ac:dyDescent="0.25">
      <c r="A81" s="38" t="s">
        <v>160</v>
      </c>
      <c r="B81" s="39" t="s">
        <v>161</v>
      </c>
      <c r="C81" s="43"/>
    </row>
    <row r="82" spans="1:3" s="36" customFormat="1" ht="12" customHeight="1" thickBot="1" x14ac:dyDescent="0.2">
      <c r="A82" s="51" t="s">
        <v>162</v>
      </c>
      <c r="B82" s="41" t="s">
        <v>163</v>
      </c>
      <c r="C82" s="28">
        <f>SUM(C83:C86)</f>
        <v>0</v>
      </c>
    </row>
    <row r="83" spans="1:3" s="36" customFormat="1" ht="12" customHeight="1" x14ac:dyDescent="0.2">
      <c r="A83" s="54" t="s">
        <v>164</v>
      </c>
      <c r="B83" s="30" t="s">
        <v>165</v>
      </c>
      <c r="C83" s="43"/>
    </row>
    <row r="84" spans="1:3" s="36" customFormat="1" ht="12" customHeight="1" x14ac:dyDescent="0.2">
      <c r="A84" s="55" t="s">
        <v>166</v>
      </c>
      <c r="B84" s="34" t="s">
        <v>167</v>
      </c>
      <c r="C84" s="43"/>
    </row>
    <row r="85" spans="1:3" s="36" customFormat="1" ht="12" customHeight="1" x14ac:dyDescent="0.2">
      <c r="A85" s="55" t="s">
        <v>168</v>
      </c>
      <c r="B85" s="34" t="s">
        <v>169</v>
      </c>
      <c r="C85" s="43"/>
    </row>
    <row r="86" spans="1:3" s="32" customFormat="1" ht="12" customHeight="1" thickBot="1" x14ac:dyDescent="0.25">
      <c r="A86" s="56" t="s">
        <v>170</v>
      </c>
      <c r="B86" s="39" t="s">
        <v>171</v>
      </c>
      <c r="C86" s="43"/>
    </row>
    <row r="87" spans="1:3" s="32" customFormat="1" ht="12" customHeight="1" thickBot="1" x14ac:dyDescent="0.2">
      <c r="A87" s="51" t="s">
        <v>172</v>
      </c>
      <c r="B87" s="41" t="s">
        <v>173</v>
      </c>
      <c r="C87" s="57"/>
    </row>
    <row r="88" spans="1:3" s="32" customFormat="1" ht="12" customHeight="1" thickBot="1" x14ac:dyDescent="0.2">
      <c r="A88" s="51" t="s">
        <v>174</v>
      </c>
      <c r="B88" s="41" t="s">
        <v>175</v>
      </c>
      <c r="C88" s="57"/>
    </row>
    <row r="89" spans="1:3" s="32" customFormat="1" ht="12" customHeight="1" thickBot="1" x14ac:dyDescent="0.2">
      <c r="A89" s="51" t="s">
        <v>176</v>
      </c>
      <c r="B89" s="58" t="s">
        <v>177</v>
      </c>
      <c r="C89" s="28">
        <f>+C66+C70+C75+C78+C82+C88+C87</f>
        <v>0</v>
      </c>
    </row>
    <row r="90" spans="1:3" s="32" customFormat="1" ht="12" customHeight="1" thickBot="1" x14ac:dyDescent="0.2">
      <c r="A90" s="59" t="s">
        <v>178</v>
      </c>
      <c r="B90" s="60" t="s">
        <v>179</v>
      </c>
      <c r="C90" s="28">
        <f>+C65+C89</f>
        <v>366384401</v>
      </c>
    </row>
    <row r="91" spans="1:3" s="36" customFormat="1" ht="15" customHeight="1" thickBot="1" x14ac:dyDescent="0.25">
      <c r="A91" s="61"/>
      <c r="B91" s="62"/>
      <c r="C91" s="63"/>
    </row>
    <row r="92" spans="1:3" s="22" customFormat="1" ht="16.5" customHeight="1" thickBot="1" x14ac:dyDescent="0.25">
      <c r="A92" s="64"/>
      <c r="B92" s="65" t="s">
        <v>180</v>
      </c>
      <c r="C92" s="66"/>
    </row>
    <row r="93" spans="1:3" s="70" customFormat="1" ht="12" customHeight="1" thickBot="1" x14ac:dyDescent="0.25">
      <c r="A93" s="67" t="s">
        <v>14</v>
      </c>
      <c r="B93" s="68" t="s">
        <v>181</v>
      </c>
      <c r="C93" s="69">
        <f>+C94+C95+C96+C97+C98+C111</f>
        <v>93217037</v>
      </c>
    </row>
    <row r="94" spans="1:3" ht="12" customHeight="1" x14ac:dyDescent="0.2">
      <c r="A94" s="71" t="s">
        <v>16</v>
      </c>
      <c r="B94" s="72" t="s">
        <v>182</v>
      </c>
      <c r="C94" s="73">
        <f>75000+4401892+2491000+1656000+862563+20980</f>
        <v>9507435</v>
      </c>
    </row>
    <row r="95" spans="1:3" ht="12" customHeight="1" x14ac:dyDescent="0.2">
      <c r="A95" s="33" t="s">
        <v>18</v>
      </c>
      <c r="B95" s="74" t="s">
        <v>183</v>
      </c>
      <c r="C95" s="35">
        <f>13275+17258+773000+1015000+281135+322928+168200+10847</f>
        <v>2601643</v>
      </c>
    </row>
    <row r="96" spans="1:3" ht="12" customHeight="1" x14ac:dyDescent="0.2">
      <c r="A96" s="33" t="s">
        <v>20</v>
      </c>
      <c r="B96" s="74" t="s">
        <v>184</v>
      </c>
      <c r="C96" s="50">
        <f>16099000+3082677+397000+194467+34200000+156511+2681000+3300000+44100-8245+77000+64000-15200000+764+48173+38100+95890</f>
        <v>45270437</v>
      </c>
    </row>
    <row r="97" spans="1:3" ht="12" customHeight="1" x14ac:dyDescent="0.2">
      <c r="A97" s="33" t="s">
        <v>22</v>
      </c>
      <c r="B97" s="75" t="s">
        <v>185</v>
      </c>
      <c r="C97" s="50"/>
    </row>
    <row r="98" spans="1:3" ht="12" customHeight="1" x14ac:dyDescent="0.2">
      <c r="A98" s="33" t="s">
        <v>186</v>
      </c>
      <c r="B98" s="76" t="s">
        <v>187</v>
      </c>
      <c r="C98" s="50">
        <f>5950000+16000000+4093000+1202179+159000+8661630-318287+50000+40000</f>
        <v>35837522</v>
      </c>
    </row>
    <row r="99" spans="1:3" ht="12" customHeight="1" x14ac:dyDescent="0.2">
      <c r="A99" s="33" t="s">
        <v>26</v>
      </c>
      <c r="B99" s="74" t="s">
        <v>188</v>
      </c>
      <c r="C99" s="50">
        <v>1202179</v>
      </c>
    </row>
    <row r="100" spans="1:3" ht="12" customHeight="1" x14ac:dyDescent="0.2">
      <c r="A100" s="33" t="s">
        <v>189</v>
      </c>
      <c r="B100" s="77" t="s">
        <v>190</v>
      </c>
      <c r="C100" s="50"/>
    </row>
    <row r="101" spans="1:3" ht="12" customHeight="1" x14ac:dyDescent="0.2">
      <c r="A101" s="33" t="s">
        <v>191</v>
      </c>
      <c r="B101" s="77" t="s">
        <v>192</v>
      </c>
      <c r="C101" s="50">
        <v>159000</v>
      </c>
    </row>
    <row r="102" spans="1:3" ht="12" customHeight="1" x14ac:dyDescent="0.2">
      <c r="A102" s="33" t="s">
        <v>193</v>
      </c>
      <c r="B102" s="77" t="s">
        <v>194</v>
      </c>
      <c r="C102" s="50"/>
    </row>
    <row r="103" spans="1:3" ht="12" customHeight="1" x14ac:dyDescent="0.2">
      <c r="A103" s="33" t="s">
        <v>195</v>
      </c>
      <c r="B103" s="78" t="s">
        <v>196</v>
      </c>
      <c r="C103" s="50"/>
    </row>
    <row r="104" spans="1:3" ht="12" customHeight="1" x14ac:dyDescent="0.2">
      <c r="A104" s="33" t="s">
        <v>197</v>
      </c>
      <c r="B104" s="78" t="s">
        <v>198</v>
      </c>
      <c r="C104" s="50"/>
    </row>
    <row r="105" spans="1:3" ht="12" customHeight="1" x14ac:dyDescent="0.2">
      <c r="A105" s="33" t="s">
        <v>199</v>
      </c>
      <c r="B105" s="77" t="s">
        <v>200</v>
      </c>
      <c r="C105" s="50"/>
    </row>
    <row r="106" spans="1:3" ht="12" customHeight="1" x14ac:dyDescent="0.2">
      <c r="A106" s="33" t="s">
        <v>201</v>
      </c>
      <c r="B106" s="77" t="s">
        <v>202</v>
      </c>
      <c r="C106" s="50"/>
    </row>
    <row r="107" spans="1:3" ht="12" customHeight="1" x14ac:dyDescent="0.2">
      <c r="A107" s="33" t="s">
        <v>203</v>
      </c>
      <c r="B107" s="78" t="s">
        <v>204</v>
      </c>
      <c r="C107" s="50"/>
    </row>
    <row r="108" spans="1:3" ht="12" customHeight="1" x14ac:dyDescent="0.2">
      <c r="A108" s="79" t="s">
        <v>205</v>
      </c>
      <c r="B108" s="80" t="s">
        <v>206</v>
      </c>
      <c r="C108" s="50"/>
    </row>
    <row r="109" spans="1:3" ht="12" customHeight="1" x14ac:dyDescent="0.2">
      <c r="A109" s="33" t="s">
        <v>207</v>
      </c>
      <c r="B109" s="80" t="s">
        <v>208</v>
      </c>
      <c r="C109" s="50"/>
    </row>
    <row r="110" spans="1:3" ht="12" customHeight="1" x14ac:dyDescent="0.2">
      <c r="A110" s="33" t="s">
        <v>209</v>
      </c>
      <c r="B110" s="78" t="s">
        <v>210</v>
      </c>
      <c r="C110" s="35">
        <f>5950000+16000000+4093000+8661630-318287+50000+40000</f>
        <v>34476343</v>
      </c>
    </row>
    <row r="111" spans="1:3" ht="12" customHeight="1" x14ac:dyDescent="0.2">
      <c r="A111" s="33" t="s">
        <v>211</v>
      </c>
      <c r="B111" s="75" t="s">
        <v>212</v>
      </c>
      <c r="C111" s="44"/>
    </row>
    <row r="112" spans="1:3" ht="12" customHeight="1" x14ac:dyDescent="0.2">
      <c r="A112" s="38" t="s">
        <v>213</v>
      </c>
      <c r="B112" s="74" t="s">
        <v>214</v>
      </c>
      <c r="C112" s="45"/>
    </row>
    <row r="113" spans="1:4" ht="12" customHeight="1" thickBot="1" x14ac:dyDescent="0.25">
      <c r="A113" s="81" t="s">
        <v>215</v>
      </c>
      <c r="B113" s="82" t="s">
        <v>216</v>
      </c>
      <c r="C113" s="83"/>
    </row>
    <row r="114" spans="1:4" ht="12" customHeight="1" thickBot="1" x14ac:dyDescent="0.25">
      <c r="A114" s="26" t="s">
        <v>28</v>
      </c>
      <c r="B114" s="84" t="s">
        <v>217</v>
      </c>
      <c r="C114" s="28">
        <f>+C115+C117+C119</f>
        <v>20296583</v>
      </c>
    </row>
    <row r="115" spans="1:4" ht="12" customHeight="1" x14ac:dyDescent="0.2">
      <c r="A115" s="29" t="s">
        <v>30</v>
      </c>
      <c r="B115" s="74" t="s">
        <v>218</v>
      </c>
      <c r="C115" s="49">
        <f>12873483+377190+3000+1422400+4969510-159000</f>
        <v>19486583</v>
      </c>
    </row>
    <row r="116" spans="1:4" ht="12" customHeight="1" x14ac:dyDescent="0.2">
      <c r="A116" s="29" t="s">
        <v>32</v>
      </c>
      <c r="B116" s="85" t="s">
        <v>219</v>
      </c>
      <c r="C116" s="49">
        <v>12873483</v>
      </c>
    </row>
    <row r="117" spans="1:4" ht="12" customHeight="1" x14ac:dyDescent="0.2">
      <c r="A117" s="29" t="s">
        <v>34</v>
      </c>
      <c r="B117" s="85" t="s">
        <v>220</v>
      </c>
      <c r="C117" s="44"/>
    </row>
    <row r="118" spans="1:4" ht="12" customHeight="1" x14ac:dyDescent="0.2">
      <c r="A118" s="29" t="s">
        <v>36</v>
      </c>
      <c r="B118" s="85" t="s">
        <v>221</v>
      </c>
      <c r="C118" s="35"/>
    </row>
    <row r="119" spans="1:4" ht="12" customHeight="1" x14ac:dyDescent="0.2">
      <c r="A119" s="29" t="s">
        <v>38</v>
      </c>
      <c r="B119" s="86" t="s">
        <v>222</v>
      </c>
      <c r="C119" s="35">
        <f>510000+300000</f>
        <v>810000</v>
      </c>
    </row>
    <row r="120" spans="1:4" ht="12" customHeight="1" x14ac:dyDescent="0.2">
      <c r="A120" s="29" t="s">
        <v>40</v>
      </c>
      <c r="B120" s="87" t="s">
        <v>223</v>
      </c>
      <c r="C120" s="35"/>
    </row>
    <row r="121" spans="1:4" ht="12" customHeight="1" x14ac:dyDescent="0.2">
      <c r="A121" s="29" t="s">
        <v>224</v>
      </c>
      <c r="B121" s="88" t="s">
        <v>225</v>
      </c>
      <c r="C121" s="37"/>
    </row>
    <row r="122" spans="1:4" ht="12" customHeight="1" x14ac:dyDescent="0.2">
      <c r="A122" s="29" t="s">
        <v>226</v>
      </c>
      <c r="B122" s="78" t="s">
        <v>198</v>
      </c>
      <c r="C122" s="37"/>
    </row>
    <row r="123" spans="1:4" ht="12" customHeight="1" x14ac:dyDescent="0.2">
      <c r="A123" s="29" t="s">
        <v>227</v>
      </c>
      <c r="B123" s="78" t="s">
        <v>228</v>
      </c>
      <c r="C123" s="37"/>
    </row>
    <row r="124" spans="1:4" ht="12" customHeight="1" x14ac:dyDescent="0.2">
      <c r="A124" s="29" t="s">
        <v>229</v>
      </c>
      <c r="B124" s="78" t="s">
        <v>230</v>
      </c>
      <c r="C124" s="37"/>
    </row>
    <row r="125" spans="1:4" ht="12" customHeight="1" x14ac:dyDescent="0.2">
      <c r="A125" s="29" t="s">
        <v>231</v>
      </c>
      <c r="B125" s="78" t="s">
        <v>204</v>
      </c>
      <c r="C125" s="37"/>
      <c r="D125" s="89"/>
    </row>
    <row r="126" spans="1:4" ht="12" customHeight="1" x14ac:dyDescent="0.2">
      <c r="A126" s="29" t="s">
        <v>232</v>
      </c>
      <c r="B126" s="78" t="s">
        <v>233</v>
      </c>
      <c r="C126" s="37"/>
    </row>
    <row r="127" spans="1:4" ht="12" customHeight="1" thickBot="1" x14ac:dyDescent="0.25">
      <c r="A127" s="79" t="s">
        <v>234</v>
      </c>
      <c r="B127" s="78" t="s">
        <v>235</v>
      </c>
      <c r="C127" s="50">
        <f>510000+300000</f>
        <v>810000</v>
      </c>
    </row>
    <row r="128" spans="1:4" ht="12" customHeight="1" thickBot="1" x14ac:dyDescent="0.25">
      <c r="A128" s="26" t="s">
        <v>42</v>
      </c>
      <c r="B128" s="90" t="s">
        <v>236</v>
      </c>
      <c r="C128" s="28">
        <f>+C93+C114</f>
        <v>113513620</v>
      </c>
    </row>
    <row r="129" spans="1:11" ht="12" customHeight="1" thickBot="1" x14ac:dyDescent="0.25">
      <c r="A129" s="26" t="s">
        <v>237</v>
      </c>
      <c r="B129" s="90" t="s">
        <v>238</v>
      </c>
      <c r="C129" s="28">
        <f>+C130+C131+C132</f>
        <v>4444000</v>
      </c>
    </row>
    <row r="130" spans="1:11" s="70" customFormat="1" ht="12" customHeight="1" x14ac:dyDescent="0.2">
      <c r="A130" s="29" t="s">
        <v>58</v>
      </c>
      <c r="B130" s="91" t="s">
        <v>239</v>
      </c>
      <c r="C130" s="35">
        <v>4444000</v>
      </c>
    </row>
    <row r="131" spans="1:11" ht="12" customHeight="1" x14ac:dyDescent="0.2">
      <c r="A131" s="29" t="s">
        <v>66</v>
      </c>
      <c r="B131" s="91" t="s">
        <v>240</v>
      </c>
      <c r="C131" s="40"/>
    </row>
    <row r="132" spans="1:11" ht="12" customHeight="1" thickBot="1" x14ac:dyDescent="0.25">
      <c r="A132" s="79" t="s">
        <v>68</v>
      </c>
      <c r="B132" s="92" t="s">
        <v>241</v>
      </c>
      <c r="C132" s="40"/>
    </row>
    <row r="133" spans="1:11" ht="12" customHeight="1" thickBot="1" x14ac:dyDescent="0.25">
      <c r="A133" s="26" t="s">
        <v>72</v>
      </c>
      <c r="B133" s="90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1" t="s">
        <v>243</v>
      </c>
      <c r="C134" s="40"/>
    </row>
    <row r="135" spans="1:11" ht="12" customHeight="1" x14ac:dyDescent="0.2">
      <c r="A135" s="29" t="s">
        <v>76</v>
      </c>
      <c r="B135" s="91" t="s">
        <v>244</v>
      </c>
      <c r="C135" s="40"/>
    </row>
    <row r="136" spans="1:11" ht="12" customHeight="1" x14ac:dyDescent="0.2">
      <c r="A136" s="29" t="s">
        <v>78</v>
      </c>
      <c r="B136" s="91" t="s">
        <v>245</v>
      </c>
      <c r="C136" s="40"/>
    </row>
    <row r="137" spans="1:11" ht="12" customHeight="1" x14ac:dyDescent="0.2">
      <c r="A137" s="29" t="s">
        <v>80</v>
      </c>
      <c r="B137" s="91" t="s">
        <v>246</v>
      </c>
      <c r="C137" s="40"/>
    </row>
    <row r="138" spans="1:11" ht="12" customHeight="1" x14ac:dyDescent="0.2">
      <c r="A138" s="29" t="s">
        <v>82</v>
      </c>
      <c r="B138" s="91" t="s">
        <v>247</v>
      </c>
      <c r="C138" s="40"/>
    </row>
    <row r="139" spans="1:11" s="70" customFormat="1" ht="12" customHeight="1" thickBot="1" x14ac:dyDescent="0.25">
      <c r="A139" s="79" t="s">
        <v>84</v>
      </c>
      <c r="B139" s="92" t="s">
        <v>248</v>
      </c>
      <c r="C139" s="40"/>
    </row>
    <row r="140" spans="1:11" ht="12" customHeight="1" thickBot="1" x14ac:dyDescent="0.25">
      <c r="A140" s="26" t="s">
        <v>96</v>
      </c>
      <c r="B140" s="90" t="s">
        <v>249</v>
      </c>
      <c r="C140" s="93">
        <f>+C141+C142+C144+C145+C143</f>
        <v>0</v>
      </c>
      <c r="K140" s="94"/>
    </row>
    <row r="141" spans="1:11" x14ac:dyDescent="0.2">
      <c r="A141" s="29" t="s">
        <v>98</v>
      </c>
      <c r="B141" s="91" t="s">
        <v>250</v>
      </c>
      <c r="C141" s="40"/>
    </row>
    <row r="142" spans="1:11" ht="12" customHeight="1" x14ac:dyDescent="0.2">
      <c r="A142" s="29" t="s">
        <v>100</v>
      </c>
      <c r="B142" s="91" t="s">
        <v>251</v>
      </c>
      <c r="C142" s="40"/>
    </row>
    <row r="143" spans="1:11" s="70" customFormat="1" ht="12" customHeight="1" x14ac:dyDescent="0.2">
      <c r="A143" s="29" t="s">
        <v>102</v>
      </c>
      <c r="B143" s="91" t="s">
        <v>252</v>
      </c>
      <c r="C143" s="40"/>
    </row>
    <row r="144" spans="1:11" s="70" customFormat="1" ht="12" customHeight="1" x14ac:dyDescent="0.2">
      <c r="A144" s="29" t="s">
        <v>104</v>
      </c>
      <c r="B144" s="91" t="s">
        <v>253</v>
      </c>
      <c r="C144" s="40"/>
    </row>
    <row r="145" spans="1:3" s="70" customFormat="1" ht="12" customHeight="1" thickBot="1" x14ac:dyDescent="0.25">
      <c r="A145" s="79" t="s">
        <v>106</v>
      </c>
      <c r="B145" s="92" t="s">
        <v>254</v>
      </c>
      <c r="C145" s="40"/>
    </row>
    <row r="146" spans="1:3" s="70" customFormat="1" ht="12" customHeight="1" thickBot="1" x14ac:dyDescent="0.25">
      <c r="A146" s="26" t="s">
        <v>255</v>
      </c>
      <c r="B146" s="90" t="s">
        <v>256</v>
      </c>
      <c r="C146" s="95">
        <f>+C147+C148+C149+C150+C151</f>
        <v>0</v>
      </c>
    </row>
    <row r="147" spans="1:3" s="70" customFormat="1" ht="12" customHeight="1" x14ac:dyDescent="0.2">
      <c r="A147" s="29" t="s">
        <v>110</v>
      </c>
      <c r="B147" s="91" t="s">
        <v>257</v>
      </c>
      <c r="C147" s="40"/>
    </row>
    <row r="148" spans="1:3" s="70" customFormat="1" ht="12" customHeight="1" x14ac:dyDescent="0.2">
      <c r="A148" s="29" t="s">
        <v>112</v>
      </c>
      <c r="B148" s="91" t="s">
        <v>258</v>
      </c>
      <c r="C148" s="40"/>
    </row>
    <row r="149" spans="1:3" s="70" customFormat="1" ht="12" customHeight="1" x14ac:dyDescent="0.2">
      <c r="A149" s="29" t="s">
        <v>114</v>
      </c>
      <c r="B149" s="91" t="s">
        <v>259</v>
      </c>
      <c r="C149" s="40"/>
    </row>
    <row r="150" spans="1:3" ht="12.75" customHeight="1" x14ac:dyDescent="0.2">
      <c r="A150" s="29" t="s">
        <v>116</v>
      </c>
      <c r="B150" s="91" t="s">
        <v>260</v>
      </c>
      <c r="C150" s="40"/>
    </row>
    <row r="151" spans="1:3" ht="12.75" customHeight="1" thickBot="1" x14ac:dyDescent="0.25">
      <c r="A151" s="79" t="s">
        <v>261</v>
      </c>
      <c r="B151" s="92" t="s">
        <v>262</v>
      </c>
      <c r="C151" s="96"/>
    </row>
    <row r="152" spans="1:3" ht="12.75" customHeight="1" thickBot="1" x14ac:dyDescent="0.25">
      <c r="A152" s="97" t="s">
        <v>118</v>
      </c>
      <c r="B152" s="90" t="s">
        <v>263</v>
      </c>
      <c r="C152" s="95"/>
    </row>
    <row r="153" spans="1:3" ht="12" customHeight="1" thickBot="1" x14ac:dyDescent="0.25">
      <c r="A153" s="97" t="s">
        <v>128</v>
      </c>
      <c r="B153" s="90" t="s">
        <v>264</v>
      </c>
      <c r="C153" s="95"/>
    </row>
    <row r="154" spans="1:3" ht="15" customHeight="1" thickBot="1" x14ac:dyDescent="0.25">
      <c r="A154" s="26" t="s">
        <v>265</v>
      </c>
      <c r="B154" s="90" t="s">
        <v>266</v>
      </c>
      <c r="C154" s="98">
        <f>+C129+C133+C140+C146+C152+C153</f>
        <v>4444000</v>
      </c>
    </row>
    <row r="155" spans="1:3" ht="13.5" thickBot="1" x14ac:dyDescent="0.25">
      <c r="A155" s="99" t="s">
        <v>267</v>
      </c>
      <c r="B155" s="100" t="s">
        <v>268</v>
      </c>
      <c r="C155" s="98">
        <f>+C128+C154</f>
        <v>117957620</v>
      </c>
    </row>
    <row r="156" spans="1:3" ht="15" customHeight="1" thickBot="1" x14ac:dyDescent="0.25"/>
    <row r="157" spans="1:3" ht="14.25" customHeight="1" thickBot="1" x14ac:dyDescent="0.25">
      <c r="A157" s="104" t="s">
        <v>269</v>
      </c>
      <c r="B157" s="105"/>
      <c r="C157" s="106"/>
    </row>
    <row r="158" spans="1:3" ht="13.5" thickBot="1" x14ac:dyDescent="0.25">
      <c r="A158" s="104" t="s">
        <v>270</v>
      </c>
      <c r="B158" s="105"/>
      <c r="C158" s="10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melléklet a 22/2018.(XI.23.)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2018-11-23T08:24:41Z</dcterms:created>
  <dcterms:modified xsi:type="dcterms:W3CDTF">2018-11-23T08:24:42Z</dcterms:modified>
</cp:coreProperties>
</file>