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<sst xmlns="http://schemas.openxmlformats.org/spreadsheetml/2006/main" count="112" uniqueCount="94">
  <si>
    <t>Működési kiadások</t>
  </si>
  <si>
    <t>Felújítások</t>
  </si>
  <si>
    <t>Felhalmozási kiadások</t>
  </si>
  <si>
    <t>Eredeti ei</t>
  </si>
  <si>
    <t>Ifjúsági Alapítvány</t>
  </si>
  <si>
    <t>Egyházak</t>
  </si>
  <si>
    <t>Sportegyesület</t>
  </si>
  <si>
    <t>K1</t>
  </si>
  <si>
    <t>K2</t>
  </si>
  <si>
    <t>K3</t>
  </si>
  <si>
    <t>K4</t>
  </si>
  <si>
    <t>Egyéb működési célú kiadások</t>
  </si>
  <si>
    <t>K5</t>
  </si>
  <si>
    <t>K6</t>
  </si>
  <si>
    <t>K7</t>
  </si>
  <si>
    <t>Foglalkoztatottak személyi juttatásai</t>
  </si>
  <si>
    <t>K12</t>
  </si>
  <si>
    <t>Szociális hozzájárulási adó</t>
  </si>
  <si>
    <t>Munkáltatót terhelő szja.</t>
  </si>
  <si>
    <t>K48</t>
  </si>
  <si>
    <t>Egyéb települési támogatások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</si>
  <si>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</si>
  <si>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</si>
  <si>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</si>
  <si>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</si>
  <si>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</si>
  <si>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Polgárőrség</t>
  </si>
  <si>
    <t>K511</t>
  </si>
  <si>
    <t>Egyéb műk.célú támogatások áht-n kívül</t>
  </si>
  <si>
    <t>K915</t>
  </si>
  <si>
    <t>Központi irányítószervi támogatás</t>
  </si>
  <si>
    <t>K9</t>
  </si>
  <si>
    <t>Finanszírozási kiadások</t>
  </si>
  <si>
    <t>Költségvetési tartalék</t>
  </si>
  <si>
    <t>K64</t>
  </si>
  <si>
    <t>K67</t>
  </si>
  <si>
    <t>Beruházások áfája</t>
  </si>
  <si>
    <t xml:space="preserve">Beruházások </t>
  </si>
  <si>
    <t>K71</t>
  </si>
  <si>
    <t>K74</t>
  </si>
  <si>
    <t>Önkormányzat kiadásai összesen</t>
  </si>
  <si>
    <t>Személyi juttatások (kötelező feladatok)</t>
  </si>
  <si>
    <t>Munkaadókat terh. jár. és szoc. hj. (köt.fel.)</t>
  </si>
  <si>
    <t>Dologi kiadások (kötelező feladatok)</t>
  </si>
  <si>
    <t>K512</t>
  </si>
  <si>
    <t>K5023</t>
  </si>
  <si>
    <t>Elvonás befizetése</t>
  </si>
  <si>
    <t>szolidaritási hozájárulás</t>
  </si>
  <si>
    <t>Települési támogatás</t>
  </si>
  <si>
    <t>Lakbértámogatás háziorvos</t>
  </si>
  <si>
    <t>Béren kívüli juttatás</t>
  </si>
  <si>
    <t>K1107</t>
  </si>
  <si>
    <t>K1101</t>
  </si>
  <si>
    <t>teljesítés</t>
  </si>
  <si>
    <t>Kiskunsági víziközmű képviseleti díjak</t>
  </si>
  <si>
    <t>Baba-mama Klub</t>
  </si>
  <si>
    <t>Uszódi Nyugdíjas klub</t>
  </si>
  <si>
    <t>Uszódi Hagyományőrző Néptánccsoport</t>
  </si>
  <si>
    <t>Uszódi Fiatalok klubja</t>
  </si>
  <si>
    <t>K1113</t>
  </si>
  <si>
    <t xml:space="preserve">Egyéb személyi juttatások </t>
  </si>
  <si>
    <t>Választott tisztségviselők juttatása</t>
  </si>
  <si>
    <t>Választott tisztségviselők juttatása után fiz szocho</t>
  </si>
  <si>
    <t>Táppénz hozzájárulás</t>
  </si>
  <si>
    <t>Dologi kiadások közfoglalkoztatás</t>
  </si>
  <si>
    <t>Dologi kiadások TOP-2.1.3 csapadékvíz</t>
  </si>
  <si>
    <t>Dologi kiadások TOP-3.1.1 közlekedés fejlesztés</t>
  </si>
  <si>
    <t>K122</t>
  </si>
  <si>
    <t>Egyéb jogv fogl (megbízási díj TOP-2.1.3) jár</t>
  </si>
  <si>
    <t>Egyéb jogv fogl (megbízási díj TOP-2.1.3 csapadékvíz)</t>
  </si>
  <si>
    <t>Egyéb jogv fogl (megbízási díj TOP-3.1.1 közl fejl)</t>
  </si>
  <si>
    <t>Egyéb jogv fogl (megbízási díj TOP-3.1.1.) jár</t>
  </si>
  <si>
    <t>Közfoglalkoztatási bér 12--02 hó</t>
  </si>
  <si>
    <t>Közfoglalkoztatási bér járuléka 12-02</t>
  </si>
  <si>
    <t>Közfoglalkoztatási bér járuléka 02-11 hó</t>
  </si>
  <si>
    <t>Közfoglalkoztatási bér 02-11 hó</t>
  </si>
  <si>
    <t>Jubileumi jutalom</t>
  </si>
  <si>
    <t>Jubileumi jutalom járuléka</t>
  </si>
  <si>
    <t>BKJ szocho</t>
  </si>
  <si>
    <t>K1106</t>
  </si>
  <si>
    <t>MFP-BJA (járda)</t>
  </si>
  <si>
    <t>MFP-SZL (szolgálati lakás)</t>
  </si>
  <si>
    <t>MFP-HPH (polgármesteri hivatal)</t>
  </si>
  <si>
    <t>EFOP-1.5.3-16-2017 dologi</t>
  </si>
  <si>
    <t>TOP-3.1.1 Közlekedés fejlesztés</t>
  </si>
  <si>
    <t>TOP-2.1.3-15 (csapadékvíz)</t>
  </si>
  <si>
    <t>Felújítások ÁFA</t>
  </si>
  <si>
    <t>Református temető</t>
  </si>
  <si>
    <t>Ford kisbusz</t>
  </si>
  <si>
    <t>Víziközmű felújítások GFT szerint</t>
  </si>
  <si>
    <t>téli rezsicsökkentés</t>
  </si>
  <si>
    <t>Víziközmű felújítások rendkívüli</t>
  </si>
  <si>
    <t>Általános iskola</t>
  </si>
  <si>
    <t>Dologi kiadások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</si>
</sst>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_-* #,##0.000\ _F_t_-;\-* #,##0.000\ _F_t_-;_-* &quot;-&quot;??\ _F_t_-;_-@_-"/>
    <numFmt numFmtId="173" formatCode="_-* #,##0.0000\ _F_t_-;\-* #,##0.00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170" fontId="0" fillId="0" borderId="14" xfId="40" applyNumberFormat="1" applyFont="1" applyBorder="1" applyAlignment="1">
      <alignment/>
    </xf>
    <xf numFmtId="170" fontId="2" fillId="0" borderId="14" xfId="40" applyNumberFormat="1" applyFont="1" applyBorder="1" applyAlignment="1">
      <alignment/>
    </xf>
    <xf numFmtId="170" fontId="2" fillId="0" borderId="12" xfId="40" applyNumberFormat="1" applyFont="1" applyBorder="1" applyAlignment="1">
      <alignment/>
    </xf>
    <xf numFmtId="170" fontId="1" fillId="0" borderId="10" xfId="40" applyNumberFormat="1" applyFont="1" applyBorder="1" applyAlignment="1">
      <alignment/>
    </xf>
    <xf numFmtId="170" fontId="2" fillId="0" borderId="14" xfId="40" applyNumberFormat="1" applyFont="1" applyBorder="1" applyAlignment="1">
      <alignment/>
    </xf>
    <xf numFmtId="170" fontId="2" fillId="0" borderId="0" xfId="40" applyNumberFormat="1" applyFont="1" applyAlignment="1">
      <alignment/>
    </xf>
    <xf numFmtId="170" fontId="2" fillId="0" borderId="10" xfId="40" applyNumberFormat="1" applyFont="1" applyFill="1" applyBorder="1" applyAlignment="1">
      <alignment/>
    </xf>
    <xf numFmtId="170" fontId="1" fillId="0" borderId="14" xfId="40" applyNumberFormat="1" applyFont="1" applyBorder="1" applyAlignment="1">
      <alignment/>
    </xf>
    <xf numFmtId="170" fontId="0" fillId="0" borderId="13" xfId="40" applyNumberFormat="1" applyFont="1" applyBorder="1" applyAlignment="1">
      <alignment/>
    </xf>
    <xf numFmtId="170" fontId="2" fillId="0" borderId="10" xfId="40" applyNumberFormat="1" applyFont="1" applyBorder="1" applyAlignment="1">
      <alignment/>
    </xf>
    <xf numFmtId="170" fontId="0" fillId="0" borderId="0" xfId="40" applyNumberFormat="1" applyFont="1" applyAlignment="1">
      <alignment/>
    </xf>
    <xf numFmtId="170" fontId="2" fillId="0" borderId="10" xfId="40" applyNumberFormat="1" applyFont="1" applyFill="1" applyBorder="1" applyAlignment="1">
      <alignment/>
    </xf>
    <xf numFmtId="170" fontId="0" fillId="0" borderId="10" xfId="4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40" applyNumberFormat="1" applyFont="1" applyBorder="1" applyAlignment="1">
      <alignment/>
    </xf>
    <xf numFmtId="170" fontId="0" fillId="0" borderId="14" xfId="40" applyNumberFormat="1" applyFont="1" applyBorder="1" applyAlignment="1">
      <alignment/>
    </xf>
    <xf numFmtId="170" fontId="0" fillId="0" borderId="11" xfId="0" applyNumberForma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0" xfId="4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70" fontId="0" fillId="0" borderId="10" xfId="40" applyNumberFormat="1" applyFont="1" applyBorder="1" applyAlignment="1">
      <alignment/>
    </xf>
    <xf numFmtId="170" fontId="0" fillId="0" borderId="10" xfId="40" applyNumberFormat="1" applyFont="1" applyFill="1" applyBorder="1" applyAlignment="1">
      <alignment/>
    </xf>
    <xf numFmtId="170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0" fontId="1" fillId="0" borderId="10" xfId="40" applyNumberFormat="1" applyFont="1" applyFill="1" applyBorder="1" applyAlignment="1">
      <alignment/>
    </xf>
    <xf numFmtId="170" fontId="2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31" fillId="0" borderId="10" xfId="0" applyNumberFormat="1" applyFont="1" applyBorder="1" applyAlignment="1">
      <alignment horizontal="left"/>
    </xf>
    <xf numFmtId="170" fontId="31" fillId="0" borderId="10" xfId="4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5" xfId="0" applyFont="1" applyBorder="1" applyAlignment="1">
      <alignment/>
    </xf>
    <xf numFmtId="170" fontId="0" fillId="0" borderId="10" xfId="40" applyNumberFormat="1" applyFont="1" applyBorder="1" applyAlignment="1">
      <alignment/>
    </xf>
    <xf numFmtId="170" fontId="0" fillId="0" borderId="14" xfId="4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70" fontId="25" fillId="0" borderId="11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Layout" zoomScale="150" zoomScalePageLayoutView="150" workbookViewId="0" topLeftCell="A55">
      <selection activeCell="E56" sqref="E56"/>
    </sheetView>
  </sheetViews>
  <sheetFormatPr defaultColWidth="9.140625" defaultRowHeight="15"/>
  <cols>
    <col min="1" max="1" width="6.421875" style="11" customWidth="1"/>
    <col min="2" max="2" width="38.7109375" style="0" customWidth="1"/>
    <col min="3" max="3" width="15.140625" style="0" hidden="1" customWidth="1"/>
    <col min="4" max="4" width="15.140625" style="0" customWidth="1"/>
    <col min="5" max="5" width="13.8515625" style="0" bestFit="1" customWidth="1"/>
    <col min="6" max="6" width="12.00390625" style="0" hidden="1" customWidth="1"/>
    <col min="7" max="7" width="10.140625" style="0" hidden="1" customWidth="1"/>
  </cols>
  <sheetData>
    <row r="1" spans="2:7" ht="15">
      <c r="B1" s="82" t="s">
        <v>0</v>
      </c>
      <c r="C1" s="62" t="s">
        <v>53</v>
      </c>
      <c r="D1" s="62" t="s">
        <v>3</v>
      </c>
      <c r="E1" s="5"/>
      <c r="F1" s="5"/>
      <c r="G1" s="5"/>
    </row>
    <row r="2" spans="2:7" ht="15">
      <c r="B2" s="82"/>
      <c r="C2" s="63">
        <v>43100</v>
      </c>
      <c r="D2" s="64">
        <v>43831</v>
      </c>
      <c r="E2" s="7"/>
      <c r="F2" s="5"/>
      <c r="G2" s="7"/>
    </row>
    <row r="3" spans="2:7" ht="15">
      <c r="B3" s="10"/>
      <c r="C3" s="10"/>
      <c r="D3" s="4"/>
      <c r="E3" s="7"/>
      <c r="F3" s="5"/>
      <c r="G3" s="7"/>
    </row>
    <row r="4" spans="1:7" s="1" customFormat="1" ht="15">
      <c r="A4" s="73" t="s">
        <v>52</v>
      </c>
      <c r="B4" s="3" t="s">
        <v>15</v>
      </c>
      <c r="C4" s="58">
        <v>52627100</v>
      </c>
      <c r="D4" s="37">
        <v>21498396</v>
      </c>
      <c r="E4" s="8"/>
      <c r="F4" s="9"/>
      <c r="G4" s="9"/>
    </row>
    <row r="5" spans="1:7" s="1" customFormat="1" ht="15">
      <c r="A5" s="13"/>
      <c r="B5" s="3" t="s">
        <v>72</v>
      </c>
      <c r="C5" s="58"/>
      <c r="D5" s="37">
        <v>1950000</v>
      </c>
      <c r="E5" s="8"/>
      <c r="F5" s="9"/>
      <c r="G5" s="9"/>
    </row>
    <row r="6" spans="1:7" s="1" customFormat="1" ht="15">
      <c r="A6" s="13"/>
      <c r="B6" s="3" t="s">
        <v>75</v>
      </c>
      <c r="C6" s="58"/>
      <c r="D6" s="58">
        <v>7636500</v>
      </c>
      <c r="E6" s="83">
        <f>SUM(D4:D7)</f>
        <v>32314296</v>
      </c>
      <c r="F6" s="9"/>
      <c r="G6" s="9"/>
    </row>
    <row r="7" spans="1:7" s="1" customFormat="1" ht="15">
      <c r="A7" s="73" t="s">
        <v>79</v>
      </c>
      <c r="B7" s="72" t="s">
        <v>76</v>
      </c>
      <c r="C7" s="58"/>
      <c r="D7" s="58">
        <v>1229400</v>
      </c>
      <c r="E7" s="68"/>
      <c r="F7" s="9"/>
      <c r="G7" s="9"/>
    </row>
    <row r="8" spans="1:7" s="1" customFormat="1" ht="15">
      <c r="A8" s="73" t="s">
        <v>51</v>
      </c>
      <c r="B8" s="3" t="s">
        <v>50</v>
      </c>
      <c r="C8" s="58">
        <v>894000</v>
      </c>
      <c r="D8" s="37">
        <v>1036000</v>
      </c>
      <c r="E8" s="8"/>
      <c r="F8" s="9"/>
      <c r="G8" s="9"/>
    </row>
    <row r="9" spans="1:7" s="1" customFormat="1" ht="15">
      <c r="A9" s="73" t="s">
        <v>59</v>
      </c>
      <c r="B9" s="3" t="s">
        <v>60</v>
      </c>
      <c r="C9" s="58"/>
      <c r="D9" s="58">
        <v>569776</v>
      </c>
      <c r="E9" s="8"/>
      <c r="F9" s="9"/>
      <c r="G9" s="9"/>
    </row>
    <row r="10" spans="1:7" ht="15">
      <c r="A10" s="73" t="s">
        <v>16</v>
      </c>
      <c r="B10" s="3" t="s">
        <v>61</v>
      </c>
      <c r="C10" s="58">
        <v>6934376</v>
      </c>
      <c r="D10" s="37">
        <v>9158160</v>
      </c>
      <c r="E10" s="6"/>
      <c r="F10" s="5"/>
      <c r="G10" s="5"/>
    </row>
    <row r="11" spans="1:7" ht="15">
      <c r="A11" s="73" t="s">
        <v>67</v>
      </c>
      <c r="B11" s="3" t="s">
        <v>69</v>
      </c>
      <c r="C11" s="58"/>
      <c r="D11" s="58">
        <v>228940</v>
      </c>
      <c r="E11" s="6"/>
      <c r="F11" s="5"/>
      <c r="G11" s="5"/>
    </row>
    <row r="12" spans="1:7" ht="15">
      <c r="A12" s="13"/>
      <c r="B12" s="3" t="s">
        <v>70</v>
      </c>
      <c r="C12" s="58"/>
      <c r="D12" s="58">
        <v>212675</v>
      </c>
      <c r="E12" s="6"/>
      <c r="F12" s="5"/>
      <c r="G12" s="5"/>
    </row>
    <row r="13" spans="1:7" ht="15">
      <c r="A13" s="12" t="s">
        <v>7</v>
      </c>
      <c r="B13" s="2" t="s">
        <v>41</v>
      </c>
      <c r="C13" s="38">
        <f>SUM(C4:C10)</f>
        <v>60455476</v>
      </c>
      <c r="D13" s="38">
        <f>SUM(D4:D12)</f>
        <v>43519847</v>
      </c>
      <c r="E13" s="6"/>
      <c r="F13" s="5"/>
      <c r="G13" s="5"/>
    </row>
    <row r="14" spans="1:7" ht="15">
      <c r="A14" s="14"/>
      <c r="B14" s="15"/>
      <c r="C14" s="15"/>
      <c r="D14" s="39"/>
      <c r="E14" s="5"/>
      <c r="F14" s="5"/>
      <c r="G14" s="5"/>
    </row>
    <row r="15" spans="1:7" ht="15">
      <c r="A15" s="69" t="s">
        <v>8</v>
      </c>
      <c r="B15" s="16" t="s">
        <v>17</v>
      </c>
      <c r="C15" s="40">
        <v>9455905</v>
      </c>
      <c r="D15" s="40">
        <v>3762219</v>
      </c>
      <c r="E15" s="5"/>
      <c r="F15" s="5"/>
      <c r="G15" s="5"/>
    </row>
    <row r="16" spans="1:7" ht="15">
      <c r="A16" s="69"/>
      <c r="B16" t="s">
        <v>78</v>
      </c>
      <c r="C16" s="44"/>
      <c r="D16" s="40">
        <v>172716</v>
      </c>
      <c r="E16" s="5"/>
      <c r="F16" s="5"/>
      <c r="G16" s="5"/>
    </row>
    <row r="17" spans="1:7" ht="15">
      <c r="A17" s="69"/>
      <c r="B17" s="3" t="s">
        <v>73</v>
      </c>
      <c r="C17" s="44"/>
      <c r="D17" s="40">
        <v>195000</v>
      </c>
      <c r="E17" s="5"/>
      <c r="F17" s="5"/>
      <c r="G17" s="5"/>
    </row>
    <row r="18" spans="1:7" ht="15">
      <c r="A18" s="69"/>
      <c r="B18" s="3" t="s">
        <v>74</v>
      </c>
      <c r="C18" s="44"/>
      <c r="D18" s="40">
        <v>668208</v>
      </c>
      <c r="E18" s="5"/>
      <c r="F18" s="5"/>
      <c r="G18" s="5"/>
    </row>
    <row r="19" spans="1:7" ht="15">
      <c r="A19" s="69"/>
      <c r="B19" t="s">
        <v>77</v>
      </c>
      <c r="C19" s="44"/>
      <c r="D19" s="40">
        <v>215145</v>
      </c>
      <c r="E19" s="5"/>
      <c r="F19" s="5"/>
      <c r="G19" s="5"/>
    </row>
    <row r="20" spans="1:7" ht="15">
      <c r="A20" s="69"/>
      <c r="B20" s="3" t="s">
        <v>68</v>
      </c>
      <c r="C20" s="44"/>
      <c r="D20" s="40">
        <v>36058</v>
      </c>
      <c r="E20" s="5"/>
      <c r="F20" s="5"/>
      <c r="G20" s="5"/>
    </row>
    <row r="21" spans="1:7" ht="15">
      <c r="A21" s="69"/>
      <c r="B21" s="3" t="s">
        <v>71</v>
      </c>
      <c r="C21" s="44"/>
      <c r="D21" s="40">
        <v>37325</v>
      </c>
      <c r="E21" s="5"/>
      <c r="F21" s="5"/>
      <c r="G21" s="5"/>
    </row>
    <row r="22" spans="1:7" ht="15">
      <c r="A22" s="69"/>
      <c r="B22" s="3" t="s">
        <v>62</v>
      </c>
      <c r="C22" s="44"/>
      <c r="D22" s="40">
        <v>1631675</v>
      </c>
      <c r="E22" s="84">
        <f>SUM(D15:D22)</f>
        <v>6718346</v>
      </c>
      <c r="F22" s="5"/>
      <c r="G22" s="5"/>
    </row>
    <row r="23" spans="1:7" s="19" customFormat="1" ht="15">
      <c r="A23" s="69"/>
      <c r="B23" s="3" t="s">
        <v>63</v>
      </c>
      <c r="C23" s="58">
        <v>142084</v>
      </c>
      <c r="D23" s="37">
        <v>100000</v>
      </c>
      <c r="E23" s="17"/>
      <c r="F23" s="18"/>
      <c r="G23" s="18"/>
    </row>
    <row r="24" spans="1:7" ht="15">
      <c r="A24" s="69"/>
      <c r="B24" s="3" t="s">
        <v>18</v>
      </c>
      <c r="C24" s="58">
        <v>138726</v>
      </c>
      <c r="D24" s="37">
        <v>148042</v>
      </c>
      <c r="E24" s="6"/>
      <c r="F24" s="5"/>
      <c r="G24" s="5"/>
    </row>
    <row r="25" spans="1:7" ht="15">
      <c r="A25" s="20" t="s">
        <v>8</v>
      </c>
      <c r="B25" s="21" t="s">
        <v>42</v>
      </c>
      <c r="C25" s="41">
        <f>SUM(C15:C24)</f>
        <v>9736715</v>
      </c>
      <c r="D25" s="41">
        <f>SUM(D15:D24)</f>
        <v>6966388</v>
      </c>
      <c r="E25" s="6"/>
      <c r="F25" s="5"/>
      <c r="G25" s="5"/>
    </row>
    <row r="26" spans="4:7" s="24" customFormat="1" ht="15">
      <c r="D26" s="42"/>
      <c r="E26" s="22"/>
      <c r="F26" s="23"/>
      <c r="G26" s="23"/>
    </row>
    <row r="27" spans="1:7" s="24" customFormat="1" ht="15">
      <c r="A27" s="21"/>
      <c r="B27" s="56" t="s">
        <v>66</v>
      </c>
      <c r="C27" s="56"/>
      <c r="D27" s="57">
        <v>3763369</v>
      </c>
      <c r="E27" s="22"/>
      <c r="F27" s="23"/>
      <c r="G27" s="23"/>
    </row>
    <row r="28" spans="1:7" s="24" customFormat="1" ht="15">
      <c r="A28" s="21"/>
      <c r="B28" s="56" t="s">
        <v>65</v>
      </c>
      <c r="C28" s="56"/>
      <c r="D28" s="57">
        <v>2558208</v>
      </c>
      <c r="E28" s="22"/>
      <c r="F28" s="23"/>
      <c r="G28" s="23"/>
    </row>
    <row r="29" spans="1:7" s="24" customFormat="1" ht="15">
      <c r="A29" s="21"/>
      <c r="B29" s="75" t="s">
        <v>83</v>
      </c>
      <c r="C29" s="74">
        <v>10850000</v>
      </c>
      <c r="D29" s="81">
        <v>0</v>
      </c>
      <c r="E29" s="22"/>
      <c r="F29" s="23"/>
      <c r="G29" s="23"/>
    </row>
    <row r="30" spans="1:7" s="24" customFormat="1" ht="15">
      <c r="A30" s="21"/>
      <c r="B30" s="65" t="s">
        <v>80</v>
      </c>
      <c r="C30" s="74"/>
      <c r="D30" s="81">
        <v>296824</v>
      </c>
      <c r="E30" s="22"/>
      <c r="F30" s="23"/>
      <c r="G30" s="23"/>
    </row>
    <row r="31" spans="1:7" s="24" customFormat="1" ht="15">
      <c r="A31" s="21"/>
      <c r="B31" s="75" t="s">
        <v>81</v>
      </c>
      <c r="C31" s="74"/>
      <c r="D31" s="81">
        <v>1495868</v>
      </c>
      <c r="E31" s="22"/>
      <c r="F31" s="23"/>
      <c r="G31" s="23"/>
    </row>
    <row r="32" spans="1:7" s="24" customFormat="1" ht="15">
      <c r="A32" s="21"/>
      <c r="B32" s="75" t="s">
        <v>82</v>
      </c>
      <c r="C32" s="74"/>
      <c r="D32" s="81">
        <v>2097493</v>
      </c>
      <c r="E32" s="22"/>
      <c r="F32" s="23"/>
      <c r="G32" s="23"/>
    </row>
    <row r="33" spans="1:7" s="24" customFormat="1" ht="15">
      <c r="A33" s="21"/>
      <c r="B33" s="56" t="s">
        <v>64</v>
      </c>
      <c r="C33" s="56"/>
      <c r="D33" s="57">
        <v>4520692</v>
      </c>
      <c r="E33" s="22"/>
      <c r="F33" s="23"/>
      <c r="G33" s="23"/>
    </row>
    <row r="34" spans="1:7" s="24" customFormat="1" ht="15">
      <c r="A34" s="21"/>
      <c r="B34" s="55" t="s">
        <v>43</v>
      </c>
      <c r="C34" s="57">
        <v>40239173</v>
      </c>
      <c r="D34" s="57">
        <v>37348590</v>
      </c>
      <c r="E34" s="71"/>
      <c r="F34" s="23"/>
      <c r="G34" s="23"/>
    </row>
    <row r="35" spans="1:7" ht="15">
      <c r="A35" s="20" t="s">
        <v>9</v>
      </c>
      <c r="B35" s="30" t="s">
        <v>93</v>
      </c>
      <c r="C35" s="43">
        <v>40239173</v>
      </c>
      <c r="D35" s="43">
        <f>SUM(D27:D34)</f>
        <v>52081044</v>
      </c>
      <c r="E35" s="59"/>
      <c r="F35" s="5"/>
      <c r="G35" s="5"/>
    </row>
    <row r="36" spans="1:7" ht="15">
      <c r="A36" s="13"/>
      <c r="B36" s="3" t="s">
        <v>48</v>
      </c>
      <c r="C36" s="58">
        <v>3877000</v>
      </c>
      <c r="D36" s="37">
        <v>5000000</v>
      </c>
      <c r="E36" s="6"/>
      <c r="F36" s="5"/>
      <c r="G36" s="5"/>
    </row>
    <row r="37" spans="1:7" ht="15">
      <c r="A37" s="20" t="s">
        <v>19</v>
      </c>
      <c r="B37" s="21" t="s">
        <v>20</v>
      </c>
      <c r="C37" s="41">
        <f>SUM(C36:C36)</f>
        <v>3877000</v>
      </c>
      <c r="D37" s="41">
        <f>SUM(D36:D36)</f>
        <v>5000000</v>
      </c>
      <c r="E37" s="6"/>
      <c r="F37" s="5"/>
      <c r="G37" s="5"/>
    </row>
    <row r="38" spans="1:7" ht="15">
      <c r="A38" s="20" t="s">
        <v>10</v>
      </c>
      <c r="B38" s="21" t="s">
        <v>21</v>
      </c>
      <c r="C38" s="41">
        <f>C37</f>
        <v>3877000</v>
      </c>
      <c r="D38" s="41">
        <f>D37</f>
        <v>5000000</v>
      </c>
      <c r="E38" s="6"/>
      <c r="F38" s="5"/>
      <c r="G38" s="5"/>
    </row>
    <row r="39" spans="1:7" s="1" customFormat="1" ht="15">
      <c r="A39" s="12"/>
      <c r="B39" s="16" t="s">
        <v>22</v>
      </c>
      <c r="C39" s="44">
        <v>2872711</v>
      </c>
      <c r="D39" s="44">
        <v>3352010</v>
      </c>
      <c r="E39" s="17"/>
      <c r="F39" s="9"/>
      <c r="G39" s="9"/>
    </row>
    <row r="40" spans="1:7" ht="15">
      <c r="A40" s="13"/>
      <c r="B40" s="3" t="s">
        <v>23</v>
      </c>
      <c r="C40" s="58">
        <v>185000</v>
      </c>
      <c r="D40" s="37">
        <v>360000</v>
      </c>
      <c r="E40" s="6"/>
      <c r="F40" s="5"/>
      <c r="G40" s="5"/>
    </row>
    <row r="41" spans="1:7" ht="15">
      <c r="A41" s="20" t="s">
        <v>24</v>
      </c>
      <c r="B41" s="21" t="s">
        <v>25</v>
      </c>
      <c r="C41" s="41">
        <f>SUM(C39:C40)</f>
        <v>3057711</v>
      </c>
      <c r="D41" s="41">
        <f>SUM(D39:D40)</f>
        <v>3712010</v>
      </c>
      <c r="E41" s="6"/>
      <c r="F41" s="5"/>
      <c r="G41" s="5"/>
    </row>
    <row r="42" spans="1:7" ht="15">
      <c r="A42" s="28"/>
      <c r="B42" s="27"/>
      <c r="C42" s="27"/>
      <c r="D42" s="45"/>
      <c r="E42" s="5"/>
      <c r="F42" s="5"/>
      <c r="G42" s="5"/>
    </row>
    <row r="43" spans="1:7" ht="15">
      <c r="A43" s="13"/>
      <c r="B43" s="3" t="s">
        <v>54</v>
      </c>
      <c r="C43" s="58"/>
      <c r="D43" s="37">
        <v>420480</v>
      </c>
      <c r="E43" s="6"/>
      <c r="F43" s="5"/>
      <c r="G43" s="5"/>
    </row>
    <row r="44" spans="1:7" ht="15">
      <c r="A44" s="13"/>
      <c r="B44" s="3" t="s">
        <v>6</v>
      </c>
      <c r="C44" s="58">
        <v>1300000</v>
      </c>
      <c r="D44" s="37">
        <v>1500000</v>
      </c>
      <c r="E44" s="6"/>
      <c r="F44" s="5"/>
      <c r="G44" s="5"/>
    </row>
    <row r="45" spans="1:7" ht="15">
      <c r="A45" s="13"/>
      <c r="B45" s="3" t="s">
        <v>4</v>
      </c>
      <c r="C45" s="58">
        <v>450000</v>
      </c>
      <c r="D45" s="37">
        <v>450000</v>
      </c>
      <c r="E45" s="6"/>
      <c r="F45" s="5"/>
      <c r="G45" s="5"/>
    </row>
    <row r="46" spans="1:7" ht="15">
      <c r="A46" s="13"/>
      <c r="B46" s="3" t="s">
        <v>26</v>
      </c>
      <c r="C46" s="58">
        <v>400000</v>
      </c>
      <c r="D46" s="37">
        <v>450000</v>
      </c>
      <c r="E46" s="6"/>
      <c r="F46" s="5"/>
      <c r="G46" s="5"/>
    </row>
    <row r="47" spans="1:7" ht="15">
      <c r="A47" s="13"/>
      <c r="B47" s="3" t="s">
        <v>5</v>
      </c>
      <c r="C47" s="58">
        <v>100000</v>
      </c>
      <c r="D47" s="37">
        <v>240000</v>
      </c>
      <c r="E47" s="6"/>
      <c r="F47" s="5"/>
      <c r="G47" s="5"/>
    </row>
    <row r="48" spans="1:7" ht="15">
      <c r="A48" s="13"/>
      <c r="B48" s="3" t="s">
        <v>49</v>
      </c>
      <c r="C48" s="58"/>
      <c r="D48" s="37">
        <v>240000</v>
      </c>
      <c r="E48" s="6"/>
      <c r="F48" s="5"/>
      <c r="G48" s="5"/>
    </row>
    <row r="49" spans="1:7" ht="15">
      <c r="A49" s="13"/>
      <c r="B49" s="3" t="s">
        <v>92</v>
      </c>
      <c r="C49" s="58"/>
      <c r="D49" s="58">
        <v>200000</v>
      </c>
      <c r="E49" s="6"/>
      <c r="F49" s="5"/>
      <c r="G49" s="5"/>
    </row>
    <row r="50" spans="1:7" ht="15">
      <c r="A50" s="13"/>
      <c r="B50" s="65" t="s">
        <v>55</v>
      </c>
      <c r="C50" s="66"/>
      <c r="D50" s="49">
        <v>50000</v>
      </c>
      <c r="E50" s="6"/>
      <c r="F50" s="5"/>
      <c r="G50" s="5"/>
    </row>
    <row r="51" spans="1:7" ht="15">
      <c r="A51" s="13"/>
      <c r="B51" s="65" t="s">
        <v>57</v>
      </c>
      <c r="C51" s="66"/>
      <c r="D51" s="49">
        <v>400000</v>
      </c>
      <c r="E51" s="6"/>
      <c r="F51" s="5"/>
      <c r="G51" s="5"/>
    </row>
    <row r="52" spans="1:7" ht="15">
      <c r="A52" s="13"/>
      <c r="B52" s="65" t="s">
        <v>56</v>
      </c>
      <c r="C52" s="3"/>
      <c r="D52" s="67">
        <v>200000</v>
      </c>
      <c r="E52" s="59"/>
      <c r="F52" s="5"/>
      <c r="G52" s="5"/>
    </row>
    <row r="53" spans="1:7" ht="15">
      <c r="A53" s="13"/>
      <c r="B53" s="65" t="s">
        <v>58</v>
      </c>
      <c r="C53" s="3"/>
      <c r="D53" s="67">
        <v>100000</v>
      </c>
      <c r="E53" s="59"/>
      <c r="F53" s="5"/>
      <c r="G53" s="5"/>
    </row>
    <row r="54" spans="1:7" ht="15">
      <c r="A54" s="20" t="s">
        <v>27</v>
      </c>
      <c r="B54" s="21" t="s">
        <v>28</v>
      </c>
      <c r="C54" s="60">
        <f>SUM(C43:C48)</f>
        <v>2250000</v>
      </c>
      <c r="D54" s="41">
        <f>SUM(D43:D53)</f>
        <v>4250480</v>
      </c>
      <c r="E54" s="6"/>
      <c r="F54" s="5"/>
      <c r="G54" s="5"/>
    </row>
    <row r="55" spans="1:7" ht="15">
      <c r="A55" s="20"/>
      <c r="B55" s="21"/>
      <c r="C55" s="21"/>
      <c r="D55" s="46"/>
      <c r="E55" s="5"/>
      <c r="F55" s="5"/>
      <c r="G55" s="5"/>
    </row>
    <row r="56" spans="1:7" ht="15">
      <c r="A56" s="12" t="s">
        <v>45</v>
      </c>
      <c r="B56" s="2" t="s">
        <v>46</v>
      </c>
      <c r="C56" s="61">
        <v>2049515</v>
      </c>
      <c r="D56" s="46">
        <v>72000</v>
      </c>
      <c r="E56" s="85" t="s">
        <v>90</v>
      </c>
      <c r="F56" s="36">
        <f>SUM(D56,D54,D41,D37,D35,D25,D13,D57)</f>
        <v>115601769</v>
      </c>
      <c r="G56" s="51">
        <f>F56*0.02</f>
        <v>2312035.38</v>
      </c>
    </row>
    <row r="57" spans="1:7" ht="15">
      <c r="A57" s="12"/>
      <c r="B57" s="2" t="s">
        <v>47</v>
      </c>
      <c r="C57" s="61"/>
      <c r="D57" s="46"/>
      <c r="E57" s="5"/>
      <c r="F57" s="36"/>
      <c r="G57" s="5"/>
    </row>
    <row r="58" spans="1:7" ht="15">
      <c r="A58" s="20"/>
      <c r="B58" s="21"/>
      <c r="C58" s="46"/>
      <c r="D58" s="46"/>
      <c r="E58" s="5"/>
      <c r="F58" s="5"/>
      <c r="G58" s="5"/>
    </row>
    <row r="59" spans="1:7" ht="15">
      <c r="A59" s="20" t="s">
        <v>44</v>
      </c>
      <c r="B59" s="21" t="s">
        <v>33</v>
      </c>
      <c r="C59" s="46">
        <v>550000</v>
      </c>
      <c r="D59" s="46">
        <f>G56</f>
        <v>2312035.38</v>
      </c>
      <c r="E59" s="5"/>
      <c r="F59" s="5"/>
      <c r="G59" s="5"/>
    </row>
    <row r="60" spans="1:7" ht="15">
      <c r="A60" s="20"/>
      <c r="B60" s="21"/>
      <c r="C60" s="54"/>
      <c r="D60" s="41"/>
      <c r="E60" s="5"/>
      <c r="F60" s="5"/>
      <c r="G60" s="5"/>
    </row>
    <row r="61" spans="1:7" s="1" customFormat="1" ht="15">
      <c r="A61" s="20" t="s">
        <v>12</v>
      </c>
      <c r="B61" s="21" t="s">
        <v>11</v>
      </c>
      <c r="C61" s="41">
        <f>SUM(C59,C54,C41,C56,C57)</f>
        <v>7907226</v>
      </c>
      <c r="D61" s="41">
        <f>SUM(D59,D54,D41,D56,D57)</f>
        <v>10346525.379999999</v>
      </c>
      <c r="E61" s="8"/>
      <c r="F61" s="9"/>
      <c r="G61" s="9"/>
    </row>
    <row r="62" spans="1:7" ht="15">
      <c r="A62" s="28"/>
      <c r="B62" s="27"/>
      <c r="C62" s="27"/>
      <c r="D62" s="45"/>
      <c r="E62" s="5"/>
      <c r="F62" s="5"/>
      <c r="G62" s="5"/>
    </row>
    <row r="63" spans="1:7" ht="15">
      <c r="A63" s="13" t="s">
        <v>29</v>
      </c>
      <c r="B63" s="3" t="s">
        <v>30</v>
      </c>
      <c r="C63" s="58">
        <v>37809625</v>
      </c>
      <c r="D63" s="37">
        <v>37794400</v>
      </c>
      <c r="E63" s="6"/>
      <c r="F63" s="5"/>
      <c r="G63" s="5"/>
    </row>
    <row r="64" spans="1:7" ht="15">
      <c r="A64" s="20" t="s">
        <v>31</v>
      </c>
      <c r="B64" s="21" t="s">
        <v>32</v>
      </c>
      <c r="C64" s="41">
        <f>SUM(C63:C63)</f>
        <v>37809625</v>
      </c>
      <c r="D64" s="41">
        <f>SUM(D63:D63)</f>
        <v>37794400</v>
      </c>
      <c r="E64" s="6"/>
      <c r="F64" s="5"/>
      <c r="G64" s="5"/>
    </row>
    <row r="65" spans="1:7" ht="15">
      <c r="A65" s="13"/>
      <c r="B65" s="25" t="s">
        <v>0</v>
      </c>
      <c r="C65" s="46">
        <f>SUM(C38,C35,C25,C13,C61,C64)</f>
        <v>160025215</v>
      </c>
      <c r="D65" s="46">
        <f>SUM(D38,D35,D25,D13,D61,D64)</f>
        <v>155708204.38</v>
      </c>
      <c r="E65" s="6"/>
      <c r="F65" s="5"/>
      <c r="G65" s="5"/>
    </row>
    <row r="66" spans="1:7" ht="15">
      <c r="A66" s="13"/>
      <c r="B66" s="25"/>
      <c r="C66" s="46"/>
      <c r="D66" s="46"/>
      <c r="E66" s="6"/>
      <c r="F66" s="5"/>
      <c r="G66" s="5"/>
    </row>
    <row r="67" spans="2:7" ht="15">
      <c r="B67" s="30" t="s">
        <v>2</v>
      </c>
      <c r="C67" s="30"/>
      <c r="D67" s="48"/>
      <c r="E67" s="26"/>
      <c r="F67" s="31"/>
      <c r="G67" s="31"/>
    </row>
    <row r="68" spans="1:7" ht="15">
      <c r="A68" s="29" t="s">
        <v>34</v>
      </c>
      <c r="B68" s="3" t="s">
        <v>88</v>
      </c>
      <c r="C68" s="30"/>
      <c r="D68" s="70">
        <v>12047000</v>
      </c>
      <c r="E68" s="26"/>
      <c r="F68" s="31"/>
      <c r="G68" s="31"/>
    </row>
    <row r="69" spans="1:7" ht="15">
      <c r="A69" s="13"/>
      <c r="C69" s="3"/>
      <c r="D69" s="49"/>
      <c r="E69" s="6"/>
      <c r="F69" s="5"/>
      <c r="G69" s="5"/>
    </row>
    <row r="70" spans="1:7" ht="15">
      <c r="A70" s="13" t="s">
        <v>35</v>
      </c>
      <c r="B70" s="32" t="s">
        <v>36</v>
      </c>
      <c r="C70" s="32"/>
      <c r="D70" s="49"/>
      <c r="E70" s="6"/>
      <c r="F70" s="5"/>
      <c r="G70" s="5"/>
    </row>
    <row r="71" spans="1:7" ht="15">
      <c r="A71" s="20" t="s">
        <v>13</v>
      </c>
      <c r="B71" s="21" t="s">
        <v>37</v>
      </c>
      <c r="C71" s="21"/>
      <c r="D71" s="46">
        <f>SUM(D68:D70)</f>
        <v>12047000</v>
      </c>
      <c r="E71" s="6"/>
      <c r="F71" s="5"/>
      <c r="G71" s="5"/>
    </row>
    <row r="72" spans="1:7" ht="15">
      <c r="A72" s="28"/>
      <c r="B72" s="27"/>
      <c r="C72" s="27"/>
      <c r="D72" s="45"/>
      <c r="E72" s="5"/>
      <c r="F72" s="5"/>
      <c r="G72" s="5"/>
    </row>
    <row r="73" spans="1:7" ht="15">
      <c r="A73" s="13" t="s">
        <v>38</v>
      </c>
      <c r="B73" s="3" t="s">
        <v>84</v>
      </c>
      <c r="C73" s="52"/>
      <c r="D73" s="37">
        <v>45378034</v>
      </c>
      <c r="E73" s="6"/>
      <c r="F73" s="5"/>
      <c r="G73" s="5"/>
    </row>
    <row r="74" spans="1:7" ht="15">
      <c r="A74" s="13"/>
      <c r="B74" s="65" t="s">
        <v>85</v>
      </c>
      <c r="C74" s="52"/>
      <c r="D74" s="37">
        <v>45849315</v>
      </c>
      <c r="E74" s="6"/>
      <c r="F74" s="5"/>
      <c r="G74" s="5"/>
    </row>
    <row r="75" spans="1:7" ht="15">
      <c r="A75" s="13"/>
      <c r="B75" s="65" t="s">
        <v>80</v>
      </c>
      <c r="C75" s="52"/>
      <c r="D75" s="58">
        <v>5499235</v>
      </c>
      <c r="E75" s="6"/>
      <c r="F75" s="5"/>
      <c r="G75" s="5"/>
    </row>
    <row r="76" spans="1:7" ht="15">
      <c r="A76" s="13"/>
      <c r="B76" s="75" t="s">
        <v>81</v>
      </c>
      <c r="C76" s="52"/>
      <c r="D76" s="37">
        <v>15648569</v>
      </c>
      <c r="E76" s="6"/>
      <c r="F76" s="5"/>
      <c r="G76" s="5"/>
    </row>
    <row r="77" spans="1:7" ht="15">
      <c r="A77" s="13"/>
      <c r="B77" s="77" t="s">
        <v>82</v>
      </c>
      <c r="C77" s="5"/>
      <c r="D77" s="76">
        <v>21942284</v>
      </c>
      <c r="E77" s="6"/>
      <c r="F77" s="5"/>
      <c r="G77" s="5"/>
    </row>
    <row r="78" spans="1:7" ht="15">
      <c r="A78" s="13"/>
      <c r="B78" s="3" t="s">
        <v>87</v>
      </c>
      <c r="C78" s="3"/>
      <c r="D78" s="66">
        <v>3130005</v>
      </c>
      <c r="E78" s="6"/>
      <c r="F78" s="5"/>
      <c r="G78" s="5"/>
    </row>
    <row r="79" spans="1:7" ht="15">
      <c r="A79" s="13"/>
      <c r="B79" s="77" t="s">
        <v>89</v>
      </c>
      <c r="C79" s="3"/>
      <c r="D79" s="80">
        <v>384000</v>
      </c>
      <c r="E79" s="6"/>
      <c r="F79" s="5"/>
      <c r="G79" s="5"/>
    </row>
    <row r="80" spans="1:7" ht="15">
      <c r="A80" s="13"/>
      <c r="B80" s="77" t="s">
        <v>91</v>
      </c>
      <c r="C80" s="3"/>
      <c r="D80" s="80">
        <v>1575000</v>
      </c>
      <c r="E80" s="6"/>
      <c r="F80" s="5"/>
      <c r="G80" s="5"/>
    </row>
    <row r="81" spans="1:7" ht="15">
      <c r="A81" s="73" t="s">
        <v>38</v>
      </c>
      <c r="B81" s="78" t="s">
        <v>1</v>
      </c>
      <c r="C81" s="3"/>
      <c r="D81" s="74">
        <f>SUM(D73:D80)</f>
        <v>139406442</v>
      </c>
      <c r="E81" s="6"/>
      <c r="F81" s="5"/>
      <c r="G81" s="5"/>
    </row>
    <row r="82" spans="1:7" ht="15">
      <c r="A82" s="13" t="s">
        <v>39</v>
      </c>
      <c r="B82" s="3" t="s">
        <v>84</v>
      </c>
      <c r="C82" s="3"/>
      <c r="D82" s="80">
        <v>12252069</v>
      </c>
      <c r="E82" s="6"/>
      <c r="F82" s="5"/>
      <c r="G82" s="5"/>
    </row>
    <row r="83" spans="1:7" ht="15">
      <c r="A83" s="13" t="s">
        <v>39</v>
      </c>
      <c r="B83" s="65" t="s">
        <v>85</v>
      </c>
      <c r="C83" s="52"/>
      <c r="D83" s="58">
        <v>12379315</v>
      </c>
      <c r="E83" s="6"/>
      <c r="F83" s="31"/>
      <c r="G83" s="5"/>
    </row>
    <row r="84" spans="1:7" ht="15">
      <c r="A84" s="13"/>
      <c r="B84" s="65" t="s">
        <v>80</v>
      </c>
      <c r="C84" s="52"/>
      <c r="D84" s="58">
        <v>1484793</v>
      </c>
      <c r="E84" s="6"/>
      <c r="F84" s="31"/>
      <c r="G84" s="5"/>
    </row>
    <row r="85" spans="1:7" ht="15">
      <c r="A85" s="13"/>
      <c r="B85" s="75" t="s">
        <v>81</v>
      </c>
      <c r="C85" s="52"/>
      <c r="D85" s="58">
        <v>4225113</v>
      </c>
      <c r="E85" s="6"/>
      <c r="F85" s="31"/>
      <c r="G85" s="5"/>
    </row>
    <row r="86" spans="1:7" ht="15">
      <c r="A86" s="13"/>
      <c r="B86" s="77" t="s">
        <v>82</v>
      </c>
      <c r="C86" s="52"/>
      <c r="D86" s="58">
        <v>5924417</v>
      </c>
      <c r="E86" s="6"/>
      <c r="F86" s="31"/>
      <c r="G86" s="5"/>
    </row>
    <row r="87" spans="1:7" ht="15">
      <c r="A87" s="13"/>
      <c r="B87" s="77" t="s">
        <v>87</v>
      </c>
      <c r="C87" s="52"/>
      <c r="D87" s="58">
        <v>845101</v>
      </c>
      <c r="E87" s="6"/>
      <c r="F87" s="31"/>
      <c r="G87" s="5"/>
    </row>
    <row r="88" spans="1:7" ht="15">
      <c r="A88" s="13"/>
      <c r="B88" s="77" t="s">
        <v>89</v>
      </c>
      <c r="C88" s="52"/>
      <c r="D88" s="58">
        <v>103000</v>
      </c>
      <c r="E88" s="6"/>
      <c r="F88" s="31"/>
      <c r="G88" s="5"/>
    </row>
    <row r="89" spans="1:7" ht="15">
      <c r="A89" s="13"/>
      <c r="B89" s="77" t="s">
        <v>91</v>
      </c>
      <c r="C89" s="52"/>
      <c r="D89" s="58">
        <v>474390</v>
      </c>
      <c r="E89" s="6"/>
      <c r="F89" s="31"/>
      <c r="G89" s="5"/>
    </row>
    <row r="90" spans="1:7" ht="15">
      <c r="A90" s="73" t="s">
        <v>39</v>
      </c>
      <c r="B90" s="79" t="s">
        <v>86</v>
      </c>
      <c r="C90" s="52"/>
      <c r="D90" s="58">
        <f>SUM(D82:D89)</f>
        <v>37688198</v>
      </c>
      <c r="E90" s="6"/>
      <c r="F90" s="31"/>
      <c r="G90" s="5"/>
    </row>
    <row r="91" spans="1:7" ht="15">
      <c r="A91" s="20" t="s">
        <v>14</v>
      </c>
      <c r="B91" s="21" t="s">
        <v>1</v>
      </c>
      <c r="C91" s="54"/>
      <c r="D91" s="41">
        <f>D90+D81</f>
        <v>177094640</v>
      </c>
      <c r="E91" s="6"/>
      <c r="F91" s="31"/>
      <c r="G91" s="5"/>
    </row>
    <row r="92" spans="1:7" ht="15">
      <c r="A92" s="28"/>
      <c r="B92" s="27"/>
      <c r="C92" s="27"/>
      <c r="D92" s="45"/>
      <c r="E92" s="5"/>
      <c r="F92" s="31"/>
      <c r="G92" s="5"/>
    </row>
    <row r="93" spans="1:7" s="1" customFormat="1" ht="15">
      <c r="A93" s="12"/>
      <c r="B93" s="2" t="s">
        <v>2</v>
      </c>
      <c r="C93" s="53"/>
      <c r="D93" s="38">
        <f>SUM(D91,D71)</f>
        <v>189141640</v>
      </c>
      <c r="E93" s="8"/>
      <c r="F93" s="9"/>
      <c r="G93" s="9"/>
    </row>
    <row r="94" spans="4:7" ht="15">
      <c r="D94" s="47"/>
      <c r="E94" s="5"/>
      <c r="F94" s="5"/>
      <c r="G94" s="5"/>
    </row>
    <row r="95" spans="1:7" ht="15">
      <c r="A95" s="13"/>
      <c r="B95" s="21" t="s">
        <v>40</v>
      </c>
      <c r="C95" s="21"/>
      <c r="D95" s="50">
        <f>SUM(D93,D65)</f>
        <v>344849844.38</v>
      </c>
      <c r="E95" s="6"/>
      <c r="F95" s="5"/>
      <c r="G95" s="5"/>
    </row>
    <row r="96" spans="1:7" ht="15">
      <c r="A96" s="34"/>
      <c r="B96" s="31"/>
      <c r="C96" s="31"/>
      <c r="D96" s="31"/>
      <c r="E96" s="31"/>
      <c r="F96" s="31"/>
      <c r="G96" s="31"/>
    </row>
    <row r="97" spans="1:7" s="1" customFormat="1" ht="15">
      <c r="A97" s="35"/>
      <c r="B97" s="33"/>
      <c r="C97" s="33"/>
      <c r="D97" s="33"/>
      <c r="E97" s="33"/>
      <c r="F97" s="33"/>
      <c r="G97" s="33"/>
    </row>
    <row r="98" spans="1:7" ht="15">
      <c r="A98" s="34"/>
      <c r="B98" s="31"/>
      <c r="C98" s="31"/>
      <c r="D98" s="31"/>
      <c r="E98" s="31"/>
      <c r="F98" s="31"/>
      <c r="G98" s="31"/>
    </row>
    <row r="99" spans="1:7" s="1" customFormat="1" ht="15">
      <c r="A99" s="35"/>
      <c r="B99" s="33"/>
      <c r="C99" s="33"/>
      <c r="D99" s="33"/>
      <c r="E99" s="33"/>
      <c r="F99" s="33"/>
      <c r="G99" s="33"/>
    </row>
    <row r="100" spans="1:7" ht="15">
      <c r="A100" s="34"/>
      <c r="B100" s="31"/>
      <c r="C100" s="31"/>
      <c r="D100" s="31"/>
      <c r="E100" s="31"/>
      <c r="F100" s="31"/>
      <c r="G100" s="31"/>
    </row>
    <row r="101" spans="1:7" s="1" customFormat="1" ht="15">
      <c r="A101" s="35"/>
      <c r="B101" s="33"/>
      <c r="C101" s="33"/>
      <c r="D101" s="33"/>
      <c r="E101" s="33"/>
      <c r="F101" s="33"/>
      <c r="G101" s="33"/>
    </row>
    <row r="102" spans="1:7" ht="15">
      <c r="A102" s="34"/>
      <c r="B102" s="31"/>
      <c r="C102" s="31"/>
      <c r="D102" s="31"/>
      <c r="E102" s="31"/>
      <c r="F102" s="31"/>
      <c r="G102" s="31"/>
    </row>
    <row r="103" spans="1:7" s="1" customFormat="1" ht="15">
      <c r="A103" s="35"/>
      <c r="B103" s="33"/>
      <c r="C103" s="33"/>
      <c r="D103" s="33"/>
      <c r="E103" s="33"/>
      <c r="F103" s="33"/>
      <c r="G103" s="33"/>
    </row>
    <row r="104" spans="1:7" ht="15">
      <c r="A104" s="34"/>
      <c r="B104" s="31"/>
      <c r="C104" s="31"/>
      <c r="D104" s="31"/>
      <c r="E104" s="31"/>
      <c r="F104" s="31"/>
      <c r="G104" s="31"/>
    </row>
    <row r="105" spans="1:7" s="1" customFormat="1" ht="15">
      <c r="A105" s="35"/>
      <c r="B105" s="33"/>
      <c r="C105" s="33"/>
      <c r="D105" s="33"/>
      <c r="E105" s="33"/>
      <c r="F105" s="33"/>
      <c r="G105" s="33"/>
    </row>
    <row r="106" spans="1:7" ht="15">
      <c r="A106" s="34"/>
      <c r="B106" s="31"/>
      <c r="C106" s="31"/>
      <c r="D106" s="31"/>
      <c r="E106" s="31"/>
      <c r="F106" s="31"/>
      <c r="G106" s="31"/>
    </row>
    <row r="107" spans="1:7" ht="15">
      <c r="A107" s="35"/>
      <c r="B107" s="33"/>
      <c r="C107" s="33"/>
      <c r="D107" s="33"/>
      <c r="E107" s="31"/>
      <c r="F107" s="31"/>
      <c r="G107" s="31"/>
    </row>
    <row r="108" spans="1:7" ht="15">
      <c r="A108" s="34"/>
      <c r="B108" s="31"/>
      <c r="C108" s="31"/>
      <c r="D108" s="31"/>
      <c r="E108" s="31"/>
      <c r="F108" s="31"/>
      <c r="G108" s="31"/>
    </row>
  </sheetData>
  <sheetProtection/>
  <mergeCells count="1">
    <mergeCell ref="B1:B2"/>
  </mergeCells>
  <printOptions/>
  <pageMargins left="0.36" right="0.31" top="0.75" bottom="0.75" header="0.3" footer="0.3"/>
  <pageSetup horizontalDpi="600" verticalDpi="600" orientation="portrait" paperSize="9" r:id="rId1"/>
  <headerFooter>
    <oddHeader>&amp;LUszód Község Önkormányzat 2020.évi költségvetése&amp;R1/2020. (II.27.)önkormányzati rendelet 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2020-02-10T06:58:29Z</cp:lastPrinted>
  <dcterms:created xsi:type="dcterms:W3CDTF">2013-01-29T09:43:44Z</dcterms:created>
  <dcterms:modified xsi:type="dcterms:W3CDTF">2020-03-11T12:17:45Z</dcterms:modified>
  <cp:category/>
  <cp:version/>
  <cp:contentType/>
  <cp:contentStatus/>
</cp:coreProperties>
</file>