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9. tájékoztató" sheetId="1" r:id="rId1"/>
  </sheets>
  <externalReferences>
    <externalReference r:id="rId2"/>
  </externalReferences>
  <definedNames>
    <definedName name="_xlnm.Print_Area" localSheetId="0">'9. tájékoztató'!$A$1:$E$146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E122" i="1"/>
  <c r="D122" i="1"/>
  <c r="C122" i="1"/>
  <c r="E110" i="1"/>
  <c r="D110" i="1"/>
  <c r="C110" i="1"/>
  <c r="E93" i="1"/>
  <c r="E125" i="1" s="1"/>
  <c r="E146" i="1" s="1"/>
  <c r="D93" i="1"/>
  <c r="D125" i="1" s="1"/>
  <c r="D146" i="1" s="1"/>
  <c r="C93" i="1"/>
  <c r="C125" i="1" s="1"/>
  <c r="D90" i="1"/>
  <c r="C90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C80" i="1"/>
  <c r="E79" i="1"/>
  <c r="D79" i="1"/>
  <c r="E78" i="1"/>
  <c r="D78" i="1"/>
  <c r="E77" i="1"/>
  <c r="D77" i="1"/>
  <c r="E76" i="1"/>
  <c r="D76" i="1"/>
  <c r="C76" i="1"/>
  <c r="E75" i="1"/>
  <c r="D75" i="1"/>
  <c r="E74" i="1"/>
  <c r="D74" i="1"/>
  <c r="E73" i="1"/>
  <c r="D73" i="1"/>
  <c r="C73" i="1"/>
  <c r="E72" i="1"/>
  <c r="D72" i="1"/>
  <c r="E71" i="1"/>
  <c r="D71" i="1"/>
  <c r="E70" i="1"/>
  <c r="D70" i="1"/>
  <c r="E69" i="1"/>
  <c r="D69" i="1"/>
  <c r="E68" i="1"/>
  <c r="D68" i="1"/>
  <c r="C68" i="1"/>
  <c r="E67" i="1"/>
  <c r="D67" i="1"/>
  <c r="E66" i="1"/>
  <c r="D66" i="1"/>
  <c r="E65" i="1"/>
  <c r="D65" i="1"/>
  <c r="E64" i="1"/>
  <c r="D64" i="1"/>
  <c r="C64" i="1"/>
  <c r="C86" i="1" s="1"/>
  <c r="E63" i="1"/>
  <c r="D63" i="1"/>
  <c r="E62" i="1"/>
  <c r="D62" i="1"/>
  <c r="E61" i="1"/>
  <c r="D61" i="1"/>
  <c r="E60" i="1"/>
  <c r="D60" i="1"/>
  <c r="E59" i="1"/>
  <c r="D59" i="1"/>
  <c r="E58" i="1"/>
  <c r="D58" i="1"/>
  <c r="C58" i="1"/>
  <c r="E57" i="1"/>
  <c r="D57" i="1"/>
  <c r="E56" i="1"/>
  <c r="D56" i="1"/>
  <c r="E55" i="1"/>
  <c r="D55" i="1"/>
  <c r="E54" i="1"/>
  <c r="D54" i="1"/>
  <c r="E53" i="1"/>
  <c r="D53" i="1"/>
  <c r="C53" i="1"/>
  <c r="E52" i="1"/>
  <c r="D52" i="1"/>
  <c r="E51" i="1"/>
  <c r="D51" i="1"/>
  <c r="E50" i="1"/>
  <c r="D50" i="1"/>
  <c r="E49" i="1"/>
  <c r="D49" i="1"/>
  <c r="E48" i="1"/>
  <c r="D48" i="1"/>
  <c r="E47" i="1"/>
  <c r="D47" i="1"/>
  <c r="C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C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C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C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C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C6" i="1"/>
  <c r="C63" i="1" s="1"/>
  <c r="C87" i="1" s="1"/>
  <c r="C146" i="1" l="1"/>
</calcChain>
</file>

<file path=xl/sharedStrings.xml><?xml version="1.0" encoding="utf-8"?>
<sst xmlns="http://schemas.openxmlformats.org/spreadsheetml/2006/main" count="298" uniqueCount="253">
  <si>
    <t>B E V É T E L E K</t>
  </si>
  <si>
    <t>1. sz. táblázat</t>
  </si>
  <si>
    <t>Forintban</t>
  </si>
  <si>
    <t>Sor-
szám</t>
  </si>
  <si>
    <t>Bevételi jogcím</t>
  </si>
  <si>
    <t>2017. évi tény</t>
  </si>
  <si>
    <t>2018. évi</t>
  </si>
  <si>
    <t>Módosított előirányzat</t>
  </si>
  <si>
    <t>Teljesítés</t>
  </si>
  <si>
    <t>A</t>
  </si>
  <si>
    <t>B</t>
  </si>
  <si>
    <t>C</t>
  </si>
  <si>
    <t>E</t>
  </si>
  <si>
    <t>F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</si>
  <si>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</si>
  <si>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</si>
  <si>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</si>
  <si>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</si>
  <si>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</si>
  <si>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</si>
  <si>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</si>
  <si>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</si>
  <si>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</si>
  <si>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</si>
  <si>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</si>
  <si>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Elszámolásból származó bevételek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</si>
  <si>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</si>
  <si>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</si>
  <si>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</si>
  <si>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</si>
  <si>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</si>
  <si>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</si>
  <si>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</si>
  <si>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</si>
  <si>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</si>
  <si>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</si>
  <si>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</si>
  <si>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</si>
  <si>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</si>
  <si>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</si>
  <si>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</si>
  <si>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</si>
  <si>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</si>
  <si>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</si>
  <si>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</si>
  <si>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</si>
  <si>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</si>
  <si>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</si>
  <si>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</si>
  <si>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</si>
  <si>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</si>
  <si>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</si>
  <si>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</si>
  <si>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</si>
  <si>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</si>
  <si>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</si>
  <si>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</si>
  <si>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(4.1.+...+4.4.)</t>
  </si>
  <si>
    <t>4.1.</t>
  </si>
  <si>
    <t>Helyi adók  (4.1.1.+4.1.2.+4.1.3.+4.1.4.)</t>
  </si>
  <si>
    <t>4.1.1.</t>
  </si>
  <si>
    <t>- Vagyoni típusú adók</t>
  </si>
  <si>
    <t>4.1.2.</t>
  </si>
  <si>
    <t xml:space="preserve">  Értékesítési és forgalmi adó</t>
  </si>
  <si>
    <t>4.2</t>
  </si>
  <si>
    <t xml:space="preserve">  Jövedelemadó</t>
  </si>
  <si>
    <t>4.3</t>
  </si>
  <si>
    <t>Gépjárműadó</t>
  </si>
  <si>
    <t>4.4</t>
  </si>
  <si>
    <t>Egyéb áruhasználati és szolgáltatási adók</t>
  </si>
  <si>
    <t>4.5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</si>
  <si>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</si>
  <si>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</si>
  <si>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</si>
  <si>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</si>
  <si>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</si>
  <si>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</si>
  <si>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</si>
  <si>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</si>
  <si>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</si>
  <si>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</si>
  <si>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</si>
  <si>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</si>
  <si>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</si>
  <si>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</si>
  <si>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</si>
  <si>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</si>
  <si>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</si>
  <si>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</si>
  <si>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</si>
  <si>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</si>
  <si>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</si>
  <si>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</si>
  <si>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</si>
  <si>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</si>
  <si>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</si>
  <si>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</si>
  <si>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</si>
  <si>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</si>
  <si>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</si>
  <si>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</si>
  <si>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</si>
  <si>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</si>
  <si>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</si>
  <si>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</si>
  <si>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</si>
  <si>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</si>
  <si>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</si>
  <si>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</si>
  <si>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</si>
  <si>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</si>
  <si>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</si>
  <si>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</si>
  <si>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</si>
  <si>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</si>
  <si>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</si>
  <si>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</si>
  <si>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</si>
  <si>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</si>
  <si>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</si>
  <si>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</si>
  <si>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</si>
  <si>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</si>
  <si>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</si>
  <si>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</si>
  <si>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</si>
  <si>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</si>
  <si>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</si>
  <si>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</si>
  <si>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</si>
  <si>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</si>
  <si>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</si>
  <si>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</si>
  <si>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</si>
  <si>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</si>
  <si>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</si>
  <si>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</si>
  <si>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</si>
  <si>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</si>
  <si>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</si>
  <si>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</si>
  <si>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</si>
  <si>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</si>
  <si>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</si>
  <si>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</si>
  <si>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</si>
  <si>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</si>
  <si>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</si>
  <si>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</si>
  <si>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</si>
  <si>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</si>
  <si>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</si>
  <si>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</si>
  <si>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</si>
  <si>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</si>
  <si>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</si>
  <si>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</si>
  <si>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</si>
  <si>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</si>
  <si>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</si>
  <si>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</si>
  <si>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</si>
  <si>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</si>
  <si>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</si>
  <si>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</si>
  <si>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</si>
  <si>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</si>
  <si>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</si>
  <si>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</si>
  <si>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</si>
  <si>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</si>
  <si>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</si>
  <si>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</si>
  <si>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</si>
  <si>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</si>
  <si>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</si>
  <si>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</si>
  <si>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</si>
  <si>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</si>
  <si>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</si>
  <si>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</si>
  <si>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</si>
  <si>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</si>
  <si>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</si>
  <si>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</si>
  <si>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</si>
  <si>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</si>
  <si>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</si>
  <si>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</si>
  <si>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</si>
  <si>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</si>
  <si>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</si>
  <si>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</si>
  <si>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</si>
  <si>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</si>
  <si>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</si>
  <si>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</si>
  <si>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</si>
  <si>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</si>
  <si>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</si>
  <si>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</si>
  <si>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</si>
  <si>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</si>
  <si>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</si>
  <si>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</si>
  <si>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Előző évi elszámolásból származó befizetések</t>
  </si>
  <si>
    <t>1.15.</t>
  </si>
  <si>
    <t xml:space="preserve">   - Kamattámogatások</t>
  </si>
  <si>
    <t>1.16.</t>
  </si>
  <si>
    <t xml:space="preserve">   - Egyéb működési célú támogatások államháztartáson kívülre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</si>
  <si>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</si>
  <si>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</si>
  <si>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Felújítások</t>
  </si>
  <si>
    <t>Egyéb felhalmozási kiadások</t>
  </si>
  <si>
    <t>2.3.-ből        - Garancia- és kezességvállalásból kifizetés ÁH-n belülre</t>
  </si>
  <si>
    <t xml:space="preserve">   - Visszatérítendő támogatások, kölcsönök nyújtása ÁH-n belülre</t>
  </si>
  <si>
    <t>2.7.</t>
  </si>
  <si>
    <t xml:space="preserve">   - Egyéb felhalmozási célú támogatások ÁH-n belülre</t>
  </si>
  <si>
    <t>2.8.</t>
  </si>
  <si>
    <t xml:space="preserve">   - Garancia- és kezességvállalásból kifizetés ÁH-n kívülre</t>
  </si>
  <si>
    <t>2.9.</t>
  </si>
  <si>
    <t>2.10.</t>
  </si>
  <si>
    <t xml:space="preserve">   - Lakástámogatás</t>
  </si>
  <si>
    <t>2.11.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</si>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</sst>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0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2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5" xfId="1" applyNumberFormat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10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9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2" applyFont="1" applyBorder="1" applyAlignment="1" applyProtection="1">
      <alignment horizontal="left" vertical="center" wrapTex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6" xfId="1" applyNumberFormat="1" applyFont="1" applyFill="1" applyBorder="1" applyAlignment="1" applyProtection="1">
      <alignment horizontal="left" vertical="center" wrapText="1" indent="1"/>
    </xf>
    <xf numFmtId="0" fontId="11" fillId="0" borderId="17" xfId="2" applyFont="1" applyBorder="1" applyAlignment="1" applyProtection="1">
      <alignment horizontal="left" vertical="center" wrapTex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2" applyFont="1" applyBorder="1" applyAlignment="1" applyProtection="1">
      <alignment horizontal="left"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2" applyFont="1" applyBorder="1" applyAlignment="1" applyProtection="1">
      <alignment horizontal="left" vertical="center"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0" fontId="8" fillId="0" borderId="23" xfId="1" applyFont="1" applyFill="1" applyBorder="1" applyAlignment="1" applyProtection="1">
      <alignment horizontal="center" vertical="center" wrapTex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11" fillId="0" borderId="3" xfId="3" applyFont="1" applyBorder="1" applyAlignment="1" applyProtection="1">
      <alignment horizontal="left" wrapText="1" indent="1"/>
    </xf>
    <xf numFmtId="164" fontId="14" fillId="0" borderId="27" xfId="1" applyNumberFormat="1" applyFont="1" applyFill="1" applyBorder="1" applyAlignment="1" applyProtection="1">
      <alignment horizontal="right" vertical="center" wrapText="1" indent="1"/>
    </xf>
    <xf numFmtId="164" fontId="14" fillId="0" borderId="3" xfId="1" applyNumberFormat="1" applyFont="1" applyFill="1" applyBorder="1" applyAlignment="1" applyProtection="1">
      <alignment horizontal="right" vertical="center" wrapText="1" indent="1"/>
    </xf>
    <xf numFmtId="164" fontId="14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7" xfId="3" applyFont="1" applyBorder="1" applyAlignment="1" applyProtection="1">
      <alignment horizontal="left" wrapText="1" indent="1"/>
    </xf>
    <xf numFmtId="49" fontId="9" fillId="0" borderId="6" xfId="1" applyNumberFormat="1" applyFont="1" applyFill="1" applyBorder="1" applyAlignment="1" applyProtection="1">
      <alignment horizontal="left" vertical="center" wrapText="1" indent="1"/>
    </xf>
    <xf numFmtId="0" fontId="11" fillId="0" borderId="7" xfId="3" applyFont="1" applyBorder="1" applyAlignment="1" applyProtection="1">
      <alignment horizontal="left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0" xfId="2" applyFont="1" applyBorder="1" applyAlignment="1" applyProtection="1">
      <alignment vertical="center" wrapText="1"/>
    </xf>
    <xf numFmtId="0" fontId="11" fillId="0" borderId="20" xfId="2" applyFont="1" applyBorder="1" applyAlignment="1" applyProtection="1">
      <alignment vertical="center" wrapText="1"/>
    </xf>
    <xf numFmtId="0" fontId="11" fillId="0" borderId="13" xfId="2" applyFont="1" applyBorder="1" applyAlignment="1" applyProtection="1">
      <alignment vertical="center" wrapText="1"/>
    </xf>
    <xf numFmtId="0" fontId="11" fillId="0" borderId="16" xfId="2" applyFont="1" applyBorder="1" applyAlignment="1" applyProtection="1">
      <alignment vertical="center" wrapText="1"/>
    </xf>
    <xf numFmtId="0" fontId="11" fillId="0" borderId="19" xfId="2" applyFont="1" applyBorder="1" applyAlignment="1" applyProtection="1">
      <alignment vertical="center" wrapTex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2" applyFont="1" applyBorder="1" applyAlignment="1" applyProtection="1">
      <alignment vertical="center" wrapText="1"/>
    </xf>
    <xf numFmtId="0" fontId="12" fillId="0" borderId="29" xfId="2" applyFont="1" applyBorder="1" applyAlignment="1" applyProtection="1">
      <alignment vertical="center" wrapText="1"/>
    </xf>
    <xf numFmtId="0" fontId="12" fillId="0" borderId="8" xfId="2" applyFont="1" applyBorder="1" applyAlignment="1" applyProtection="1">
      <alignment vertical="center" wrapText="1"/>
    </xf>
    <xf numFmtId="164" fontId="3" fillId="0" borderId="1" xfId="1" applyNumberFormat="1" applyFont="1" applyFill="1" applyBorder="1" applyAlignment="1" applyProtection="1"/>
    <xf numFmtId="0" fontId="5" fillId="0" borderId="1" xfId="2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4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30" xfId="1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left"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2" xfId="1" applyFont="1" applyFill="1" applyBorder="1" applyAlignment="1" applyProtection="1">
      <alignment horizontal="left" vertical="center" wrapText="1"/>
    </xf>
    <xf numFmtId="0" fontId="9" fillId="0" borderId="33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0" borderId="32" xfId="1" applyFont="1" applyFill="1" applyBorder="1" applyAlignment="1" applyProtection="1">
      <alignment horizontal="left" vertical="center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/>
    </xf>
    <xf numFmtId="0" fontId="9" fillId="0" borderId="35" xfId="1" applyFont="1" applyFill="1" applyBorder="1" applyAlignment="1" applyProtection="1">
      <alignment horizontal="left" vertical="center" wrapText="1"/>
    </xf>
    <xf numFmtId="164" fontId="9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9" fillId="0" borderId="17" xfId="1" applyFont="1" applyFill="1" applyBorder="1" applyAlignment="1" applyProtection="1">
      <alignment horizontal="left" vertical="center" wrapText="1"/>
    </xf>
    <xf numFmtId="0" fontId="9" fillId="0" borderId="20" xfId="1" applyFont="1" applyFill="1" applyBorder="1" applyAlignment="1" applyProtection="1">
      <alignment horizontal="left" vertical="center" wrapText="1"/>
    </xf>
    <xf numFmtId="0" fontId="9" fillId="0" borderId="14" xfId="1" applyFont="1" applyFill="1" applyBorder="1" applyAlignment="1" applyProtection="1">
      <alignment horizontal="left" vertical="center" wrapText="1"/>
    </xf>
    <xf numFmtId="0" fontId="1" fillId="0" borderId="0" xfId="1" applyFill="1" applyAlignment="1" applyProtection="1">
      <alignment horizontal="left" vertical="center" indent="1"/>
    </xf>
    <xf numFmtId="0" fontId="13" fillId="0" borderId="11" xfId="1" applyFont="1" applyFill="1" applyBorder="1" applyAlignment="1" applyProtection="1">
      <alignment horizontal="left" vertical="center" wrapText="1"/>
    </xf>
    <xf numFmtId="49" fontId="9" fillId="0" borderId="37" xfId="1" applyNumberFormat="1" applyFont="1" applyFill="1" applyBorder="1" applyAlignment="1" applyProtection="1">
      <alignment horizontal="left" vertical="center" wrapText="1" indent="1"/>
    </xf>
    <xf numFmtId="0" fontId="9" fillId="0" borderId="38" xfId="1" applyFont="1" applyFill="1" applyBorder="1" applyAlignment="1" applyProtection="1">
      <alignment horizontal="left" vertical="center" wrapText="1"/>
    </xf>
    <xf numFmtId="164" fontId="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2" applyNumberFormat="1" applyFont="1" applyBorder="1" applyAlignment="1" applyProtection="1">
      <alignment horizontal="right" vertical="center" wrapText="1" indent="1"/>
    </xf>
    <xf numFmtId="164" fontId="12" fillId="0" borderId="22" xfId="2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164" fontId="16" fillId="0" borderId="11" xfId="2" quotePrefix="1" applyNumberFormat="1" applyFont="1" applyBorder="1" applyAlignment="1" applyProtection="1">
      <alignment horizontal="right" vertical="center" wrapText="1" indent="1"/>
    </xf>
    <xf numFmtId="164" fontId="16" fillId="0" borderId="22" xfId="2" quotePrefix="1" applyNumberFormat="1" applyFont="1" applyBorder="1" applyAlignment="1" applyProtection="1">
      <alignment horizontal="right" vertical="center" wrapText="1" indent="1"/>
    </xf>
    <xf numFmtId="0" fontId="12" fillId="0" borderId="29" xfId="2" applyFont="1" applyBorder="1" applyAlignment="1" applyProtection="1">
      <alignment horizontal="left" vertical="center" wrapText="1" indent="1"/>
    </xf>
    <xf numFmtId="0" fontId="16" fillId="0" borderId="8" xfId="2" applyFont="1" applyBorder="1" applyAlignment="1" applyProtection="1">
      <alignment horizontal="left" vertical="center" wrapTex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</cellXfs>
  <cellStyles count="4">
    <cellStyle name="Normál" xfId="0" builtinId="0"/>
    <cellStyle name="Normál_KVRENMUNKA" xfId="1"/>
    <cellStyle name="Normál_MINTA" xfId="2"/>
    <cellStyle name="Normál_ZARSZREND1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2018.%20besz&#225;mol&#243;/sz&#233;tszed&#233;s/19_2019.(V.30.)%20&#246;nk.%20rendelet%20mell&#233;klete-2018.%20&#233;vi%20k&#246;lts&#233;gvet&#233;si%20besz&#225;mol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1.sz.mell."/>
      <sheetName val="3.2sz.mell."/>
      <sheetName val="4.sz.mell."/>
      <sheetName val="5.1sz. mell."/>
      <sheetName val="5.2sz. mell."/>
      <sheetName val="5.3sz. mell."/>
      <sheetName val="5.4sz. mell."/>
      <sheetName val="5.5sz. mell."/>
      <sheetName val="5.6sz. mell."/>
      <sheetName val="5.7sz. mell."/>
      <sheetName val="5.8sz. mell. "/>
      <sheetName val="6. sz. mell"/>
      <sheetName val="7.1. sz. mell"/>
      <sheetName val=" 7.2.sz.mell."/>
      <sheetName val="7.3. sz. mell."/>
      <sheetName val="7.4. sz. mell."/>
      <sheetName val="7.5. sz. mell."/>
      <sheetName val="7.6. sz. mell. "/>
      <sheetName val="8. sz. mell"/>
      <sheetName val="1. tájékoztató tábla "/>
      <sheetName val="2. tájékoztató tábla"/>
      <sheetName val="3. tájékoztató tábla"/>
      <sheetName val="4. tájékoztató tábla "/>
      <sheetName val="5.1. tájékoztató tábla"/>
      <sheetName val="5.2. tájékoztató tábla"/>
      <sheetName val="5.3. tájékoztató tábla"/>
      <sheetName val="5.4. tájékoztató tábla"/>
      <sheetName val="6. tájékoztató tábla"/>
      <sheetName val="7. tájékoztató tábla"/>
      <sheetName val="8. tájékoztató tábla"/>
      <sheetName val="9. tájékoztató"/>
      <sheetName val="10. tájékoztató tábla "/>
    </sheetNames>
    <sheetDataSet>
      <sheetData sheetId="0">
        <row r="6">
          <cell r="D6">
            <v>1170233686</v>
          </cell>
          <cell r="E6">
            <v>1170233686</v>
          </cell>
        </row>
        <row r="7">
          <cell r="D7">
            <v>228389971</v>
          </cell>
          <cell r="E7">
            <v>228389971</v>
          </cell>
        </row>
        <row r="8">
          <cell r="D8">
            <v>227307468</v>
          </cell>
          <cell r="E8">
            <v>227307468</v>
          </cell>
        </row>
        <row r="9">
          <cell r="D9">
            <v>660574907</v>
          </cell>
          <cell r="E9">
            <v>660574907</v>
          </cell>
        </row>
        <row r="10">
          <cell r="D10">
            <v>34596226</v>
          </cell>
          <cell r="E10">
            <v>34596226</v>
          </cell>
        </row>
        <row r="12">
          <cell r="D12">
            <v>19365114</v>
          </cell>
          <cell r="E12">
            <v>19365114</v>
          </cell>
        </row>
        <row r="13">
          <cell r="D13">
            <v>279095571</v>
          </cell>
          <cell r="E13">
            <v>215496398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279095571</v>
          </cell>
          <cell r="E18">
            <v>215496398</v>
          </cell>
        </row>
        <row r="19">
          <cell r="D19">
            <v>85930791</v>
          </cell>
          <cell r="E19">
            <v>27120913</v>
          </cell>
        </row>
        <row r="20">
          <cell r="D20">
            <v>82911198</v>
          </cell>
          <cell r="E20">
            <v>27196638</v>
          </cell>
        </row>
        <row r="21">
          <cell r="D21">
            <v>19753000</v>
          </cell>
          <cell r="E21">
            <v>19753000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63158198</v>
          </cell>
          <cell r="E25">
            <v>7443638</v>
          </cell>
        </row>
        <row r="26">
          <cell r="D26">
            <v>58668454</v>
          </cell>
          <cell r="E26">
            <v>3104638</v>
          </cell>
        </row>
        <row r="27">
          <cell r="D27">
            <v>402108000</v>
          </cell>
          <cell r="E27">
            <v>401728642</v>
          </cell>
        </row>
        <row r="28">
          <cell r="D28">
            <v>361554000</v>
          </cell>
          <cell r="E28">
            <v>361268804</v>
          </cell>
        </row>
        <row r="29">
          <cell r="D29">
            <v>76900000</v>
          </cell>
          <cell r="E29">
            <v>76659666</v>
          </cell>
        </row>
        <row r="30">
          <cell r="D30">
            <v>284654000</v>
          </cell>
          <cell r="E30">
            <v>284609138</v>
          </cell>
        </row>
        <row r="31">
          <cell r="D31">
            <v>0</v>
          </cell>
          <cell r="E31">
            <v>67510</v>
          </cell>
        </row>
        <row r="32">
          <cell r="D32">
            <v>30050000</v>
          </cell>
          <cell r="E32">
            <v>30048092</v>
          </cell>
        </row>
        <row r="33">
          <cell r="D33">
            <v>4000</v>
          </cell>
        </row>
        <row r="34">
          <cell r="D34">
            <v>10500000</v>
          </cell>
          <cell r="E34">
            <v>10344236</v>
          </cell>
        </row>
        <row r="35">
          <cell r="D35">
            <v>405741309</v>
          </cell>
          <cell r="E35">
            <v>393429144</v>
          </cell>
        </row>
        <row r="36">
          <cell r="D36">
            <v>13289065</v>
          </cell>
          <cell r="E36">
            <v>13719843</v>
          </cell>
        </row>
        <row r="37">
          <cell r="D37">
            <v>77743172</v>
          </cell>
          <cell r="E37">
            <v>75708415</v>
          </cell>
        </row>
        <row r="38">
          <cell r="D38">
            <v>75324504</v>
          </cell>
          <cell r="E38">
            <v>70681986</v>
          </cell>
        </row>
        <row r="39">
          <cell r="D39">
            <v>430000</v>
          </cell>
          <cell r="E39">
            <v>671293</v>
          </cell>
        </row>
        <row r="40">
          <cell r="D40">
            <v>172385653</v>
          </cell>
          <cell r="E40">
            <v>168360806</v>
          </cell>
        </row>
        <row r="41">
          <cell r="D41">
            <v>37704455</v>
          </cell>
          <cell r="E41">
            <v>34776685</v>
          </cell>
        </row>
        <row r="42">
          <cell r="D42">
            <v>18210000</v>
          </cell>
          <cell r="E42">
            <v>17251000</v>
          </cell>
        </row>
        <row r="43">
          <cell r="D43">
            <v>31000</v>
          </cell>
          <cell r="E43">
            <v>603</v>
          </cell>
        </row>
        <row r="44">
          <cell r="D44">
            <v>0</v>
          </cell>
        </row>
        <row r="45">
          <cell r="D45">
            <v>200000</v>
          </cell>
          <cell r="E45">
            <v>194740</v>
          </cell>
        </row>
        <row r="46">
          <cell r="D46">
            <v>10423460</v>
          </cell>
          <cell r="E46">
            <v>12063773</v>
          </cell>
        </row>
        <row r="47">
          <cell r="D47">
            <v>30332500</v>
          </cell>
          <cell r="E47">
            <v>9600404</v>
          </cell>
        </row>
        <row r="48">
          <cell r="D48">
            <v>0</v>
          </cell>
        </row>
        <row r="49">
          <cell r="D49">
            <v>30332500</v>
          </cell>
          <cell r="E49">
            <v>9581550</v>
          </cell>
        </row>
        <row r="50">
          <cell r="D50">
            <v>0</v>
          </cell>
          <cell r="E50">
            <v>18854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4224000</v>
          </cell>
          <cell r="E53">
            <v>4421313</v>
          </cell>
        </row>
        <row r="54">
          <cell r="D54">
            <v>0</v>
          </cell>
        </row>
        <row r="55">
          <cell r="D55">
            <v>1866000</v>
          </cell>
          <cell r="E55">
            <v>2079965</v>
          </cell>
        </row>
        <row r="56">
          <cell r="D56">
            <v>2358000</v>
          </cell>
          <cell r="E56">
            <v>2341348</v>
          </cell>
        </row>
        <row r="57">
          <cell r="D57">
            <v>0</v>
          </cell>
        </row>
        <row r="58">
          <cell r="D58">
            <v>0</v>
          </cell>
          <cell r="E58">
            <v>20000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  <cell r="E61">
            <v>20000</v>
          </cell>
        </row>
        <row r="62">
          <cell r="D62">
            <v>0</v>
          </cell>
        </row>
        <row r="63">
          <cell r="D63">
            <v>2374646264</v>
          </cell>
          <cell r="E63">
            <v>2222126225</v>
          </cell>
        </row>
        <row r="64">
          <cell r="D64">
            <v>212343590</v>
          </cell>
          <cell r="E64">
            <v>63319557</v>
          </cell>
        </row>
        <row r="65">
          <cell r="D65">
            <v>112343590</v>
          </cell>
          <cell r="E65">
            <v>63319557</v>
          </cell>
        </row>
        <row r="66">
          <cell r="D66">
            <v>100000000</v>
          </cell>
        </row>
        <row r="67">
          <cell r="D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620677200</v>
          </cell>
          <cell r="E73">
            <v>620677200</v>
          </cell>
        </row>
        <row r="74">
          <cell r="D74">
            <v>620677200</v>
          </cell>
          <cell r="E74">
            <v>620677200</v>
          </cell>
        </row>
        <row r="75">
          <cell r="D75">
            <v>0</v>
          </cell>
        </row>
        <row r="76">
          <cell r="D76">
            <v>41904332</v>
          </cell>
          <cell r="E76">
            <v>41904332</v>
          </cell>
        </row>
        <row r="77">
          <cell r="D77">
            <v>41904332</v>
          </cell>
          <cell r="E77">
            <v>41904332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874925122</v>
          </cell>
          <cell r="E86">
            <v>725901089</v>
          </cell>
        </row>
        <row r="87">
          <cell r="D87">
            <v>3249571386</v>
          </cell>
          <cell r="E87">
            <v>2948027314</v>
          </cell>
        </row>
        <row r="94">
          <cell r="D94">
            <v>2293484923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theme="6"/>
  </sheetPr>
  <dimension ref="A1:H158"/>
  <sheetViews>
    <sheetView tabSelected="1" view="pageLayout" zoomScaleNormal="120" zoomScaleSheetLayoutView="100" workbookViewId="0">
      <selection activeCell="D4" sqref="D4"/>
    </sheetView>
  </sheetViews>
  <sheetFormatPr defaultColWidth="8" defaultRowHeight="15.75" x14ac:dyDescent="0.25"/>
  <cols>
    <col min="1" max="1" width="7.7109375" style="105" customWidth="1"/>
    <col min="2" max="2" width="55.5703125" style="105" customWidth="1"/>
    <col min="3" max="3" width="14.85546875" style="105" customWidth="1"/>
    <col min="4" max="5" width="14.85546875" style="106" customWidth="1"/>
    <col min="6" max="16384" width="8" style="2"/>
  </cols>
  <sheetData>
    <row r="1" spans="1:5" ht="15.95" customHeight="1" x14ac:dyDescent="0.25">
      <c r="A1" s="1" t="s">
        <v>0</v>
      </c>
      <c r="B1" s="1"/>
      <c r="C1" s="1"/>
      <c r="D1" s="1"/>
      <c r="E1" s="1"/>
    </row>
    <row r="2" spans="1:5" ht="15.95" customHeight="1" thickBot="1" x14ac:dyDescent="0.3">
      <c r="A2" s="3" t="s">
        <v>1</v>
      </c>
      <c r="B2" s="3"/>
      <c r="C2" s="3"/>
      <c r="D2" s="4"/>
      <c r="E2" s="4" t="s">
        <v>2</v>
      </c>
    </row>
    <row r="3" spans="1:5" ht="15.95" customHeight="1" x14ac:dyDescent="0.25">
      <c r="A3" s="5" t="s">
        <v>3</v>
      </c>
      <c r="B3" s="6" t="s">
        <v>4</v>
      </c>
      <c r="C3" s="7" t="s">
        <v>5</v>
      </c>
      <c r="D3" s="8" t="s">
        <v>6</v>
      </c>
      <c r="E3" s="9"/>
    </row>
    <row r="4" spans="1:5" ht="38.1" customHeight="1" thickBot="1" x14ac:dyDescent="0.3">
      <c r="A4" s="10"/>
      <c r="B4" s="11"/>
      <c r="C4" s="12"/>
      <c r="D4" s="13" t="s">
        <v>7</v>
      </c>
      <c r="E4" s="14" t="s">
        <v>8</v>
      </c>
    </row>
    <row r="5" spans="1:5" s="18" customFormat="1" ht="12" customHeight="1" thickBot="1" x14ac:dyDescent="0.25">
      <c r="A5" s="15" t="s">
        <v>9</v>
      </c>
      <c r="B5" s="16" t="s">
        <v>10</v>
      </c>
      <c r="C5" s="16" t="s">
        <v>11</v>
      </c>
      <c r="D5" s="16" t="s">
        <v>12</v>
      </c>
      <c r="E5" s="17" t="s">
        <v>13</v>
      </c>
    </row>
    <row r="6" spans="1:5" s="22" customFormat="1" ht="12" customHeight="1" thickBot="1" x14ac:dyDescent="0.25">
      <c r="A6" s="19" t="s">
        <v>14</v>
      </c>
      <c r="B6" s="20" t="s">
        <v>15</v>
      </c>
      <c r="C6" s="21">
        <f>+C7+C8+C9+C10+C11+C12</f>
        <v>1136384587</v>
      </c>
      <c r="D6" s="21">
        <f>'[1]1.sz.mell.'!D6</f>
        <v>1170233686</v>
      </c>
      <c r="E6" s="21">
        <f>'[1]1.sz.mell.'!E6</f>
        <v>1170233686</v>
      </c>
    </row>
    <row r="7" spans="1:5" s="22" customFormat="1" ht="12" customHeight="1" x14ac:dyDescent="0.2">
      <c r="A7" s="23" t="s">
        <v>16</v>
      </c>
      <c r="B7" s="24" t="s">
        <v>17</v>
      </c>
      <c r="C7" s="25">
        <v>228418282</v>
      </c>
      <c r="D7" s="26">
        <f>'[1]1.sz.mell.'!D7</f>
        <v>228389971</v>
      </c>
      <c r="E7" s="25">
        <f>'[1]1.sz.mell.'!E7</f>
        <v>228389971</v>
      </c>
    </row>
    <row r="8" spans="1:5" s="22" customFormat="1" ht="12" customHeight="1" x14ac:dyDescent="0.2">
      <c r="A8" s="27" t="s">
        <v>18</v>
      </c>
      <c r="B8" s="28" t="s">
        <v>19</v>
      </c>
      <c r="C8" s="29">
        <v>224090111</v>
      </c>
      <c r="D8" s="30">
        <f>'[1]1.sz.mell.'!D8</f>
        <v>227307468</v>
      </c>
      <c r="E8" s="29">
        <f>'[1]1.sz.mell.'!E8</f>
        <v>227307468</v>
      </c>
    </row>
    <row r="9" spans="1:5" s="22" customFormat="1" ht="12" customHeight="1" x14ac:dyDescent="0.2">
      <c r="A9" s="27" t="s">
        <v>20</v>
      </c>
      <c r="B9" s="28" t="s">
        <v>21</v>
      </c>
      <c r="C9" s="29">
        <v>600182523</v>
      </c>
      <c r="D9" s="30">
        <f>'[1]1.sz.mell.'!D9</f>
        <v>660574907</v>
      </c>
      <c r="E9" s="29">
        <f>'[1]1.sz.mell.'!E9</f>
        <v>660574907</v>
      </c>
    </row>
    <row r="10" spans="1:5" s="22" customFormat="1" ht="12" customHeight="1" x14ac:dyDescent="0.2">
      <c r="A10" s="27" t="s">
        <v>22</v>
      </c>
      <c r="B10" s="28" t="s">
        <v>23</v>
      </c>
      <c r="C10" s="29">
        <v>31318596</v>
      </c>
      <c r="D10" s="30">
        <f>'[1]1.sz.mell.'!D10</f>
        <v>34596226</v>
      </c>
      <c r="E10" s="29">
        <f>'[1]1.sz.mell.'!E10</f>
        <v>34596226</v>
      </c>
    </row>
    <row r="11" spans="1:5" s="22" customFormat="1" ht="12" customHeight="1" x14ac:dyDescent="0.2">
      <c r="A11" s="27" t="s">
        <v>24</v>
      </c>
      <c r="B11" s="28" t="s">
        <v>25</v>
      </c>
      <c r="C11" s="29"/>
      <c r="D11" s="30">
        <f>'[1]1.sz.mell.'!D11</f>
        <v>0</v>
      </c>
      <c r="E11" s="29">
        <f>'[1]1.sz.mell.'!E11</f>
        <v>0</v>
      </c>
    </row>
    <row r="12" spans="1:5" s="22" customFormat="1" ht="12" customHeight="1" thickBot="1" x14ac:dyDescent="0.25">
      <c r="A12" s="31" t="s">
        <v>26</v>
      </c>
      <c r="B12" s="32" t="s">
        <v>27</v>
      </c>
      <c r="C12" s="29">
        <v>52375075</v>
      </c>
      <c r="D12" s="33">
        <f>'[1]1.sz.mell.'!D12</f>
        <v>19365114</v>
      </c>
      <c r="E12" s="34">
        <f>'[1]1.sz.mell.'!E12</f>
        <v>19365114</v>
      </c>
    </row>
    <row r="13" spans="1:5" s="22" customFormat="1" ht="12" customHeight="1" thickBot="1" x14ac:dyDescent="0.25">
      <c r="A13" s="19" t="s">
        <v>28</v>
      </c>
      <c r="B13" s="35" t="s">
        <v>29</v>
      </c>
      <c r="C13" s="21">
        <f>+C14+C15+C16+C17+C18</f>
        <v>329344570</v>
      </c>
      <c r="D13" s="21">
        <f>'[1]1.sz.mell.'!D13</f>
        <v>279095571</v>
      </c>
      <c r="E13" s="36">
        <f>'[1]1.sz.mell.'!E13</f>
        <v>215496398</v>
      </c>
    </row>
    <row r="14" spans="1:5" s="22" customFormat="1" ht="12" customHeight="1" x14ac:dyDescent="0.2">
      <c r="A14" s="23" t="s">
        <v>30</v>
      </c>
      <c r="B14" s="24" t="s">
        <v>31</v>
      </c>
      <c r="C14" s="25"/>
      <c r="D14" s="26">
        <f>'[1]1.sz.mell.'!D14</f>
        <v>0</v>
      </c>
      <c r="E14" s="25">
        <f>'[1]1.sz.mell.'!E14</f>
        <v>0</v>
      </c>
    </row>
    <row r="15" spans="1:5" s="22" customFormat="1" ht="12" customHeight="1" x14ac:dyDescent="0.2">
      <c r="A15" s="27" t="s">
        <v>32</v>
      </c>
      <c r="B15" s="28" t="s">
        <v>33</v>
      </c>
      <c r="C15" s="29"/>
      <c r="D15" s="30">
        <f>'[1]1.sz.mell.'!D15</f>
        <v>0</v>
      </c>
      <c r="E15" s="29">
        <f>'[1]1.sz.mell.'!E15</f>
        <v>0</v>
      </c>
    </row>
    <row r="16" spans="1:5" s="22" customFormat="1" ht="12" customHeight="1" x14ac:dyDescent="0.2">
      <c r="A16" s="27" t="s">
        <v>34</v>
      </c>
      <c r="B16" s="28" t="s">
        <v>35</v>
      </c>
      <c r="C16" s="29"/>
      <c r="D16" s="30">
        <f>'[1]1.sz.mell.'!D16</f>
        <v>0</v>
      </c>
      <c r="E16" s="29">
        <f>'[1]1.sz.mell.'!E16</f>
        <v>0</v>
      </c>
    </row>
    <row r="17" spans="1:5" s="22" customFormat="1" ht="12" customHeight="1" x14ac:dyDescent="0.2">
      <c r="A17" s="27" t="s">
        <v>36</v>
      </c>
      <c r="B17" s="28" t="s">
        <v>37</v>
      </c>
      <c r="C17" s="29"/>
      <c r="D17" s="30">
        <f>'[1]1.sz.mell.'!D17</f>
        <v>0</v>
      </c>
      <c r="E17" s="29">
        <f>'[1]1.sz.mell.'!E17</f>
        <v>0</v>
      </c>
    </row>
    <row r="18" spans="1:5" s="22" customFormat="1" ht="12" customHeight="1" x14ac:dyDescent="0.2">
      <c r="A18" s="27" t="s">
        <v>38</v>
      </c>
      <c r="B18" s="28" t="s">
        <v>39</v>
      </c>
      <c r="C18" s="29">
        <v>329344570</v>
      </c>
      <c r="D18" s="30">
        <f>'[1]1.sz.mell.'!D18</f>
        <v>279095571</v>
      </c>
      <c r="E18" s="29">
        <f>'[1]1.sz.mell.'!E18</f>
        <v>215496398</v>
      </c>
    </row>
    <row r="19" spans="1:5" s="22" customFormat="1" ht="12" customHeight="1" thickBot="1" x14ac:dyDescent="0.25">
      <c r="A19" s="31" t="s">
        <v>40</v>
      </c>
      <c r="B19" s="32" t="s">
        <v>41</v>
      </c>
      <c r="C19" s="34">
        <v>23612212</v>
      </c>
      <c r="D19" s="33">
        <f>'[1]1.sz.mell.'!D19</f>
        <v>85930791</v>
      </c>
      <c r="E19" s="34">
        <f>'[1]1.sz.mell.'!E19</f>
        <v>27120913</v>
      </c>
    </row>
    <row r="20" spans="1:5" s="22" customFormat="1" ht="12" customHeight="1" thickBot="1" x14ac:dyDescent="0.25">
      <c r="A20" s="19" t="s">
        <v>42</v>
      </c>
      <c r="B20" s="20" t="s">
        <v>43</v>
      </c>
      <c r="C20" s="21">
        <f>+C21+C22+C23+C24+C25</f>
        <v>519310318</v>
      </c>
      <c r="D20" s="21">
        <f>'[1]1.sz.mell.'!D20</f>
        <v>82911198</v>
      </c>
      <c r="E20" s="36">
        <f>'[1]1.sz.mell.'!E20</f>
        <v>27196638</v>
      </c>
    </row>
    <row r="21" spans="1:5" s="22" customFormat="1" ht="12" customHeight="1" x14ac:dyDescent="0.2">
      <c r="A21" s="23" t="s">
        <v>44</v>
      </c>
      <c r="B21" s="24" t="s">
        <v>45</v>
      </c>
      <c r="C21" s="25">
        <v>15690532</v>
      </c>
      <c r="D21" s="26">
        <f>'[1]1.sz.mell.'!D21</f>
        <v>19753000</v>
      </c>
      <c r="E21" s="25">
        <f>'[1]1.sz.mell.'!E21</f>
        <v>19753000</v>
      </c>
    </row>
    <row r="22" spans="1:5" s="22" customFormat="1" ht="12" customHeight="1" x14ac:dyDescent="0.2">
      <c r="A22" s="27" t="s">
        <v>46</v>
      </c>
      <c r="B22" s="28" t="s">
        <v>47</v>
      </c>
      <c r="C22" s="29"/>
      <c r="D22" s="30">
        <f>'[1]1.sz.mell.'!D22</f>
        <v>0</v>
      </c>
      <c r="E22" s="29">
        <f>'[1]1.sz.mell.'!E22</f>
        <v>0</v>
      </c>
    </row>
    <row r="23" spans="1:5" s="22" customFormat="1" ht="12" customHeight="1" x14ac:dyDescent="0.2">
      <c r="A23" s="27" t="s">
        <v>48</v>
      </c>
      <c r="B23" s="28" t="s">
        <v>49</v>
      </c>
      <c r="C23" s="29"/>
      <c r="D23" s="30">
        <f>'[1]1.sz.mell.'!D23</f>
        <v>0</v>
      </c>
      <c r="E23" s="29">
        <f>'[1]1.sz.mell.'!E23</f>
        <v>0</v>
      </c>
    </row>
    <row r="24" spans="1:5" s="22" customFormat="1" ht="12" customHeight="1" x14ac:dyDescent="0.2">
      <c r="A24" s="27" t="s">
        <v>50</v>
      </c>
      <c r="B24" s="28" t="s">
        <v>51</v>
      </c>
      <c r="C24" s="29"/>
      <c r="D24" s="30">
        <f>'[1]1.sz.mell.'!D24</f>
        <v>0</v>
      </c>
      <c r="E24" s="29">
        <f>'[1]1.sz.mell.'!E24</f>
        <v>0</v>
      </c>
    </row>
    <row r="25" spans="1:5" s="22" customFormat="1" ht="12" customHeight="1" x14ac:dyDescent="0.2">
      <c r="A25" s="27" t="s">
        <v>52</v>
      </c>
      <c r="B25" s="28" t="s">
        <v>53</v>
      </c>
      <c r="C25" s="29">
        <v>503619786</v>
      </c>
      <c r="D25" s="30">
        <f>'[1]1.sz.mell.'!D25</f>
        <v>63158198</v>
      </c>
      <c r="E25" s="29">
        <f>'[1]1.sz.mell.'!E25</f>
        <v>7443638</v>
      </c>
    </row>
    <row r="26" spans="1:5" s="22" customFormat="1" ht="12" customHeight="1" thickBot="1" x14ac:dyDescent="0.25">
      <c r="A26" s="31" t="s">
        <v>54</v>
      </c>
      <c r="B26" s="32" t="s">
        <v>55</v>
      </c>
      <c r="C26" s="34">
        <v>500338786</v>
      </c>
      <c r="D26" s="33">
        <f>'[1]1.sz.mell.'!D26</f>
        <v>58668454</v>
      </c>
      <c r="E26" s="34">
        <f>'[1]1.sz.mell.'!E26</f>
        <v>3104638</v>
      </c>
    </row>
    <row r="27" spans="1:5" s="22" customFormat="1" ht="12" customHeight="1" thickBot="1" x14ac:dyDescent="0.25">
      <c r="A27" s="37" t="s">
        <v>56</v>
      </c>
      <c r="B27" s="38" t="s">
        <v>57</v>
      </c>
      <c r="C27" s="39">
        <f>C28+C33+C34+C31+C32</f>
        <v>359172384</v>
      </c>
      <c r="D27" s="40">
        <f>'[1]1.sz.mell.'!D27</f>
        <v>402108000</v>
      </c>
      <c r="E27" s="41">
        <f>'[1]1.sz.mell.'!E27</f>
        <v>401728642</v>
      </c>
    </row>
    <row r="28" spans="1:5" s="22" customFormat="1" ht="12" customHeight="1" x14ac:dyDescent="0.2">
      <c r="A28" s="42" t="s">
        <v>58</v>
      </c>
      <c r="B28" s="43" t="s">
        <v>59</v>
      </c>
      <c r="C28" s="44">
        <v>324804247</v>
      </c>
      <c r="D28" s="45">
        <f>'[1]1.sz.mell.'!D28</f>
        <v>361554000</v>
      </c>
      <c r="E28" s="46">
        <f>'[1]1.sz.mell.'!E28</f>
        <v>361268804</v>
      </c>
    </row>
    <row r="29" spans="1:5" s="22" customFormat="1" ht="12" customHeight="1" x14ac:dyDescent="0.2">
      <c r="A29" s="27" t="s">
        <v>60</v>
      </c>
      <c r="B29" s="47" t="s">
        <v>61</v>
      </c>
      <c r="C29" s="29">
        <v>71369224</v>
      </c>
      <c r="D29" s="30">
        <f>'[1]1.sz.mell.'!D29</f>
        <v>76900000</v>
      </c>
      <c r="E29" s="29">
        <f>'[1]1.sz.mell.'!E29</f>
        <v>76659666</v>
      </c>
    </row>
    <row r="30" spans="1:5" s="22" customFormat="1" ht="12" customHeight="1" x14ac:dyDescent="0.2">
      <c r="A30" s="27" t="s">
        <v>62</v>
      </c>
      <c r="B30" s="47" t="s">
        <v>63</v>
      </c>
      <c r="C30" s="29">
        <v>253435023</v>
      </c>
      <c r="D30" s="30">
        <f>'[1]1.sz.mell.'!D30</f>
        <v>284654000</v>
      </c>
      <c r="E30" s="29">
        <f>'[1]1.sz.mell.'!E30</f>
        <v>284609138</v>
      </c>
    </row>
    <row r="31" spans="1:5" s="22" customFormat="1" ht="12" customHeight="1" x14ac:dyDescent="0.2">
      <c r="A31" s="27" t="s">
        <v>64</v>
      </c>
      <c r="B31" s="47" t="s">
        <v>65</v>
      </c>
      <c r="C31" s="29">
        <v>119318</v>
      </c>
      <c r="D31" s="30">
        <f>'[1]1.sz.mell.'!D31</f>
        <v>0</v>
      </c>
      <c r="E31" s="29">
        <f>'[1]1.sz.mell.'!E31</f>
        <v>67510</v>
      </c>
    </row>
    <row r="32" spans="1:5" s="22" customFormat="1" ht="12" customHeight="1" x14ac:dyDescent="0.2">
      <c r="A32" s="27" t="s">
        <v>66</v>
      </c>
      <c r="B32" s="47" t="s">
        <v>67</v>
      </c>
      <c r="C32" s="29">
        <v>26806717</v>
      </c>
      <c r="D32" s="30">
        <f>'[1]1.sz.mell.'!D32</f>
        <v>30050000</v>
      </c>
      <c r="E32" s="29">
        <f>'[1]1.sz.mell.'!E32</f>
        <v>30048092</v>
      </c>
    </row>
    <row r="33" spans="1:5" s="22" customFormat="1" ht="12" customHeight="1" x14ac:dyDescent="0.2">
      <c r="A33" s="27" t="s">
        <v>68</v>
      </c>
      <c r="B33" s="47" t="s">
        <v>69</v>
      </c>
      <c r="C33" s="29">
        <v>12050</v>
      </c>
      <c r="D33" s="30">
        <f>'[1]1.sz.mell.'!D33</f>
        <v>4000</v>
      </c>
      <c r="E33" s="29">
        <f>'[1]1.sz.mell.'!E33</f>
        <v>0</v>
      </c>
    </row>
    <row r="34" spans="1:5" s="22" customFormat="1" ht="12" customHeight="1" thickBot="1" x14ac:dyDescent="0.25">
      <c r="A34" s="48" t="s">
        <v>70</v>
      </c>
      <c r="B34" s="49" t="s">
        <v>71</v>
      </c>
      <c r="C34" s="34">
        <v>7430052</v>
      </c>
      <c r="D34" s="50">
        <f>'[1]1.sz.mell.'!D34</f>
        <v>10500000</v>
      </c>
      <c r="E34" s="51">
        <f>'[1]1.sz.mell.'!E34</f>
        <v>10344236</v>
      </c>
    </row>
    <row r="35" spans="1:5" s="22" customFormat="1" ht="12" customHeight="1" thickBot="1" x14ac:dyDescent="0.25">
      <c r="A35" s="19" t="s">
        <v>72</v>
      </c>
      <c r="B35" s="20" t="s">
        <v>73</v>
      </c>
      <c r="C35" s="21">
        <f>SUM(C36:C46)</f>
        <v>420500148</v>
      </c>
      <c r="D35" s="21">
        <f>'[1]1.sz.mell.'!D35</f>
        <v>405741309</v>
      </c>
      <c r="E35" s="36">
        <f>'[1]1.sz.mell.'!E35</f>
        <v>393429144</v>
      </c>
    </row>
    <row r="36" spans="1:5" s="22" customFormat="1" ht="12" customHeight="1" x14ac:dyDescent="0.2">
      <c r="A36" s="23" t="s">
        <v>74</v>
      </c>
      <c r="B36" s="24" t="s">
        <v>75</v>
      </c>
      <c r="C36" s="25">
        <v>14756313</v>
      </c>
      <c r="D36" s="26">
        <f>'[1]1.sz.mell.'!D36</f>
        <v>13289065</v>
      </c>
      <c r="E36" s="25">
        <f>'[1]1.sz.mell.'!E36</f>
        <v>13719843</v>
      </c>
    </row>
    <row r="37" spans="1:5" s="22" customFormat="1" ht="12" customHeight="1" x14ac:dyDescent="0.2">
      <c r="A37" s="27" t="s">
        <v>76</v>
      </c>
      <c r="B37" s="28" t="s">
        <v>77</v>
      </c>
      <c r="C37" s="29">
        <v>97064914</v>
      </c>
      <c r="D37" s="30">
        <f>'[1]1.sz.mell.'!D37</f>
        <v>77743172</v>
      </c>
      <c r="E37" s="29">
        <f>'[1]1.sz.mell.'!E37</f>
        <v>75708415</v>
      </c>
    </row>
    <row r="38" spans="1:5" s="22" customFormat="1" ht="12" customHeight="1" x14ac:dyDescent="0.2">
      <c r="A38" s="27" t="s">
        <v>78</v>
      </c>
      <c r="B38" s="28" t="s">
        <v>79</v>
      </c>
      <c r="C38" s="29">
        <v>72323829</v>
      </c>
      <c r="D38" s="30">
        <f>'[1]1.sz.mell.'!D38</f>
        <v>75324504</v>
      </c>
      <c r="E38" s="29">
        <f>'[1]1.sz.mell.'!E38</f>
        <v>70681986</v>
      </c>
    </row>
    <row r="39" spans="1:5" s="22" customFormat="1" ht="12" customHeight="1" x14ac:dyDescent="0.2">
      <c r="A39" s="27" t="s">
        <v>80</v>
      </c>
      <c r="B39" s="28" t="s">
        <v>81</v>
      </c>
      <c r="C39" s="29">
        <v>875976</v>
      </c>
      <c r="D39" s="30">
        <f>'[1]1.sz.mell.'!D39</f>
        <v>430000</v>
      </c>
      <c r="E39" s="29">
        <f>'[1]1.sz.mell.'!E39</f>
        <v>671293</v>
      </c>
    </row>
    <row r="40" spans="1:5" s="22" customFormat="1" ht="12" customHeight="1" x14ac:dyDescent="0.2">
      <c r="A40" s="27" t="s">
        <v>82</v>
      </c>
      <c r="B40" s="28" t="s">
        <v>83</v>
      </c>
      <c r="C40" s="29">
        <v>170046831</v>
      </c>
      <c r="D40" s="30">
        <f>'[1]1.sz.mell.'!D40</f>
        <v>172385653</v>
      </c>
      <c r="E40" s="29">
        <f>'[1]1.sz.mell.'!E40</f>
        <v>168360806</v>
      </c>
    </row>
    <row r="41" spans="1:5" s="22" customFormat="1" ht="12" customHeight="1" x14ac:dyDescent="0.2">
      <c r="A41" s="27" t="s">
        <v>84</v>
      </c>
      <c r="B41" s="28" t="s">
        <v>85</v>
      </c>
      <c r="C41" s="29">
        <v>42697431</v>
      </c>
      <c r="D41" s="30">
        <f>'[1]1.sz.mell.'!D41</f>
        <v>37704455</v>
      </c>
      <c r="E41" s="29">
        <f>'[1]1.sz.mell.'!E41</f>
        <v>34776685</v>
      </c>
    </row>
    <row r="42" spans="1:5" s="22" customFormat="1" ht="12" customHeight="1" x14ac:dyDescent="0.2">
      <c r="A42" s="27" t="s">
        <v>86</v>
      </c>
      <c r="B42" s="28" t="s">
        <v>87</v>
      </c>
      <c r="C42" s="29">
        <v>17615000</v>
      </c>
      <c r="D42" s="30">
        <f>'[1]1.sz.mell.'!D42</f>
        <v>18210000</v>
      </c>
      <c r="E42" s="29">
        <f>'[1]1.sz.mell.'!E42</f>
        <v>17251000</v>
      </c>
    </row>
    <row r="43" spans="1:5" s="22" customFormat="1" ht="12" customHeight="1" x14ac:dyDescent="0.2">
      <c r="A43" s="27" t="s">
        <v>88</v>
      </c>
      <c r="B43" s="28" t="s">
        <v>89</v>
      </c>
      <c r="C43" s="29">
        <v>147121</v>
      </c>
      <c r="D43" s="30">
        <f>'[1]1.sz.mell.'!D43</f>
        <v>31000</v>
      </c>
      <c r="E43" s="29">
        <f>'[1]1.sz.mell.'!E43</f>
        <v>603</v>
      </c>
    </row>
    <row r="44" spans="1:5" s="22" customFormat="1" ht="12" customHeight="1" x14ac:dyDescent="0.2">
      <c r="A44" s="27" t="s">
        <v>90</v>
      </c>
      <c r="B44" s="28" t="s">
        <v>91</v>
      </c>
      <c r="C44" s="52">
        <v>22033</v>
      </c>
      <c r="D44" s="53">
        <f>'[1]1.sz.mell.'!D44</f>
        <v>0</v>
      </c>
      <c r="E44" s="52">
        <f>'[1]1.sz.mell.'!E44</f>
        <v>0</v>
      </c>
    </row>
    <row r="45" spans="1:5" s="22" customFormat="1" ht="12" customHeight="1" x14ac:dyDescent="0.2">
      <c r="A45" s="31" t="s">
        <v>92</v>
      </c>
      <c r="B45" s="32" t="s">
        <v>93</v>
      </c>
      <c r="C45" s="54">
        <v>722335</v>
      </c>
      <c r="D45" s="55">
        <f>'[1]1.sz.mell.'!D45</f>
        <v>200000</v>
      </c>
      <c r="E45" s="54">
        <f>'[1]1.sz.mell.'!E45</f>
        <v>194740</v>
      </c>
    </row>
    <row r="46" spans="1:5" s="22" customFormat="1" ht="12" customHeight="1" thickBot="1" x14ac:dyDescent="0.25">
      <c r="A46" s="31" t="s">
        <v>94</v>
      </c>
      <c r="B46" s="32" t="s">
        <v>95</v>
      </c>
      <c r="C46" s="54">
        <v>4228365</v>
      </c>
      <c r="D46" s="55">
        <f>'[1]1.sz.mell.'!D46</f>
        <v>10423460</v>
      </c>
      <c r="E46" s="54">
        <f>'[1]1.sz.mell.'!E46</f>
        <v>12063773</v>
      </c>
    </row>
    <row r="47" spans="1:5" s="22" customFormat="1" ht="12" customHeight="1" thickBot="1" x14ac:dyDescent="0.25">
      <c r="A47" s="19" t="s">
        <v>96</v>
      </c>
      <c r="B47" s="20" t="s">
        <v>97</v>
      </c>
      <c r="C47" s="21">
        <f>SUM(C48:C52)</f>
        <v>31376724</v>
      </c>
      <c r="D47" s="21">
        <f>'[1]1.sz.mell.'!D47</f>
        <v>30332500</v>
      </c>
      <c r="E47" s="36">
        <f>'[1]1.sz.mell.'!E47</f>
        <v>9600404</v>
      </c>
    </row>
    <row r="48" spans="1:5" s="22" customFormat="1" ht="12" customHeight="1" x14ac:dyDescent="0.2">
      <c r="A48" s="23" t="s">
        <v>98</v>
      </c>
      <c r="B48" s="24" t="s">
        <v>99</v>
      </c>
      <c r="C48" s="56"/>
      <c r="D48" s="56">
        <f>'[1]1.sz.mell.'!D48</f>
        <v>0</v>
      </c>
      <c r="E48" s="57">
        <f>'[1]1.sz.mell.'!E48</f>
        <v>0</v>
      </c>
    </row>
    <row r="49" spans="1:5" s="22" customFormat="1" ht="12" customHeight="1" x14ac:dyDescent="0.2">
      <c r="A49" s="27" t="s">
        <v>100</v>
      </c>
      <c r="B49" s="28" t="s">
        <v>101</v>
      </c>
      <c r="C49" s="52">
        <v>31018499</v>
      </c>
      <c r="D49" s="53">
        <f>'[1]1.sz.mell.'!D49</f>
        <v>30332500</v>
      </c>
      <c r="E49" s="52">
        <f>'[1]1.sz.mell.'!E49</f>
        <v>9581550</v>
      </c>
    </row>
    <row r="50" spans="1:5" s="22" customFormat="1" ht="12" customHeight="1" x14ac:dyDescent="0.2">
      <c r="A50" s="27" t="s">
        <v>102</v>
      </c>
      <c r="B50" s="28" t="s">
        <v>103</v>
      </c>
      <c r="C50" s="52">
        <v>253700</v>
      </c>
      <c r="D50" s="53">
        <f>'[1]1.sz.mell.'!D50</f>
        <v>0</v>
      </c>
      <c r="E50" s="52">
        <f>'[1]1.sz.mell.'!E50</f>
        <v>18854</v>
      </c>
    </row>
    <row r="51" spans="1:5" s="22" customFormat="1" ht="12" customHeight="1" x14ac:dyDescent="0.2">
      <c r="A51" s="27" t="s">
        <v>104</v>
      </c>
      <c r="B51" s="28" t="s">
        <v>105</v>
      </c>
      <c r="C51" s="52">
        <v>100000</v>
      </c>
      <c r="D51" s="53">
        <f>'[1]1.sz.mell.'!D51</f>
        <v>0</v>
      </c>
      <c r="E51" s="52">
        <f>'[1]1.sz.mell.'!E51</f>
        <v>0</v>
      </c>
    </row>
    <row r="52" spans="1:5" s="22" customFormat="1" ht="12" customHeight="1" thickBot="1" x14ac:dyDescent="0.25">
      <c r="A52" s="31" t="s">
        <v>106</v>
      </c>
      <c r="B52" s="32" t="s">
        <v>107</v>
      </c>
      <c r="C52" s="54">
        <v>4525</v>
      </c>
      <c r="D52" s="55">
        <f>'[1]1.sz.mell.'!D52</f>
        <v>0</v>
      </c>
      <c r="E52" s="54">
        <f>'[1]1.sz.mell.'!E52</f>
        <v>0</v>
      </c>
    </row>
    <row r="53" spans="1:5" s="22" customFormat="1" ht="13.5" thickBot="1" x14ac:dyDescent="0.25">
      <c r="A53" s="19" t="s">
        <v>108</v>
      </c>
      <c r="B53" s="20" t="s">
        <v>109</v>
      </c>
      <c r="C53" s="21">
        <f>SUM(C54:C56)</f>
        <v>21824515</v>
      </c>
      <c r="D53" s="21">
        <f>'[1]1.sz.mell.'!D53</f>
        <v>4224000</v>
      </c>
      <c r="E53" s="36">
        <f>'[1]1.sz.mell.'!E53</f>
        <v>4421313</v>
      </c>
    </row>
    <row r="54" spans="1:5" s="22" customFormat="1" ht="12.75" x14ac:dyDescent="0.2">
      <c r="A54" s="23" t="s">
        <v>110</v>
      </c>
      <c r="B54" s="24" t="s">
        <v>111</v>
      </c>
      <c r="C54" s="26"/>
      <c r="D54" s="26">
        <f>'[1]1.sz.mell.'!D54</f>
        <v>0</v>
      </c>
      <c r="E54" s="25">
        <f>'[1]1.sz.mell.'!E54</f>
        <v>0</v>
      </c>
    </row>
    <row r="55" spans="1:5" s="22" customFormat="1" ht="14.25" customHeight="1" x14ac:dyDescent="0.2">
      <c r="A55" s="27" t="s">
        <v>112</v>
      </c>
      <c r="B55" s="28" t="s">
        <v>113</v>
      </c>
      <c r="C55" s="29">
        <v>18383349</v>
      </c>
      <c r="D55" s="30">
        <f>'[1]1.sz.mell.'!D55</f>
        <v>1866000</v>
      </c>
      <c r="E55" s="29">
        <f>'[1]1.sz.mell.'!E55</f>
        <v>2079965</v>
      </c>
    </row>
    <row r="56" spans="1:5" s="22" customFormat="1" ht="12.75" x14ac:dyDescent="0.2">
      <c r="A56" s="27" t="s">
        <v>114</v>
      </c>
      <c r="B56" s="28" t="s">
        <v>115</v>
      </c>
      <c r="C56" s="29">
        <v>3441166</v>
      </c>
      <c r="D56" s="30">
        <f>'[1]1.sz.mell.'!D56</f>
        <v>2358000</v>
      </c>
      <c r="E56" s="29">
        <f>'[1]1.sz.mell.'!E56</f>
        <v>2341348</v>
      </c>
    </row>
    <row r="57" spans="1:5" s="22" customFormat="1" ht="13.5" thickBot="1" x14ac:dyDescent="0.25">
      <c r="A57" s="31" t="s">
        <v>116</v>
      </c>
      <c r="B57" s="32" t="s">
        <v>117</v>
      </c>
      <c r="C57" s="33"/>
      <c r="D57" s="33">
        <f>'[1]1.sz.mell.'!D57</f>
        <v>0</v>
      </c>
      <c r="E57" s="34">
        <f>'[1]1.sz.mell.'!E57</f>
        <v>0</v>
      </c>
    </row>
    <row r="58" spans="1:5" s="22" customFormat="1" ht="13.5" thickBot="1" x14ac:dyDescent="0.25">
      <c r="A58" s="19" t="s">
        <v>118</v>
      </c>
      <c r="B58" s="35" t="s">
        <v>119</v>
      </c>
      <c r="C58" s="21">
        <f>SUM(C59:C61)</f>
        <v>1000000</v>
      </c>
      <c r="D58" s="21">
        <f>'[1]1.sz.mell.'!D58</f>
        <v>0</v>
      </c>
      <c r="E58" s="36">
        <f>'[1]1.sz.mell.'!E58</f>
        <v>20000</v>
      </c>
    </row>
    <row r="59" spans="1:5" s="22" customFormat="1" ht="12.75" x14ac:dyDescent="0.2">
      <c r="A59" s="27" t="s">
        <v>120</v>
      </c>
      <c r="B59" s="24" t="s">
        <v>121</v>
      </c>
      <c r="C59" s="53"/>
      <c r="D59" s="53">
        <f>'[1]1.sz.mell.'!D59</f>
        <v>0</v>
      </c>
      <c r="E59" s="52">
        <f>'[1]1.sz.mell.'!E59</f>
        <v>0</v>
      </c>
    </row>
    <row r="60" spans="1:5" s="22" customFormat="1" ht="12.75" customHeight="1" x14ac:dyDescent="0.2">
      <c r="A60" s="27" t="s">
        <v>122</v>
      </c>
      <c r="B60" s="28" t="s">
        <v>123</v>
      </c>
      <c r="C60" s="53"/>
      <c r="D60" s="53">
        <f>'[1]1.sz.mell.'!D60</f>
        <v>0</v>
      </c>
      <c r="E60" s="52">
        <f>'[1]1.sz.mell.'!E60</f>
        <v>0</v>
      </c>
    </row>
    <row r="61" spans="1:5" s="22" customFormat="1" ht="12.75" x14ac:dyDescent="0.2">
      <c r="A61" s="27" t="s">
        <v>124</v>
      </c>
      <c r="B61" s="28" t="s">
        <v>125</v>
      </c>
      <c r="C61" s="52">
        <v>1000000</v>
      </c>
      <c r="D61" s="53">
        <f>'[1]1.sz.mell.'!D61</f>
        <v>0</v>
      </c>
      <c r="E61" s="52">
        <f>'[1]1.sz.mell.'!E61</f>
        <v>20000</v>
      </c>
    </row>
    <row r="62" spans="1:5" s="22" customFormat="1" ht="13.5" thickBot="1" x14ac:dyDescent="0.25">
      <c r="A62" s="27" t="s">
        <v>126</v>
      </c>
      <c r="B62" s="32" t="s">
        <v>127</v>
      </c>
      <c r="C62" s="53"/>
      <c r="D62" s="53">
        <f>'[1]1.sz.mell.'!D62</f>
        <v>0</v>
      </c>
      <c r="E62" s="52">
        <f>'[1]1.sz.mell.'!E62</f>
        <v>0</v>
      </c>
    </row>
    <row r="63" spans="1:5" s="22" customFormat="1" ht="13.5" thickBot="1" x14ac:dyDescent="0.25">
      <c r="A63" s="19" t="s">
        <v>128</v>
      </c>
      <c r="B63" s="20" t="s">
        <v>129</v>
      </c>
      <c r="C63" s="58">
        <f>+C6+C13+C20+C27+C35+C47+C53+C58</f>
        <v>2818913246</v>
      </c>
      <c r="D63" s="58">
        <f>'[1]1.sz.mell.'!D63</f>
        <v>2374646264</v>
      </c>
      <c r="E63" s="59">
        <f>'[1]1.sz.mell.'!E63</f>
        <v>2222126225</v>
      </c>
    </row>
    <row r="64" spans="1:5" s="22" customFormat="1" ht="13.5" thickBot="1" x14ac:dyDescent="0.25">
      <c r="A64" s="60" t="s">
        <v>130</v>
      </c>
      <c r="B64" s="35" t="s">
        <v>131</v>
      </c>
      <c r="C64" s="21">
        <f>SUM(C65:C67)</f>
        <v>23966616</v>
      </c>
      <c r="D64" s="21">
        <f>'[1]1.sz.mell.'!D64</f>
        <v>212343590</v>
      </c>
      <c r="E64" s="36">
        <f>'[1]1.sz.mell.'!E64</f>
        <v>63319557</v>
      </c>
    </row>
    <row r="65" spans="1:5" s="22" customFormat="1" ht="12.75" x14ac:dyDescent="0.2">
      <c r="A65" s="27" t="s">
        <v>132</v>
      </c>
      <c r="B65" s="24" t="s">
        <v>133</v>
      </c>
      <c r="C65" s="52">
        <v>23966616</v>
      </c>
      <c r="D65" s="53">
        <f>'[1]1.sz.mell.'!D65</f>
        <v>112343590</v>
      </c>
      <c r="E65" s="52">
        <f>'[1]1.sz.mell.'!E65</f>
        <v>63319557</v>
      </c>
    </row>
    <row r="66" spans="1:5" s="22" customFormat="1" ht="12.75" x14ac:dyDescent="0.2">
      <c r="A66" s="27" t="s">
        <v>134</v>
      </c>
      <c r="B66" s="28" t="s">
        <v>135</v>
      </c>
      <c r="C66" s="53"/>
      <c r="D66" s="53">
        <f>'[1]1.sz.mell.'!D66</f>
        <v>100000000</v>
      </c>
      <c r="E66" s="52">
        <f>'[1]1.sz.mell.'!E66</f>
        <v>0</v>
      </c>
    </row>
    <row r="67" spans="1:5" s="22" customFormat="1" ht="13.5" thickBot="1" x14ac:dyDescent="0.25">
      <c r="A67" s="27" t="s">
        <v>136</v>
      </c>
      <c r="B67" s="61" t="s">
        <v>137</v>
      </c>
      <c r="C67" s="53"/>
      <c r="D67" s="53">
        <f>'[1]1.sz.mell.'!D67</f>
        <v>0</v>
      </c>
      <c r="E67" s="52">
        <f>'[1]1.sz.mell.'!E67</f>
        <v>0</v>
      </c>
    </row>
    <row r="68" spans="1:5" s="22" customFormat="1" ht="13.5" thickBot="1" x14ac:dyDescent="0.25">
      <c r="A68" s="60" t="s">
        <v>138</v>
      </c>
      <c r="B68" s="35" t="s">
        <v>139</v>
      </c>
      <c r="C68" s="21">
        <f>SUM(C69:C72)</f>
        <v>0</v>
      </c>
      <c r="D68" s="21">
        <f>'[1]1.sz.mell.'!D68</f>
        <v>0</v>
      </c>
      <c r="E68" s="36">
        <f>'[1]1.sz.mell.'!E68</f>
        <v>0</v>
      </c>
    </row>
    <row r="69" spans="1:5" s="22" customFormat="1" ht="12.75" x14ac:dyDescent="0.2">
      <c r="A69" s="27" t="s">
        <v>140</v>
      </c>
      <c r="B69" s="24" t="s">
        <v>141</v>
      </c>
      <c r="C69" s="53"/>
      <c r="D69" s="53">
        <f>'[1]1.sz.mell.'!D69</f>
        <v>0</v>
      </c>
      <c r="E69" s="52">
        <f>'[1]1.sz.mell.'!E69</f>
        <v>0</v>
      </c>
    </row>
    <row r="70" spans="1:5" s="22" customFormat="1" ht="12.75" x14ac:dyDescent="0.2">
      <c r="A70" s="27" t="s">
        <v>142</v>
      </c>
      <c r="B70" s="28" t="s">
        <v>143</v>
      </c>
      <c r="C70" s="53"/>
      <c r="D70" s="53">
        <f>'[1]1.sz.mell.'!D70</f>
        <v>0</v>
      </c>
      <c r="E70" s="52">
        <f>'[1]1.sz.mell.'!E70</f>
        <v>0</v>
      </c>
    </row>
    <row r="71" spans="1:5" s="22" customFormat="1" ht="12" customHeight="1" x14ac:dyDescent="0.2">
      <c r="A71" s="27" t="s">
        <v>144</v>
      </c>
      <c r="B71" s="28" t="s">
        <v>145</v>
      </c>
      <c r="C71" s="53"/>
      <c r="D71" s="53">
        <f>'[1]1.sz.mell.'!D71</f>
        <v>0</v>
      </c>
      <c r="E71" s="52">
        <f>'[1]1.sz.mell.'!E71</f>
        <v>0</v>
      </c>
    </row>
    <row r="72" spans="1:5" s="22" customFormat="1" ht="12" customHeight="1" thickBot="1" x14ac:dyDescent="0.25">
      <c r="A72" s="27" t="s">
        <v>146</v>
      </c>
      <c r="B72" s="32" t="s">
        <v>147</v>
      </c>
      <c r="C72" s="53"/>
      <c r="D72" s="53">
        <f>'[1]1.sz.mell.'!D72</f>
        <v>0</v>
      </c>
      <c r="E72" s="52">
        <f>'[1]1.sz.mell.'!E72</f>
        <v>0</v>
      </c>
    </row>
    <row r="73" spans="1:5" s="22" customFormat="1" ht="12" customHeight="1" thickBot="1" x14ac:dyDescent="0.25">
      <c r="A73" s="60" t="s">
        <v>148</v>
      </c>
      <c r="B73" s="35" t="s">
        <v>149</v>
      </c>
      <c r="C73" s="21">
        <f>SUM(C74:C75)</f>
        <v>292999415</v>
      </c>
      <c r="D73" s="21">
        <f>'[1]1.sz.mell.'!D73</f>
        <v>620677200</v>
      </c>
      <c r="E73" s="36">
        <f>'[1]1.sz.mell.'!E73</f>
        <v>620677200</v>
      </c>
    </row>
    <row r="74" spans="1:5" s="22" customFormat="1" ht="12" customHeight="1" x14ac:dyDescent="0.2">
      <c r="A74" s="27" t="s">
        <v>150</v>
      </c>
      <c r="B74" s="24" t="s">
        <v>151</v>
      </c>
      <c r="C74" s="52">
        <v>292999415</v>
      </c>
      <c r="D74" s="53">
        <f>'[1]1.sz.mell.'!D74</f>
        <v>620677200</v>
      </c>
      <c r="E74" s="52">
        <f>'[1]1.sz.mell.'!E74</f>
        <v>620677200</v>
      </c>
    </row>
    <row r="75" spans="1:5" s="22" customFormat="1" ht="12" customHeight="1" thickBot="1" x14ac:dyDescent="0.25">
      <c r="A75" s="27" t="s">
        <v>152</v>
      </c>
      <c r="B75" s="32" t="s">
        <v>153</v>
      </c>
      <c r="C75" s="53"/>
      <c r="D75" s="53">
        <f>'[1]1.sz.mell.'!D75</f>
        <v>0</v>
      </c>
      <c r="E75" s="52">
        <f>'[1]1.sz.mell.'!E75</f>
        <v>0</v>
      </c>
    </row>
    <row r="76" spans="1:5" s="22" customFormat="1" ht="12" customHeight="1" thickBot="1" x14ac:dyDescent="0.25">
      <c r="A76" s="60" t="s">
        <v>154</v>
      </c>
      <c r="B76" s="35" t="s">
        <v>155</v>
      </c>
      <c r="C76" s="21">
        <f>SUM(C77:C79)</f>
        <v>38167591</v>
      </c>
      <c r="D76" s="21">
        <f>'[1]1.sz.mell.'!D76</f>
        <v>41904332</v>
      </c>
      <c r="E76" s="36">
        <f>'[1]1.sz.mell.'!E76</f>
        <v>41904332</v>
      </c>
    </row>
    <row r="77" spans="1:5" s="22" customFormat="1" ht="12" customHeight="1" x14ac:dyDescent="0.2">
      <c r="A77" s="27" t="s">
        <v>156</v>
      </c>
      <c r="B77" s="24" t="s">
        <v>157</v>
      </c>
      <c r="C77" s="52">
        <v>38167591</v>
      </c>
      <c r="D77" s="53">
        <f>'[1]1.sz.mell.'!D77</f>
        <v>41904332</v>
      </c>
      <c r="E77" s="52">
        <f>'[1]1.sz.mell.'!E77</f>
        <v>41904332</v>
      </c>
    </row>
    <row r="78" spans="1:5" s="22" customFormat="1" ht="12" customHeight="1" x14ac:dyDescent="0.2">
      <c r="A78" s="27" t="s">
        <v>158</v>
      </c>
      <c r="B78" s="28" t="s">
        <v>159</v>
      </c>
      <c r="C78" s="53"/>
      <c r="D78" s="53">
        <f>'[1]1.sz.mell.'!D78</f>
        <v>0</v>
      </c>
      <c r="E78" s="52">
        <f>'[1]1.sz.mell.'!E78</f>
        <v>0</v>
      </c>
    </row>
    <row r="79" spans="1:5" s="22" customFormat="1" ht="12" customHeight="1" thickBot="1" x14ac:dyDescent="0.25">
      <c r="A79" s="27" t="s">
        <v>160</v>
      </c>
      <c r="B79" s="32" t="s">
        <v>161</v>
      </c>
      <c r="C79" s="53"/>
      <c r="D79" s="53">
        <f>'[1]1.sz.mell.'!D79</f>
        <v>0</v>
      </c>
      <c r="E79" s="52">
        <f>'[1]1.sz.mell.'!E79</f>
        <v>0</v>
      </c>
    </row>
    <row r="80" spans="1:5" s="22" customFormat="1" ht="12" customHeight="1" thickBot="1" x14ac:dyDescent="0.25">
      <c r="A80" s="60" t="s">
        <v>162</v>
      </c>
      <c r="B80" s="35" t="s">
        <v>163</v>
      </c>
      <c r="C80" s="21">
        <f>SUM(C81:C84)</f>
        <v>0</v>
      </c>
      <c r="D80" s="21">
        <f>'[1]1.sz.mell.'!D80</f>
        <v>0</v>
      </c>
      <c r="E80" s="36">
        <f>'[1]1.sz.mell.'!E80</f>
        <v>0</v>
      </c>
    </row>
    <row r="81" spans="1:5" s="22" customFormat="1" ht="12" customHeight="1" x14ac:dyDescent="0.2">
      <c r="A81" s="62" t="s">
        <v>164</v>
      </c>
      <c r="B81" s="24" t="s">
        <v>165</v>
      </c>
      <c r="C81" s="53"/>
      <c r="D81" s="53">
        <f>'[1]1.sz.mell.'!D81</f>
        <v>0</v>
      </c>
      <c r="E81" s="52">
        <f>'[1]1.sz.mell.'!E81</f>
        <v>0</v>
      </c>
    </row>
    <row r="82" spans="1:5" s="22" customFormat="1" ht="12" customHeight="1" x14ac:dyDescent="0.2">
      <c r="A82" s="63" t="s">
        <v>166</v>
      </c>
      <c r="B82" s="28" t="s">
        <v>167</v>
      </c>
      <c r="C82" s="53"/>
      <c r="D82" s="53">
        <f>'[1]1.sz.mell.'!D82</f>
        <v>0</v>
      </c>
      <c r="E82" s="52">
        <f>'[1]1.sz.mell.'!E82</f>
        <v>0</v>
      </c>
    </row>
    <row r="83" spans="1:5" s="22" customFormat="1" ht="12" customHeight="1" x14ac:dyDescent="0.2">
      <c r="A83" s="63" t="s">
        <v>168</v>
      </c>
      <c r="B83" s="28" t="s">
        <v>169</v>
      </c>
      <c r="C83" s="53"/>
      <c r="D83" s="53">
        <f>'[1]1.sz.mell.'!D83</f>
        <v>0</v>
      </c>
      <c r="E83" s="52">
        <f>'[1]1.sz.mell.'!E83</f>
        <v>0</v>
      </c>
    </row>
    <row r="84" spans="1:5" s="22" customFormat="1" ht="12" customHeight="1" thickBot="1" x14ac:dyDescent="0.25">
      <c r="A84" s="64" t="s">
        <v>170</v>
      </c>
      <c r="B84" s="32" t="s">
        <v>171</v>
      </c>
      <c r="C84" s="53"/>
      <c r="D84" s="53">
        <f>'[1]1.sz.mell.'!D84</f>
        <v>0</v>
      </c>
      <c r="E84" s="52">
        <f>'[1]1.sz.mell.'!E84</f>
        <v>0</v>
      </c>
    </row>
    <row r="85" spans="1:5" s="22" customFormat="1" ht="12" customHeight="1" thickBot="1" x14ac:dyDescent="0.25">
      <c r="A85" s="60" t="s">
        <v>172</v>
      </c>
      <c r="B85" s="35" t="s">
        <v>173</v>
      </c>
      <c r="C85" s="65"/>
      <c r="D85" s="65">
        <f>'[1]1.sz.mell.'!D85</f>
        <v>0</v>
      </c>
      <c r="E85" s="66">
        <f>'[1]1.sz.mell.'!E85</f>
        <v>0</v>
      </c>
    </row>
    <row r="86" spans="1:5" s="22" customFormat="1" ht="13.5" customHeight="1" thickBot="1" x14ac:dyDescent="0.25">
      <c r="A86" s="60" t="s">
        <v>174</v>
      </c>
      <c r="B86" s="67" t="s">
        <v>175</v>
      </c>
      <c r="C86" s="58">
        <f>+C64+C68+C73+C76+C80+C85</f>
        <v>355133622</v>
      </c>
      <c r="D86" s="58">
        <f>'[1]1.sz.mell.'!D86</f>
        <v>874925122</v>
      </c>
      <c r="E86" s="59">
        <f>'[1]1.sz.mell.'!E86</f>
        <v>725901089</v>
      </c>
    </row>
    <row r="87" spans="1:5" s="22" customFormat="1" ht="12" customHeight="1" thickBot="1" x14ac:dyDescent="0.25">
      <c r="A87" s="68" t="s">
        <v>176</v>
      </c>
      <c r="B87" s="69" t="s">
        <v>177</v>
      </c>
      <c r="C87" s="58">
        <f>+C63+C86</f>
        <v>3174046868</v>
      </c>
      <c r="D87" s="58">
        <f>'[1]1.sz.mell.'!D87</f>
        <v>3249571386</v>
      </c>
      <c r="E87" s="59">
        <f>'[1]1.sz.mell.'!E87</f>
        <v>2948027314</v>
      </c>
    </row>
    <row r="88" spans="1:5" ht="16.5" customHeight="1" x14ac:dyDescent="0.25">
      <c r="A88" s="1" t="s">
        <v>178</v>
      </c>
      <c r="B88" s="1"/>
      <c r="C88" s="1"/>
      <c r="D88" s="1"/>
      <c r="E88" s="1"/>
    </row>
    <row r="89" spans="1:5" s="72" customFormat="1" ht="16.5" customHeight="1" thickBot="1" x14ac:dyDescent="0.3">
      <c r="A89" s="70" t="s">
        <v>179</v>
      </c>
      <c r="B89" s="70"/>
      <c r="C89" s="70"/>
      <c r="D89" s="71"/>
      <c r="E89" s="71" t="s">
        <v>180</v>
      </c>
    </row>
    <row r="90" spans="1:5" s="72" customFormat="1" ht="16.5" customHeight="1" x14ac:dyDescent="0.25">
      <c r="A90" s="5" t="s">
        <v>3</v>
      </c>
      <c r="B90" s="6" t="s">
        <v>181</v>
      </c>
      <c r="C90" s="7" t="str">
        <f>+C3</f>
        <v>2017. évi tény</v>
      </c>
      <c r="D90" s="8" t="str">
        <f>+D3</f>
        <v>2018. évi</v>
      </c>
      <c r="E90" s="9"/>
    </row>
    <row r="91" spans="1:5" ht="38.1" customHeight="1" thickBot="1" x14ac:dyDescent="0.3">
      <c r="A91" s="10"/>
      <c r="B91" s="11"/>
      <c r="C91" s="12"/>
      <c r="D91" s="13" t="s">
        <v>7</v>
      </c>
      <c r="E91" s="14" t="s">
        <v>8</v>
      </c>
    </row>
    <row r="92" spans="1:5" s="18" customFormat="1" ht="12" customHeight="1" thickBot="1" x14ac:dyDescent="0.25">
      <c r="A92" s="15" t="s">
        <v>9</v>
      </c>
      <c r="B92" s="16" t="s">
        <v>10</v>
      </c>
      <c r="C92" s="16" t="s">
        <v>11</v>
      </c>
      <c r="D92" s="16" t="s">
        <v>12</v>
      </c>
      <c r="E92" s="73" t="s">
        <v>13</v>
      </c>
    </row>
    <row r="93" spans="1:5" ht="12" customHeight="1" thickBot="1" x14ac:dyDescent="0.3">
      <c r="A93" s="74" t="s">
        <v>14</v>
      </c>
      <c r="B93" s="75" t="s">
        <v>182</v>
      </c>
      <c r="C93" s="76">
        <f>SUM(C94:C98)</f>
        <v>2320236612</v>
      </c>
      <c r="D93" s="76">
        <f>'[1]1.sz.mell.'!D94</f>
        <v>2293484923</v>
      </c>
      <c r="E93" s="77">
        <f>+E94+E95+E96+E97+E98</f>
        <v>2137354184</v>
      </c>
    </row>
    <row r="94" spans="1:5" ht="12" customHeight="1" x14ac:dyDescent="0.25">
      <c r="A94" s="42" t="s">
        <v>16</v>
      </c>
      <c r="B94" s="78" t="s">
        <v>183</v>
      </c>
      <c r="C94" s="79">
        <v>1063192965</v>
      </c>
      <c r="D94" s="79">
        <v>973950639</v>
      </c>
      <c r="E94" s="80">
        <v>954601761</v>
      </c>
    </row>
    <row r="95" spans="1:5" ht="12" customHeight="1" x14ac:dyDescent="0.25">
      <c r="A95" s="27" t="s">
        <v>18</v>
      </c>
      <c r="B95" s="81" t="s">
        <v>184</v>
      </c>
      <c r="C95" s="30">
        <v>223000766</v>
      </c>
      <c r="D95" s="30">
        <v>205493807</v>
      </c>
      <c r="E95" s="29">
        <v>198202661</v>
      </c>
    </row>
    <row r="96" spans="1:5" ht="12" customHeight="1" x14ac:dyDescent="0.25">
      <c r="A96" s="27" t="s">
        <v>20</v>
      </c>
      <c r="B96" s="81" t="s">
        <v>185</v>
      </c>
      <c r="C96" s="33">
        <v>840414038</v>
      </c>
      <c r="D96" s="33">
        <v>810844114</v>
      </c>
      <c r="E96" s="34">
        <v>759722479</v>
      </c>
    </row>
    <row r="97" spans="1:5" ht="12" customHeight="1" x14ac:dyDescent="0.25">
      <c r="A97" s="27" t="s">
        <v>22</v>
      </c>
      <c r="B97" s="82" t="s">
        <v>186</v>
      </c>
      <c r="C97" s="33">
        <v>75302178</v>
      </c>
      <c r="D97" s="33">
        <v>139384000</v>
      </c>
      <c r="E97" s="34">
        <v>67052084</v>
      </c>
    </row>
    <row r="98" spans="1:5" ht="12" customHeight="1" x14ac:dyDescent="0.25">
      <c r="A98" s="27" t="s">
        <v>187</v>
      </c>
      <c r="B98" s="83" t="s">
        <v>188</v>
      </c>
      <c r="C98" s="33">
        <v>118326665</v>
      </c>
      <c r="D98" s="33">
        <v>163812363</v>
      </c>
      <c r="E98" s="34">
        <v>157775199</v>
      </c>
    </row>
    <row r="99" spans="1:5" ht="12" customHeight="1" x14ac:dyDescent="0.25">
      <c r="A99" s="27" t="s">
        <v>26</v>
      </c>
      <c r="B99" s="81" t="s">
        <v>189</v>
      </c>
      <c r="C99" s="33">
        <v>10168527</v>
      </c>
      <c r="D99" s="33">
        <v>159000</v>
      </c>
      <c r="E99" s="34">
        <v>0</v>
      </c>
    </row>
    <row r="100" spans="1:5" ht="12" customHeight="1" x14ac:dyDescent="0.25">
      <c r="A100" s="27" t="s">
        <v>190</v>
      </c>
      <c r="B100" s="84" t="s">
        <v>191</v>
      </c>
      <c r="C100" s="33"/>
      <c r="D100" s="33"/>
      <c r="E100" s="34"/>
    </row>
    <row r="101" spans="1:5" ht="12" customHeight="1" x14ac:dyDescent="0.25">
      <c r="A101" s="27" t="s">
        <v>192</v>
      </c>
      <c r="B101" s="81" t="s">
        <v>193</v>
      </c>
      <c r="C101" s="33"/>
      <c r="D101" s="33"/>
      <c r="E101" s="34"/>
    </row>
    <row r="102" spans="1:5" ht="12" customHeight="1" x14ac:dyDescent="0.25">
      <c r="A102" s="27" t="s">
        <v>194</v>
      </c>
      <c r="B102" s="81" t="s">
        <v>195</v>
      </c>
      <c r="C102" s="33"/>
      <c r="D102" s="33"/>
      <c r="E102" s="34"/>
    </row>
    <row r="103" spans="1:5" ht="12" customHeight="1" x14ac:dyDescent="0.25">
      <c r="A103" s="27" t="s">
        <v>196</v>
      </c>
      <c r="B103" s="84" t="s">
        <v>197</v>
      </c>
      <c r="C103" s="33">
        <v>785000</v>
      </c>
      <c r="D103" s="33">
        <v>660000</v>
      </c>
      <c r="E103" s="34">
        <v>746500</v>
      </c>
    </row>
    <row r="104" spans="1:5" ht="12" customHeight="1" x14ac:dyDescent="0.25">
      <c r="A104" s="27" t="s">
        <v>198</v>
      </c>
      <c r="B104" s="84" t="s">
        <v>199</v>
      </c>
      <c r="C104" s="33"/>
      <c r="D104" s="33"/>
      <c r="E104" s="34"/>
    </row>
    <row r="105" spans="1:5" ht="12" customHeight="1" x14ac:dyDescent="0.25">
      <c r="A105" s="27" t="s">
        <v>200</v>
      </c>
      <c r="B105" s="81" t="s">
        <v>201</v>
      </c>
      <c r="C105" s="33"/>
      <c r="D105" s="33"/>
      <c r="E105" s="34"/>
    </row>
    <row r="106" spans="1:5" ht="12" customHeight="1" x14ac:dyDescent="0.25">
      <c r="A106" s="85" t="s">
        <v>202</v>
      </c>
      <c r="B106" s="86" t="s">
        <v>203</v>
      </c>
      <c r="C106" s="33"/>
      <c r="D106" s="33"/>
      <c r="E106" s="34"/>
    </row>
    <row r="107" spans="1:5" ht="12" customHeight="1" x14ac:dyDescent="0.25">
      <c r="A107" s="85" t="s">
        <v>204</v>
      </c>
      <c r="B107" s="86" t="s">
        <v>205</v>
      </c>
      <c r="C107" s="33"/>
      <c r="D107" s="33">
        <v>5258498</v>
      </c>
      <c r="E107" s="34">
        <v>5249844</v>
      </c>
    </row>
    <row r="108" spans="1:5" ht="12" customHeight="1" x14ac:dyDescent="0.25">
      <c r="A108" s="27" t="s">
        <v>206</v>
      </c>
      <c r="B108" s="86" t="s">
        <v>207</v>
      </c>
      <c r="C108" s="33"/>
      <c r="D108" s="33"/>
      <c r="E108" s="34"/>
    </row>
    <row r="109" spans="1:5" ht="12" customHeight="1" thickBot="1" x14ac:dyDescent="0.3">
      <c r="A109" s="48" t="s">
        <v>208</v>
      </c>
      <c r="B109" s="87" t="s">
        <v>209</v>
      </c>
      <c r="C109" s="50">
        <v>107373138</v>
      </c>
      <c r="D109" s="50">
        <v>157734865</v>
      </c>
      <c r="E109" s="88">
        <v>151778855</v>
      </c>
    </row>
    <row r="110" spans="1:5" ht="12" customHeight="1" thickBot="1" x14ac:dyDescent="0.3">
      <c r="A110" s="19" t="s">
        <v>28</v>
      </c>
      <c r="B110" s="89" t="s">
        <v>210</v>
      </c>
      <c r="C110" s="21">
        <f>+C111+C112+C113</f>
        <v>194808124</v>
      </c>
      <c r="D110" s="21">
        <f>+D111+D112+D113</f>
        <v>717442110</v>
      </c>
      <c r="E110" s="36">
        <f>+E111+E112+E113</f>
        <v>397118900</v>
      </c>
    </row>
    <row r="111" spans="1:5" ht="12" customHeight="1" x14ac:dyDescent="0.25">
      <c r="A111" s="23" t="s">
        <v>30</v>
      </c>
      <c r="B111" s="90" t="s">
        <v>211</v>
      </c>
      <c r="C111" s="25">
        <v>41111560</v>
      </c>
      <c r="D111" s="26">
        <v>374710583</v>
      </c>
      <c r="E111" s="25">
        <v>117395559</v>
      </c>
    </row>
    <row r="112" spans="1:5" x14ac:dyDescent="0.25">
      <c r="A112" s="23" t="s">
        <v>32</v>
      </c>
      <c r="B112" s="91" t="s">
        <v>212</v>
      </c>
      <c r="C112" s="29">
        <v>140483298</v>
      </c>
      <c r="D112" s="30">
        <v>276110806</v>
      </c>
      <c r="E112" s="29">
        <v>234332492</v>
      </c>
    </row>
    <row r="113" spans="1:5" ht="12" customHeight="1" x14ac:dyDescent="0.25">
      <c r="A113" s="23" t="s">
        <v>34</v>
      </c>
      <c r="B113" s="32" t="s">
        <v>213</v>
      </c>
      <c r="C113" s="29">
        <v>13213266</v>
      </c>
      <c r="D113" s="30">
        <v>66620721</v>
      </c>
      <c r="E113" s="29">
        <v>45390849</v>
      </c>
    </row>
    <row r="114" spans="1:5" x14ac:dyDescent="0.25">
      <c r="A114" s="23" t="s">
        <v>36</v>
      </c>
      <c r="B114" s="28" t="s">
        <v>214</v>
      </c>
      <c r="C114" s="29"/>
      <c r="D114" s="30"/>
      <c r="E114" s="29"/>
    </row>
    <row r="115" spans="1:5" x14ac:dyDescent="0.25">
      <c r="A115" s="23" t="s">
        <v>38</v>
      </c>
      <c r="B115" s="92" t="s">
        <v>215</v>
      </c>
      <c r="C115" s="29"/>
      <c r="D115" s="30"/>
      <c r="E115" s="29"/>
    </row>
    <row r="116" spans="1:5" ht="12" customHeight="1" x14ac:dyDescent="0.25">
      <c r="A116" s="23" t="s">
        <v>40</v>
      </c>
      <c r="B116" s="90" t="s">
        <v>195</v>
      </c>
      <c r="C116" s="29"/>
      <c r="D116" s="30"/>
      <c r="E116" s="29"/>
    </row>
    <row r="117" spans="1:5" ht="12" customHeight="1" x14ac:dyDescent="0.25">
      <c r="A117" s="23" t="s">
        <v>216</v>
      </c>
      <c r="B117" s="90" t="s">
        <v>217</v>
      </c>
      <c r="C117" s="29"/>
      <c r="D117" s="30"/>
      <c r="E117" s="29"/>
    </row>
    <row r="118" spans="1:5" ht="12" customHeight="1" x14ac:dyDescent="0.25">
      <c r="A118" s="23" t="s">
        <v>218</v>
      </c>
      <c r="B118" s="90" t="s">
        <v>219</v>
      </c>
      <c r="C118" s="29"/>
      <c r="D118" s="30"/>
      <c r="E118" s="29"/>
    </row>
    <row r="119" spans="1:5" s="93" customFormat="1" ht="12" customHeight="1" x14ac:dyDescent="0.25">
      <c r="A119" s="23" t="s">
        <v>220</v>
      </c>
      <c r="B119" s="90" t="s">
        <v>201</v>
      </c>
      <c r="C119" s="29">
        <v>1015</v>
      </c>
      <c r="D119" s="30"/>
      <c r="E119" s="29"/>
    </row>
    <row r="120" spans="1:5" ht="12" customHeight="1" x14ac:dyDescent="0.25">
      <c r="A120" s="23" t="s">
        <v>221</v>
      </c>
      <c r="B120" s="90" t="s">
        <v>222</v>
      </c>
      <c r="C120" s="29"/>
      <c r="D120" s="30"/>
      <c r="E120" s="29"/>
    </row>
    <row r="121" spans="1:5" ht="12" customHeight="1" thickBot="1" x14ac:dyDescent="0.3">
      <c r="A121" s="23" t="s">
        <v>223</v>
      </c>
      <c r="B121" s="90" t="s">
        <v>224</v>
      </c>
      <c r="C121" s="34">
        <v>13212251</v>
      </c>
      <c r="D121" s="33">
        <v>66620721</v>
      </c>
      <c r="E121" s="34">
        <v>45390849</v>
      </c>
    </row>
    <row r="122" spans="1:5" ht="12" customHeight="1" thickBot="1" x14ac:dyDescent="0.3">
      <c r="A122" s="19" t="s">
        <v>42</v>
      </c>
      <c r="B122" s="94" t="s">
        <v>225</v>
      </c>
      <c r="C122" s="21">
        <f>+C123+C124</f>
        <v>0</v>
      </c>
      <c r="D122" s="21">
        <f>+D123+D124</f>
        <v>91990058</v>
      </c>
      <c r="E122" s="36">
        <f>+E123+E124</f>
        <v>0</v>
      </c>
    </row>
    <row r="123" spans="1:5" ht="12" customHeight="1" x14ac:dyDescent="0.25">
      <c r="A123" s="23" t="s">
        <v>44</v>
      </c>
      <c r="B123" s="92" t="s">
        <v>226</v>
      </c>
      <c r="C123" s="26"/>
      <c r="D123" s="26">
        <v>10857171</v>
      </c>
      <c r="E123" s="25"/>
    </row>
    <row r="124" spans="1:5" ht="12" customHeight="1" thickBot="1" x14ac:dyDescent="0.3">
      <c r="A124" s="31" t="s">
        <v>46</v>
      </c>
      <c r="B124" s="91" t="s">
        <v>227</v>
      </c>
      <c r="C124" s="33"/>
      <c r="D124" s="33">
        <v>81132887</v>
      </c>
      <c r="E124" s="34"/>
    </row>
    <row r="125" spans="1:5" ht="12" customHeight="1" thickBot="1" x14ac:dyDescent="0.3">
      <c r="A125" s="19" t="s">
        <v>228</v>
      </c>
      <c r="B125" s="94" t="s">
        <v>229</v>
      </c>
      <c r="C125" s="21">
        <f>+C93+C110+C122</f>
        <v>2515044736</v>
      </c>
      <c r="D125" s="21">
        <f>+D93+D110+D122</f>
        <v>3102917091</v>
      </c>
      <c r="E125" s="36">
        <f>+E93+E110+E122</f>
        <v>2534473084</v>
      </c>
    </row>
    <row r="126" spans="1:5" ht="12" customHeight="1" thickBot="1" x14ac:dyDescent="0.3">
      <c r="A126" s="19" t="s">
        <v>72</v>
      </c>
      <c r="B126" s="94" t="s">
        <v>230</v>
      </c>
      <c r="C126" s="21">
        <f>+C127+C128+C129</f>
        <v>3160000</v>
      </c>
      <c r="D126" s="21">
        <f>+D127+D128+D129</f>
        <v>108486704</v>
      </c>
      <c r="E126" s="36">
        <f>+E127+E128+E129</f>
        <v>8118704</v>
      </c>
    </row>
    <row r="127" spans="1:5" ht="12" customHeight="1" x14ac:dyDescent="0.25">
      <c r="A127" s="23" t="s">
        <v>74</v>
      </c>
      <c r="B127" s="92" t="s">
        <v>231</v>
      </c>
      <c r="C127" s="29">
        <v>3160000</v>
      </c>
      <c r="D127" s="30">
        <v>8486704</v>
      </c>
      <c r="E127" s="29">
        <v>8118704</v>
      </c>
    </row>
    <row r="128" spans="1:5" ht="12" customHeight="1" x14ac:dyDescent="0.25">
      <c r="A128" s="23" t="s">
        <v>76</v>
      </c>
      <c r="B128" s="92" t="s">
        <v>232</v>
      </c>
      <c r="C128" s="30"/>
      <c r="D128" s="30">
        <v>100000000</v>
      </c>
      <c r="E128" s="29"/>
    </row>
    <row r="129" spans="1:8" ht="12" customHeight="1" thickBot="1" x14ac:dyDescent="0.3">
      <c r="A129" s="95" t="s">
        <v>78</v>
      </c>
      <c r="B129" s="96" t="s">
        <v>233</v>
      </c>
      <c r="C129" s="30"/>
      <c r="D129" s="30"/>
      <c r="E129" s="29"/>
    </row>
    <row r="130" spans="1:8" ht="12" customHeight="1" thickBot="1" x14ac:dyDescent="0.3">
      <c r="A130" s="19" t="s">
        <v>96</v>
      </c>
      <c r="B130" s="94" t="s">
        <v>234</v>
      </c>
      <c r="C130" s="21">
        <f>+C131+C132+C133+C134</f>
        <v>0</v>
      </c>
      <c r="D130" s="21">
        <f>+D131+D132+D133+D134</f>
        <v>0</v>
      </c>
      <c r="E130" s="36">
        <f>+E131+E132+E133+E134</f>
        <v>0</v>
      </c>
    </row>
    <row r="131" spans="1:8" ht="12" customHeight="1" x14ac:dyDescent="0.25">
      <c r="A131" s="23" t="s">
        <v>98</v>
      </c>
      <c r="B131" s="92" t="s">
        <v>235</v>
      </c>
      <c r="C131" s="30"/>
      <c r="D131" s="30"/>
      <c r="E131" s="29"/>
    </row>
    <row r="132" spans="1:8" ht="12" customHeight="1" x14ac:dyDescent="0.25">
      <c r="A132" s="23" t="s">
        <v>100</v>
      </c>
      <c r="B132" s="92" t="s">
        <v>236</v>
      </c>
      <c r="C132" s="30"/>
      <c r="D132" s="30"/>
      <c r="E132" s="29"/>
    </row>
    <row r="133" spans="1:8" ht="12" customHeight="1" x14ac:dyDescent="0.25">
      <c r="A133" s="23" t="s">
        <v>102</v>
      </c>
      <c r="B133" s="92" t="s">
        <v>237</v>
      </c>
      <c r="C133" s="30"/>
      <c r="D133" s="30"/>
      <c r="E133" s="29"/>
    </row>
    <row r="134" spans="1:8" ht="12" customHeight="1" thickBot="1" x14ac:dyDescent="0.3">
      <c r="A134" s="95" t="s">
        <v>104</v>
      </c>
      <c r="B134" s="96" t="s">
        <v>238</v>
      </c>
      <c r="C134" s="30"/>
      <c r="D134" s="30"/>
      <c r="E134" s="29"/>
    </row>
    <row r="135" spans="1:8" ht="12" customHeight="1" thickBot="1" x14ac:dyDescent="0.3">
      <c r="A135" s="19" t="s">
        <v>239</v>
      </c>
      <c r="B135" s="94" t="s">
        <v>240</v>
      </c>
      <c r="C135" s="58">
        <f>+C136+C137+C138+C139</f>
        <v>35164932</v>
      </c>
      <c r="D135" s="58">
        <f>+D136+D137+D138+D139</f>
        <v>38167591</v>
      </c>
      <c r="E135" s="59">
        <f>+E136+E137+E138+E139</f>
        <v>38167591</v>
      </c>
    </row>
    <row r="136" spans="1:8" ht="12" customHeight="1" x14ac:dyDescent="0.25">
      <c r="A136" s="23" t="s">
        <v>110</v>
      </c>
      <c r="B136" s="92" t="s">
        <v>241</v>
      </c>
      <c r="C136" s="30"/>
      <c r="D136" s="30"/>
      <c r="E136" s="29"/>
    </row>
    <row r="137" spans="1:8" ht="12" customHeight="1" x14ac:dyDescent="0.25">
      <c r="A137" s="23" t="s">
        <v>112</v>
      </c>
      <c r="B137" s="92" t="s">
        <v>242</v>
      </c>
      <c r="C137" s="97">
        <v>35164932</v>
      </c>
      <c r="D137" s="30">
        <v>38167591</v>
      </c>
      <c r="E137" s="29">
        <v>38167591</v>
      </c>
    </row>
    <row r="138" spans="1:8" ht="12" customHeight="1" x14ac:dyDescent="0.25">
      <c r="A138" s="23" t="s">
        <v>114</v>
      </c>
      <c r="B138" s="92" t="s">
        <v>243</v>
      </c>
      <c r="C138" s="30"/>
      <c r="D138" s="30"/>
      <c r="E138" s="29"/>
    </row>
    <row r="139" spans="1:8" ht="12" customHeight="1" thickBot="1" x14ac:dyDescent="0.3">
      <c r="A139" s="95" t="s">
        <v>116</v>
      </c>
      <c r="B139" s="96" t="s">
        <v>244</v>
      </c>
      <c r="C139" s="30"/>
      <c r="D139" s="30"/>
      <c r="E139" s="29"/>
    </row>
    <row r="140" spans="1:8" ht="15" customHeight="1" thickBot="1" x14ac:dyDescent="0.3">
      <c r="A140" s="19" t="s">
        <v>118</v>
      </c>
      <c r="B140" s="94" t="s">
        <v>245</v>
      </c>
      <c r="C140" s="98">
        <f>+C141+C142+C143+C144</f>
        <v>0</v>
      </c>
      <c r="D140" s="98">
        <f>+D141+D142+D143+D144</f>
        <v>0</v>
      </c>
      <c r="E140" s="99">
        <f>+E141+E142+E143+E144</f>
        <v>0</v>
      </c>
      <c r="F140" s="100"/>
      <c r="G140" s="100"/>
      <c r="H140" s="100"/>
    </row>
    <row r="141" spans="1:8" s="22" customFormat="1" ht="12.95" customHeight="1" x14ac:dyDescent="0.2">
      <c r="A141" s="23" t="s">
        <v>120</v>
      </c>
      <c r="B141" s="92" t="s">
        <v>246</v>
      </c>
      <c r="C141" s="30"/>
      <c r="D141" s="30"/>
      <c r="E141" s="29"/>
    </row>
    <row r="142" spans="1:8" ht="13.5" customHeight="1" x14ac:dyDescent="0.25">
      <c r="A142" s="23" t="s">
        <v>122</v>
      </c>
      <c r="B142" s="92" t="s">
        <v>247</v>
      </c>
      <c r="C142" s="30"/>
      <c r="D142" s="30"/>
      <c r="E142" s="29"/>
    </row>
    <row r="143" spans="1:8" ht="13.5" customHeight="1" x14ac:dyDescent="0.25">
      <c r="A143" s="23" t="s">
        <v>124</v>
      </c>
      <c r="B143" s="92" t="s">
        <v>248</v>
      </c>
      <c r="C143" s="30"/>
      <c r="D143" s="30"/>
      <c r="E143" s="29"/>
    </row>
    <row r="144" spans="1:8" ht="13.5" customHeight="1" thickBot="1" x14ac:dyDescent="0.3">
      <c r="A144" s="23" t="s">
        <v>126</v>
      </c>
      <c r="B144" s="92" t="s">
        <v>249</v>
      </c>
      <c r="C144" s="30"/>
      <c r="D144" s="30"/>
      <c r="E144" s="29"/>
    </row>
    <row r="145" spans="1:5" ht="12.75" customHeight="1" thickBot="1" x14ac:dyDescent="0.3">
      <c r="A145" s="19" t="s">
        <v>128</v>
      </c>
      <c r="B145" s="94" t="s">
        <v>250</v>
      </c>
      <c r="C145" s="101">
        <f>+C126+C130+C135+C140</f>
        <v>38324932</v>
      </c>
      <c r="D145" s="101">
        <f>+D126+D130+D135+D140</f>
        <v>146654295</v>
      </c>
      <c r="E145" s="102">
        <f>+E126+E130+E135+E140</f>
        <v>46286295</v>
      </c>
    </row>
    <row r="146" spans="1:5" ht="13.5" customHeight="1" thickBot="1" x14ac:dyDescent="0.3">
      <c r="A146" s="103" t="s">
        <v>251</v>
      </c>
      <c r="B146" s="104" t="s">
        <v>252</v>
      </c>
      <c r="C146" s="101">
        <f>+C125+C145</f>
        <v>2553369668</v>
      </c>
      <c r="D146" s="101">
        <f>+D125+D145</f>
        <v>3249571386</v>
      </c>
      <c r="E146" s="102">
        <f>+E125+E145</f>
        <v>2580759379</v>
      </c>
    </row>
    <row r="147" spans="1:5" ht="13.5" customHeight="1" x14ac:dyDescent="0.25"/>
    <row r="148" spans="1:5" ht="13.5" customHeight="1" x14ac:dyDescent="0.25"/>
    <row r="149" spans="1:5" ht="7.5" customHeight="1" x14ac:dyDescent="0.25"/>
    <row r="151" spans="1:5" ht="12.7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</sheetData>
  <mergeCells count="10">
    <mergeCell ref="A90:A91"/>
    <mergeCell ref="B90:B91"/>
    <mergeCell ref="C90:C91"/>
    <mergeCell ref="D90:E90"/>
    <mergeCell ref="A1:E1"/>
    <mergeCell ref="A3:A4"/>
    <mergeCell ref="B3:B4"/>
    <mergeCell ref="C3:C4"/>
    <mergeCell ref="D3:E3"/>
    <mergeCell ref="A88:E8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r:id="rId1"/>
  <headerFooter alignWithMargins="0">
    <oddHeader>&amp;C&amp;"Times New Roman CE,Félkövér"&amp;12
Tiszavasvári Város Önkormányzata
2018. ÉVI ZÁRSZÁMADÁSÁNAK PÉNZÜGYI MÉRLEGE&amp;10
&amp;R&amp;"Times New Roman CE,Félkövér dőlt"&amp;11 9. tájékoztató tábla a 19/2019.(V.30.) önkormányzati rendelethez</oddHeader>
  </headerFooter>
  <rowBreaks count="1" manualBreakCount="1">
    <brk id="8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 tájékoztató</vt:lpstr>
      <vt:lpstr>'9. tájékoztató'!Nyomtatási_terület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2019-05-30T16:21:56Z</dcterms:created>
  <dcterms:modified xsi:type="dcterms:W3CDTF">2019-05-30T16:21:57Z</dcterms:modified>
</cp:coreProperties>
</file>