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mell" sheetId="1" r:id="rId1"/>
  </sheets>
  <calcPr calcId="145621"/>
</workbook>
</file>

<file path=xl/calcChain.xml><?xml version="1.0" encoding="utf-8"?>
<calcChain xmlns="http://schemas.openxmlformats.org/spreadsheetml/2006/main">
  <c r="E141" i="1" l="1"/>
  <c r="D141" i="1"/>
  <c r="C141" i="1"/>
  <c r="D136" i="1"/>
  <c r="E136" i="1" s="1"/>
  <c r="C136" i="1"/>
  <c r="E131" i="1"/>
  <c r="D131" i="1"/>
  <c r="C131" i="1"/>
  <c r="E127" i="1"/>
  <c r="D127" i="1"/>
  <c r="D146" i="1" s="1"/>
  <c r="C127" i="1"/>
  <c r="C146" i="1" s="1"/>
  <c r="E125" i="1"/>
  <c r="E124" i="1"/>
  <c r="D123" i="1"/>
  <c r="E123" i="1" s="1"/>
  <c r="C123" i="1"/>
  <c r="D114" i="1"/>
  <c r="E111" i="1"/>
  <c r="E110" i="1"/>
  <c r="D109" i="1"/>
  <c r="E109" i="1" s="1"/>
  <c r="C109" i="1"/>
  <c r="E98" i="1"/>
  <c r="D98" i="1"/>
  <c r="E97" i="1"/>
  <c r="C96" i="1"/>
  <c r="E96" i="1" s="1"/>
  <c r="C95" i="1"/>
  <c r="E95" i="1" s="1"/>
  <c r="C94" i="1"/>
  <c r="E94" i="1" s="1"/>
  <c r="D93" i="1"/>
  <c r="D126" i="1" s="1"/>
  <c r="C93" i="1"/>
  <c r="C126" i="1" s="1"/>
  <c r="C147" i="1" s="1"/>
  <c r="E80" i="1"/>
  <c r="D80" i="1"/>
  <c r="C80" i="1"/>
  <c r="E79" i="1"/>
  <c r="E78" i="1"/>
  <c r="E77" i="1"/>
  <c r="D76" i="1"/>
  <c r="E76" i="1" s="1"/>
  <c r="C76" i="1"/>
  <c r="E75" i="1"/>
  <c r="E74" i="1"/>
  <c r="D73" i="1"/>
  <c r="E73" i="1" s="1"/>
  <c r="C73" i="1"/>
  <c r="E68" i="1"/>
  <c r="D68" i="1"/>
  <c r="C68" i="1"/>
  <c r="E67" i="1"/>
  <c r="E66" i="1"/>
  <c r="E65" i="1"/>
  <c r="D64" i="1"/>
  <c r="D86" i="1" s="1"/>
  <c r="C64" i="1"/>
  <c r="C86" i="1" s="1"/>
  <c r="E58" i="1"/>
  <c r="D58" i="1"/>
  <c r="C58" i="1"/>
  <c r="E57" i="1"/>
  <c r="E55" i="1"/>
  <c r="E54" i="1"/>
  <c r="D53" i="1"/>
  <c r="E53" i="1" s="1"/>
  <c r="C53" i="1"/>
  <c r="D47" i="1"/>
  <c r="E47" i="1" s="1"/>
  <c r="C47" i="1"/>
  <c r="E46" i="1"/>
  <c r="E45" i="1"/>
  <c r="E44" i="1"/>
  <c r="E43" i="1"/>
  <c r="E42" i="1"/>
  <c r="E41" i="1"/>
  <c r="E40" i="1"/>
  <c r="E39" i="1"/>
  <c r="E38" i="1"/>
  <c r="E37" i="1"/>
  <c r="D36" i="1"/>
  <c r="E36" i="1" s="1"/>
  <c r="C36" i="1"/>
  <c r="E33" i="1"/>
  <c r="E31" i="1"/>
  <c r="D30" i="1"/>
  <c r="E30" i="1" s="1"/>
  <c r="C30" i="1"/>
  <c r="D29" i="1"/>
  <c r="E29" i="1" s="1"/>
  <c r="C29" i="1"/>
  <c r="E28" i="1"/>
  <c r="E27" i="1"/>
  <c r="E26" i="1"/>
  <c r="E25" i="1"/>
  <c r="E24" i="1"/>
  <c r="E23" i="1"/>
  <c r="D22" i="1"/>
  <c r="E22" i="1" s="1"/>
  <c r="C22" i="1"/>
  <c r="E21" i="1"/>
  <c r="E19" i="1"/>
  <c r="E18" i="1"/>
  <c r="E17" i="1"/>
  <c r="E16" i="1"/>
  <c r="D15" i="1"/>
  <c r="C15" i="1"/>
  <c r="E15" i="1" s="1"/>
  <c r="E13" i="1"/>
  <c r="D9" i="1"/>
  <c r="D63" i="1" s="1"/>
  <c r="D87" i="1" s="1"/>
  <c r="C9" i="1"/>
  <c r="C63" i="1" s="1"/>
  <c r="C87" i="1" l="1"/>
  <c r="E63" i="1"/>
  <c r="E87" i="1" s="1"/>
  <c r="D147" i="1"/>
  <c r="E146" i="1"/>
  <c r="E9" i="1"/>
  <c r="E93" i="1"/>
  <c r="E126" i="1" s="1"/>
  <c r="E147" i="1" s="1"/>
  <c r="E64" i="1"/>
  <c r="E86" i="1" s="1"/>
</calcChain>
</file>

<file path=xl/sharedStrings.xml><?xml version="1.0" encoding="utf-8"?>
<sst xmlns="http://schemas.openxmlformats.org/spreadsheetml/2006/main" count="293" uniqueCount="246">
  <si>
    <t>ezer forint</t>
  </si>
  <si>
    <t>Sor-szám</t>
  </si>
  <si>
    <t>Előirányzat-csoport, kiemelt előirányzat megnevezése</t>
  </si>
  <si>
    <t>2017. évi előirányzat</t>
  </si>
  <si>
    <t>A</t>
  </si>
  <si>
    <t>B</t>
  </si>
  <si>
    <t>C</t>
  </si>
  <si>
    <t>D</t>
  </si>
  <si>
    <t>E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</si>
  <si>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</si>
  <si>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</si>
  <si>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</si>
  <si>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</si>
  <si>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</si>
  <si>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</si>
  <si>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</si>
  <si>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</si>
  <si>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</si>
  <si>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</si>
  <si>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</si>
  <si>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</si>
  <si>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</si>
  <si>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</si>
  <si>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</si>
  <si>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költsgégvetési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</si>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</sst>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3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Calibri"/>
      <family val="2"/>
      <charset val="238"/>
      <scheme val="minor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0" fillId="0" borderId="0"/>
  </cellStyleXfs>
  <cellXfs count="110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quotePrefix="1" applyFont="1" applyFill="1" applyBorder="1" applyAlignment="1" applyProtection="1">
      <alignment horizontal="right" vertical="center" indent="1"/>
    </xf>
    <xf numFmtId="0" fontId="5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 indent="1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20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Border="1" applyAlignment="1" applyProtection="1">
      <alignment wrapText="1"/>
    </xf>
    <xf numFmtId="0" fontId="15" fillId="0" borderId="13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6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 indent="1"/>
    </xf>
    <xf numFmtId="16" fontId="8" fillId="0" borderId="0" xfId="0" applyNumberFormat="1" applyFont="1" applyFill="1" applyAlignment="1">
      <alignment vertical="center" wrapTex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19" fillId="0" borderId="8" xfId="0" quotePrefix="1" applyNumberFormat="1" applyFont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0" fontId="19" fillId="0" borderId="26" xfId="0" applyFont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horizontal="left" vertical="center" wrapText="1"/>
    </xf>
    <xf numFmtId="0" fontId="20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view="pageLayout" zoomScaleNormal="100" workbookViewId="0">
      <selection activeCell="I2" sqref="I2"/>
    </sheetView>
  </sheetViews>
  <sheetFormatPr defaultRowHeight="15" x14ac:dyDescent="0.25"/>
  <cols>
    <col min="1" max="1" width="6" style="98" customWidth="1"/>
    <col min="2" max="2" width="55.7109375" style="99" customWidth="1"/>
    <col min="3" max="3" width="10.7109375" style="100" customWidth="1"/>
    <col min="4" max="4" width="10.42578125" style="100" customWidth="1"/>
    <col min="5" max="5" width="11.7109375" style="100" customWidth="1"/>
    <col min="6" max="16384" width="9.140625" style="16"/>
  </cols>
  <sheetData>
    <row r="1" spans="1:5" s="4" customFormat="1" ht="16.5" customHeight="1" x14ac:dyDescent="0.25">
      <c r="A1" s="1"/>
      <c r="B1" s="2"/>
      <c r="C1" s="3"/>
      <c r="D1" s="3"/>
      <c r="E1" s="3"/>
    </row>
    <row r="2" spans="1:5" s="8" customFormat="1" ht="21" customHeight="1" x14ac:dyDescent="0.25">
      <c r="A2" s="5"/>
      <c r="B2" s="6"/>
      <c r="C2" s="7"/>
      <c r="D2" s="7"/>
      <c r="E2" s="7"/>
    </row>
    <row r="3" spans="1:5" s="8" customFormat="1" ht="15.75" x14ac:dyDescent="0.25">
      <c r="A3" s="9"/>
      <c r="B3" s="6"/>
      <c r="C3" s="10"/>
      <c r="D3" s="10"/>
      <c r="E3" s="10"/>
    </row>
    <row r="4" spans="1:5" s="13" customFormat="1" ht="15.95" customHeight="1" thickBot="1" x14ac:dyDescent="0.3">
      <c r="A4" s="11"/>
      <c r="B4" s="11"/>
      <c r="C4" s="12"/>
      <c r="D4" s="12"/>
      <c r="E4" s="12" t="s">
        <v>0</v>
      </c>
    </row>
    <row r="5" spans="1:5" ht="24.75" thickBot="1" x14ac:dyDescent="0.3">
      <c r="A5" s="14" t="s">
        <v>1</v>
      </c>
      <c r="B5" s="15" t="s">
        <v>2</v>
      </c>
      <c r="C5" s="101" t="s">
        <v>3</v>
      </c>
      <c r="D5" s="102"/>
      <c r="E5" s="103"/>
    </row>
    <row r="6" spans="1:5" s="20" customFormat="1" ht="12.95" customHeight="1" thickBot="1" x14ac:dyDescent="0.3">
      <c r="A6" s="17" t="s">
        <v>4</v>
      </c>
      <c r="B6" s="18" t="s">
        <v>5</v>
      </c>
      <c r="C6" s="19" t="s">
        <v>6</v>
      </c>
      <c r="D6" s="19" t="s">
        <v>7</v>
      </c>
      <c r="E6" s="19" t="s">
        <v>8</v>
      </c>
    </row>
    <row r="7" spans="1:5" s="20" customFormat="1" ht="12.95" customHeight="1" x14ac:dyDescent="0.25">
      <c r="A7" s="104"/>
      <c r="B7" s="106" t="s">
        <v>9</v>
      </c>
      <c r="C7" s="108" t="s">
        <v>10</v>
      </c>
      <c r="D7" s="104" t="s">
        <v>11</v>
      </c>
      <c r="E7" s="104" t="s">
        <v>12</v>
      </c>
    </row>
    <row r="8" spans="1:5" s="20" customFormat="1" ht="15.95" customHeight="1" thickBot="1" x14ac:dyDescent="0.3">
      <c r="A8" s="105"/>
      <c r="B8" s="107"/>
      <c r="C8" s="109"/>
      <c r="D8" s="105"/>
      <c r="E8" s="105"/>
    </row>
    <row r="9" spans="1:5" s="20" customFormat="1" ht="12" customHeight="1" thickBot="1" x14ac:dyDescent="0.3">
      <c r="A9" s="21" t="s">
        <v>13</v>
      </c>
      <c r="B9" s="22" t="s">
        <v>14</v>
      </c>
      <c r="C9" s="23">
        <f>+C10+C11+C12+C13+C14</f>
        <v>45455</v>
      </c>
      <c r="D9" s="23">
        <f>+D10+D11+D12+D13+D14</f>
        <v>0</v>
      </c>
      <c r="E9" s="23">
        <f>C9+D9</f>
        <v>45455</v>
      </c>
    </row>
    <row r="10" spans="1:5" s="27" customFormat="1" ht="12" customHeight="1" x14ac:dyDescent="0.2">
      <c r="A10" s="24" t="s">
        <v>15</v>
      </c>
      <c r="B10" s="25" t="s">
        <v>16</v>
      </c>
      <c r="C10" s="26">
        <v>15145</v>
      </c>
      <c r="D10" s="26"/>
      <c r="E10" s="26">
        <v>15145</v>
      </c>
    </row>
    <row r="11" spans="1:5" s="31" customFormat="1" ht="12" customHeight="1" x14ac:dyDescent="0.2">
      <c r="A11" s="28" t="s">
        <v>17</v>
      </c>
      <c r="B11" s="29" t="s">
        <v>18</v>
      </c>
      <c r="C11" s="30">
        <v>13803</v>
      </c>
      <c r="D11" s="30"/>
      <c r="E11" s="26">
        <v>13803</v>
      </c>
    </row>
    <row r="12" spans="1:5" s="31" customFormat="1" ht="12" customHeight="1" x14ac:dyDescent="0.2">
      <c r="A12" s="28" t="s">
        <v>19</v>
      </c>
      <c r="B12" s="29" t="s">
        <v>20</v>
      </c>
      <c r="C12" s="30">
        <v>14956</v>
      </c>
      <c r="D12" s="30"/>
      <c r="E12" s="26">
        <v>14956</v>
      </c>
    </row>
    <row r="13" spans="1:5" s="31" customFormat="1" ht="12" customHeight="1" x14ac:dyDescent="0.2">
      <c r="A13" s="28" t="s">
        <v>21</v>
      </c>
      <c r="B13" s="29" t="s">
        <v>22</v>
      </c>
      <c r="C13" s="30">
        <v>1200</v>
      </c>
      <c r="D13" s="30"/>
      <c r="E13" s="26">
        <f>D13+C13</f>
        <v>1200</v>
      </c>
    </row>
    <row r="14" spans="1:5" s="31" customFormat="1" ht="12" customHeight="1" thickBot="1" x14ac:dyDescent="0.25">
      <c r="A14" s="28" t="s">
        <v>23</v>
      </c>
      <c r="B14" s="29" t="s">
        <v>24</v>
      </c>
      <c r="C14" s="30">
        <v>351</v>
      </c>
      <c r="D14" s="30"/>
      <c r="E14" s="26">
        <v>351</v>
      </c>
    </row>
    <row r="15" spans="1:5" s="27" customFormat="1" ht="12" customHeight="1" thickBot="1" x14ac:dyDescent="0.3">
      <c r="A15" s="32" t="s">
        <v>25</v>
      </c>
      <c r="B15" s="33" t="s">
        <v>26</v>
      </c>
      <c r="C15" s="23">
        <f>+C16+C17+C18+C19+C20</f>
        <v>11635</v>
      </c>
      <c r="D15" s="23">
        <f>+D16+D17+D18+D19+D20</f>
        <v>0</v>
      </c>
      <c r="E15" s="23">
        <f t="shared" ref="E15:E21" si="0">C15+D15</f>
        <v>11635</v>
      </c>
    </row>
    <row r="16" spans="1:5" s="27" customFormat="1" ht="12" customHeight="1" x14ac:dyDescent="0.2">
      <c r="A16" s="24" t="s">
        <v>27</v>
      </c>
      <c r="B16" s="25" t="s">
        <v>28</v>
      </c>
      <c r="C16" s="26"/>
      <c r="D16" s="26"/>
      <c r="E16" s="26">
        <f t="shared" si="0"/>
        <v>0</v>
      </c>
    </row>
    <row r="17" spans="1:5" s="27" customFormat="1" ht="12" customHeight="1" x14ac:dyDescent="0.2">
      <c r="A17" s="28" t="s">
        <v>29</v>
      </c>
      <c r="B17" s="29" t="s">
        <v>30</v>
      </c>
      <c r="C17" s="30"/>
      <c r="D17" s="30"/>
      <c r="E17" s="26">
        <f t="shared" si="0"/>
        <v>0</v>
      </c>
    </row>
    <row r="18" spans="1:5" s="27" customFormat="1" ht="12" customHeight="1" x14ac:dyDescent="0.2">
      <c r="A18" s="28" t="s">
        <v>31</v>
      </c>
      <c r="B18" s="29" t="s">
        <v>32</v>
      </c>
      <c r="C18" s="30"/>
      <c r="D18" s="30"/>
      <c r="E18" s="26">
        <f t="shared" si="0"/>
        <v>0</v>
      </c>
    </row>
    <row r="19" spans="1:5" s="27" customFormat="1" ht="12" customHeight="1" x14ac:dyDescent="0.2">
      <c r="A19" s="28" t="s">
        <v>33</v>
      </c>
      <c r="B19" s="29" t="s">
        <v>34</v>
      </c>
      <c r="C19" s="30"/>
      <c r="D19" s="30"/>
      <c r="E19" s="26">
        <f t="shared" si="0"/>
        <v>0</v>
      </c>
    </row>
    <row r="20" spans="1:5" s="27" customFormat="1" ht="12" customHeight="1" x14ac:dyDescent="0.2">
      <c r="A20" s="28" t="s">
        <v>35</v>
      </c>
      <c r="B20" s="29" t="s">
        <v>36</v>
      </c>
      <c r="C20" s="30">
        <v>11635</v>
      </c>
      <c r="D20" s="30"/>
      <c r="E20" s="26">
        <v>11635</v>
      </c>
    </row>
    <row r="21" spans="1:5" s="31" customFormat="1" ht="12" customHeight="1" thickBot="1" x14ac:dyDescent="0.25">
      <c r="A21" s="34" t="s">
        <v>37</v>
      </c>
      <c r="B21" s="35" t="s">
        <v>38</v>
      </c>
      <c r="C21" s="36">
        <v>0</v>
      </c>
      <c r="D21" s="36"/>
      <c r="E21" s="26">
        <f t="shared" si="0"/>
        <v>0</v>
      </c>
    </row>
    <row r="22" spans="1:5" s="31" customFormat="1" ht="12" customHeight="1" thickBot="1" x14ac:dyDescent="0.3">
      <c r="A22" s="32" t="s">
        <v>39</v>
      </c>
      <c r="B22" s="22" t="s">
        <v>40</v>
      </c>
      <c r="C22" s="23">
        <f>+C23+C24+C25+C26+C27</f>
        <v>0</v>
      </c>
      <c r="D22" s="23">
        <f>+D23+D24+D25+D26+D27</f>
        <v>0</v>
      </c>
      <c r="E22" s="23">
        <f t="shared" ref="E22:E47" si="1">D22+C22</f>
        <v>0</v>
      </c>
    </row>
    <row r="23" spans="1:5" s="31" customFormat="1" ht="12" customHeight="1" x14ac:dyDescent="0.2">
      <c r="A23" s="24" t="s">
        <v>41</v>
      </c>
      <c r="B23" s="25" t="s">
        <v>42</v>
      </c>
      <c r="C23" s="26"/>
      <c r="D23" s="26"/>
      <c r="E23" s="26">
        <f t="shared" si="1"/>
        <v>0</v>
      </c>
    </row>
    <row r="24" spans="1:5" s="27" customFormat="1" ht="12" customHeight="1" x14ac:dyDescent="0.2">
      <c r="A24" s="28" t="s">
        <v>43</v>
      </c>
      <c r="B24" s="29" t="s">
        <v>44</v>
      </c>
      <c r="C24" s="30"/>
      <c r="D24" s="30"/>
      <c r="E24" s="26">
        <f t="shared" si="1"/>
        <v>0</v>
      </c>
    </row>
    <row r="25" spans="1:5" s="31" customFormat="1" ht="12" customHeight="1" x14ac:dyDescent="0.2">
      <c r="A25" s="28" t="s">
        <v>45</v>
      </c>
      <c r="B25" s="29" t="s">
        <v>46</v>
      </c>
      <c r="C25" s="30"/>
      <c r="D25" s="30"/>
      <c r="E25" s="26">
        <f t="shared" si="1"/>
        <v>0</v>
      </c>
    </row>
    <row r="26" spans="1:5" s="31" customFormat="1" ht="12" customHeight="1" x14ac:dyDescent="0.2">
      <c r="A26" s="28" t="s">
        <v>47</v>
      </c>
      <c r="B26" s="29" t="s">
        <v>48</v>
      </c>
      <c r="C26" s="30"/>
      <c r="D26" s="30"/>
      <c r="E26" s="26">
        <f t="shared" si="1"/>
        <v>0</v>
      </c>
    </row>
    <row r="27" spans="1:5" s="31" customFormat="1" ht="12" customHeight="1" x14ac:dyDescent="0.2">
      <c r="A27" s="28" t="s">
        <v>49</v>
      </c>
      <c r="B27" s="29" t="s">
        <v>50</v>
      </c>
      <c r="C27" s="30">
        <v>0</v>
      </c>
      <c r="D27" s="30"/>
      <c r="E27" s="26">
        <f t="shared" si="1"/>
        <v>0</v>
      </c>
    </row>
    <row r="28" spans="1:5" s="31" customFormat="1" ht="12" customHeight="1" thickBot="1" x14ac:dyDescent="0.25">
      <c r="A28" s="34" t="s">
        <v>51</v>
      </c>
      <c r="B28" s="35" t="s">
        <v>52</v>
      </c>
      <c r="C28" s="36">
        <v>0</v>
      </c>
      <c r="D28" s="36"/>
      <c r="E28" s="26">
        <f t="shared" si="1"/>
        <v>0</v>
      </c>
    </row>
    <row r="29" spans="1:5" s="31" customFormat="1" ht="12" customHeight="1" thickBot="1" x14ac:dyDescent="0.3">
      <c r="A29" s="32" t="s">
        <v>53</v>
      </c>
      <c r="B29" s="22" t="s">
        <v>54</v>
      </c>
      <c r="C29" s="37">
        <f>+C30+C33+C34+C35</f>
        <v>9700</v>
      </c>
      <c r="D29" s="37">
        <f>+D30+D33+D34+D35</f>
        <v>0</v>
      </c>
      <c r="E29" s="37">
        <f t="shared" si="1"/>
        <v>9700</v>
      </c>
    </row>
    <row r="30" spans="1:5" s="31" customFormat="1" ht="12" customHeight="1" x14ac:dyDescent="0.2">
      <c r="A30" s="24" t="s">
        <v>55</v>
      </c>
      <c r="B30" s="25" t="s">
        <v>56</v>
      </c>
      <c r="C30" s="38">
        <f>+C31+C32</f>
        <v>8000</v>
      </c>
      <c r="D30" s="38">
        <f>+D31+D32</f>
        <v>0</v>
      </c>
      <c r="E30" s="38">
        <f t="shared" si="1"/>
        <v>8000</v>
      </c>
    </row>
    <row r="31" spans="1:5" s="31" customFormat="1" ht="12" customHeight="1" x14ac:dyDescent="0.2">
      <c r="A31" s="28" t="s">
        <v>57</v>
      </c>
      <c r="B31" s="29" t="s">
        <v>58</v>
      </c>
      <c r="C31" s="30">
        <v>2000</v>
      </c>
      <c r="D31" s="30"/>
      <c r="E31" s="38">
        <f t="shared" si="1"/>
        <v>2000</v>
      </c>
    </row>
    <row r="32" spans="1:5" s="31" customFormat="1" ht="12" customHeight="1" x14ac:dyDescent="0.2">
      <c r="A32" s="28" t="s">
        <v>59</v>
      </c>
      <c r="B32" s="29" t="s">
        <v>60</v>
      </c>
      <c r="C32" s="30">
        <v>6000</v>
      </c>
      <c r="D32" s="30"/>
      <c r="E32" s="38">
        <v>6000</v>
      </c>
    </row>
    <row r="33" spans="1:5" s="31" customFormat="1" ht="12" customHeight="1" x14ac:dyDescent="0.2">
      <c r="A33" s="28" t="s">
        <v>61</v>
      </c>
      <c r="B33" s="29" t="s">
        <v>62</v>
      </c>
      <c r="C33" s="30">
        <v>1000</v>
      </c>
      <c r="D33" s="30"/>
      <c r="E33" s="38">
        <f t="shared" si="1"/>
        <v>1000</v>
      </c>
    </row>
    <row r="34" spans="1:5" s="31" customFormat="1" ht="12" customHeight="1" x14ac:dyDescent="0.2">
      <c r="A34" s="28" t="s">
        <v>63</v>
      </c>
      <c r="B34" s="29" t="s">
        <v>64</v>
      </c>
      <c r="C34" s="30">
        <v>300</v>
      </c>
      <c r="D34" s="30"/>
      <c r="E34" s="38">
        <v>300</v>
      </c>
    </row>
    <row r="35" spans="1:5" s="31" customFormat="1" ht="12" customHeight="1" thickBot="1" x14ac:dyDescent="0.25">
      <c r="A35" s="34" t="s">
        <v>65</v>
      </c>
      <c r="B35" s="35" t="s">
        <v>66</v>
      </c>
      <c r="C35" s="36">
        <v>400</v>
      </c>
      <c r="D35" s="36"/>
      <c r="E35" s="38">
        <v>400</v>
      </c>
    </row>
    <row r="36" spans="1:5" s="31" customFormat="1" ht="12" customHeight="1" thickBot="1" x14ac:dyDescent="0.3">
      <c r="A36" s="32" t="s">
        <v>67</v>
      </c>
      <c r="B36" s="22" t="s">
        <v>68</v>
      </c>
      <c r="C36" s="23">
        <f>SUM(C37:C46)</f>
        <v>3283</v>
      </c>
      <c r="D36" s="23">
        <f>SUM(D37:D46)</f>
        <v>7114</v>
      </c>
      <c r="E36" s="23">
        <f t="shared" si="1"/>
        <v>10397</v>
      </c>
    </row>
    <row r="37" spans="1:5" s="31" customFormat="1" ht="12" customHeight="1" x14ac:dyDescent="0.2">
      <c r="A37" s="24" t="s">
        <v>69</v>
      </c>
      <c r="B37" s="25" t="s">
        <v>70</v>
      </c>
      <c r="C37" s="26"/>
      <c r="D37" s="26"/>
      <c r="E37" s="26">
        <f t="shared" si="1"/>
        <v>0</v>
      </c>
    </row>
    <row r="38" spans="1:5" s="31" customFormat="1" ht="12" customHeight="1" x14ac:dyDescent="0.2">
      <c r="A38" s="28" t="s">
        <v>71</v>
      </c>
      <c r="B38" s="29" t="s">
        <v>72</v>
      </c>
      <c r="C38" s="30">
        <v>650</v>
      </c>
      <c r="D38" s="30">
        <v>4606</v>
      </c>
      <c r="E38" s="26">
        <f t="shared" si="1"/>
        <v>5256</v>
      </c>
    </row>
    <row r="39" spans="1:5" s="31" customFormat="1" ht="12" customHeight="1" x14ac:dyDescent="0.2">
      <c r="A39" s="28" t="s">
        <v>73</v>
      </c>
      <c r="B39" s="29" t="s">
        <v>74</v>
      </c>
      <c r="C39" s="30">
        <v>2000</v>
      </c>
      <c r="D39" s="30"/>
      <c r="E39" s="26">
        <f t="shared" si="1"/>
        <v>2000</v>
      </c>
    </row>
    <row r="40" spans="1:5" s="31" customFormat="1" ht="12" customHeight="1" x14ac:dyDescent="0.2">
      <c r="A40" s="28" t="s">
        <v>75</v>
      </c>
      <c r="B40" s="29" t="s">
        <v>76</v>
      </c>
      <c r="C40" s="30">
        <v>43</v>
      </c>
      <c r="D40" s="30"/>
      <c r="E40" s="26">
        <f t="shared" si="1"/>
        <v>43</v>
      </c>
    </row>
    <row r="41" spans="1:5" s="31" customFormat="1" ht="12" customHeight="1" x14ac:dyDescent="0.2">
      <c r="A41" s="28" t="s">
        <v>77</v>
      </c>
      <c r="B41" s="29" t="s">
        <v>78</v>
      </c>
      <c r="C41" s="30">
        <v>0</v>
      </c>
      <c r="D41" s="30">
        <v>987</v>
      </c>
      <c r="E41" s="26">
        <f t="shared" si="1"/>
        <v>987</v>
      </c>
    </row>
    <row r="42" spans="1:5" s="31" customFormat="1" ht="12" customHeight="1" x14ac:dyDescent="0.2">
      <c r="A42" s="28" t="s">
        <v>79</v>
      </c>
      <c r="B42" s="29" t="s">
        <v>80</v>
      </c>
      <c r="C42" s="30">
        <v>540</v>
      </c>
      <c r="D42" s="30">
        <v>1511</v>
      </c>
      <c r="E42" s="26">
        <f t="shared" si="1"/>
        <v>2051</v>
      </c>
    </row>
    <row r="43" spans="1:5" s="31" customFormat="1" ht="12" customHeight="1" x14ac:dyDescent="0.2">
      <c r="A43" s="28" t="s">
        <v>81</v>
      </c>
      <c r="B43" s="29" t="s">
        <v>82</v>
      </c>
      <c r="C43" s="30"/>
      <c r="D43" s="30"/>
      <c r="E43" s="26">
        <f t="shared" si="1"/>
        <v>0</v>
      </c>
    </row>
    <row r="44" spans="1:5" s="31" customFormat="1" ht="12" customHeight="1" x14ac:dyDescent="0.2">
      <c r="A44" s="28" t="s">
        <v>83</v>
      </c>
      <c r="B44" s="29" t="s">
        <v>84</v>
      </c>
      <c r="C44" s="30">
        <v>50</v>
      </c>
      <c r="D44" s="30">
        <v>10</v>
      </c>
      <c r="E44" s="26">
        <f t="shared" si="1"/>
        <v>60</v>
      </c>
    </row>
    <row r="45" spans="1:5" s="31" customFormat="1" ht="12" customHeight="1" x14ac:dyDescent="0.2">
      <c r="A45" s="28" t="s">
        <v>85</v>
      </c>
      <c r="B45" s="29" t="s">
        <v>86</v>
      </c>
      <c r="C45" s="39"/>
      <c r="D45" s="39"/>
      <c r="E45" s="26">
        <f t="shared" si="1"/>
        <v>0</v>
      </c>
    </row>
    <row r="46" spans="1:5" s="31" customFormat="1" ht="12" customHeight="1" thickBot="1" x14ac:dyDescent="0.25">
      <c r="A46" s="34" t="s">
        <v>87</v>
      </c>
      <c r="B46" s="35" t="s">
        <v>88</v>
      </c>
      <c r="C46" s="40">
        <v>0</v>
      </c>
      <c r="D46" s="40"/>
      <c r="E46" s="41">
        <f t="shared" si="1"/>
        <v>0</v>
      </c>
    </row>
    <row r="47" spans="1:5" s="31" customFormat="1" ht="12" customHeight="1" thickBot="1" x14ac:dyDescent="0.3">
      <c r="A47" s="32" t="s">
        <v>89</v>
      </c>
      <c r="B47" s="22" t="s">
        <v>90</v>
      </c>
      <c r="C47" s="23">
        <f>SUM(C48:C52)</f>
        <v>0</v>
      </c>
      <c r="D47" s="23">
        <f>SUM(D48:D52)</f>
        <v>0</v>
      </c>
      <c r="E47" s="42">
        <f t="shared" si="1"/>
        <v>0</v>
      </c>
    </row>
    <row r="48" spans="1:5" s="31" customFormat="1" ht="12" customHeight="1" x14ac:dyDescent="0.2">
      <c r="A48" s="24" t="s">
        <v>91</v>
      </c>
      <c r="B48" s="25" t="s">
        <v>92</v>
      </c>
      <c r="C48" s="43"/>
      <c r="D48" s="43"/>
      <c r="E48" s="43"/>
    </row>
    <row r="49" spans="1:5" s="31" customFormat="1" ht="12" customHeight="1" x14ac:dyDescent="0.2">
      <c r="A49" s="28" t="s">
        <v>93</v>
      </c>
      <c r="B49" s="29" t="s">
        <v>94</v>
      </c>
      <c r="C49" s="39"/>
      <c r="D49" s="39"/>
      <c r="E49" s="39"/>
    </row>
    <row r="50" spans="1:5" s="31" customFormat="1" ht="12" customHeight="1" x14ac:dyDescent="0.2">
      <c r="A50" s="28" t="s">
        <v>95</v>
      </c>
      <c r="B50" s="29" t="s">
        <v>96</v>
      </c>
      <c r="C50" s="39"/>
      <c r="D50" s="39"/>
      <c r="E50" s="39"/>
    </row>
    <row r="51" spans="1:5" s="31" customFormat="1" ht="12" customHeight="1" x14ac:dyDescent="0.2">
      <c r="A51" s="28" t="s">
        <v>97</v>
      </c>
      <c r="B51" s="29" t="s">
        <v>98</v>
      </c>
      <c r="C51" s="39"/>
      <c r="D51" s="39"/>
      <c r="E51" s="39"/>
    </row>
    <row r="52" spans="1:5" s="31" customFormat="1" ht="12" customHeight="1" thickBot="1" x14ac:dyDescent="0.25">
      <c r="A52" s="34" t="s">
        <v>99</v>
      </c>
      <c r="B52" s="35" t="s">
        <v>100</v>
      </c>
      <c r="C52" s="40"/>
      <c r="D52" s="40"/>
      <c r="E52" s="40"/>
    </row>
    <row r="53" spans="1:5" s="31" customFormat="1" ht="12" customHeight="1" thickBot="1" x14ac:dyDescent="0.3">
      <c r="A53" s="32" t="s">
        <v>101</v>
      </c>
      <c r="B53" s="22" t="s">
        <v>102</v>
      </c>
      <c r="C53" s="23">
        <f>SUM(C54:C56)</f>
        <v>0</v>
      </c>
      <c r="D53" s="23">
        <f>SUM(D54:D56)</f>
        <v>0</v>
      </c>
      <c r="E53" s="23">
        <f>D53+C53</f>
        <v>0</v>
      </c>
    </row>
    <row r="54" spans="1:5" s="31" customFormat="1" ht="12" customHeight="1" x14ac:dyDescent="0.2">
      <c r="A54" s="24" t="s">
        <v>103</v>
      </c>
      <c r="B54" s="25" t="s">
        <v>104</v>
      </c>
      <c r="C54" s="26"/>
      <c r="D54" s="26"/>
      <c r="E54" s="26">
        <f>C54+D54</f>
        <v>0</v>
      </c>
    </row>
    <row r="55" spans="1:5" s="31" customFormat="1" ht="12" customHeight="1" x14ac:dyDescent="0.2">
      <c r="A55" s="28" t="s">
        <v>105</v>
      </c>
      <c r="B55" s="29" t="s">
        <v>106</v>
      </c>
      <c r="C55" s="30"/>
      <c r="D55" s="30"/>
      <c r="E55" s="26">
        <f>C55+D55</f>
        <v>0</v>
      </c>
    </row>
    <row r="56" spans="1:5" s="31" customFormat="1" ht="12" customHeight="1" x14ac:dyDescent="0.2">
      <c r="A56" s="28" t="s">
        <v>107</v>
      </c>
      <c r="B56" s="29" t="s">
        <v>108</v>
      </c>
      <c r="C56" s="30">
        <v>0</v>
      </c>
      <c r="D56" s="30"/>
      <c r="E56" s="26">
        <v>0</v>
      </c>
    </row>
    <row r="57" spans="1:5" s="31" customFormat="1" ht="12" customHeight="1" thickBot="1" x14ac:dyDescent="0.25">
      <c r="A57" s="34" t="s">
        <v>109</v>
      </c>
      <c r="B57" s="35" t="s">
        <v>110</v>
      </c>
      <c r="C57" s="36"/>
      <c r="D57" s="36"/>
      <c r="E57" s="26">
        <f>C57+D57</f>
        <v>0</v>
      </c>
    </row>
    <row r="58" spans="1:5" s="31" customFormat="1" ht="12" customHeight="1" thickBot="1" x14ac:dyDescent="0.3">
      <c r="A58" s="32" t="s">
        <v>111</v>
      </c>
      <c r="B58" s="33" t="s">
        <v>112</v>
      </c>
      <c r="C58" s="23">
        <f>SUM(C59:C61)</f>
        <v>0</v>
      </c>
      <c r="D58" s="23">
        <f>SUM(D59:D61)</f>
        <v>0</v>
      </c>
      <c r="E58" s="23">
        <f>SUM(E59:E61)</f>
        <v>0</v>
      </c>
    </row>
    <row r="59" spans="1:5" s="31" customFormat="1" ht="12" customHeight="1" x14ac:dyDescent="0.2">
      <c r="A59" s="24" t="s">
        <v>113</v>
      </c>
      <c r="B59" s="25" t="s">
        <v>114</v>
      </c>
      <c r="C59" s="39"/>
      <c r="D59" s="39"/>
      <c r="E59" s="39"/>
    </row>
    <row r="60" spans="1:5" s="31" customFormat="1" ht="12" customHeight="1" x14ac:dyDescent="0.2">
      <c r="A60" s="28" t="s">
        <v>115</v>
      </c>
      <c r="B60" s="29" t="s">
        <v>116</v>
      </c>
      <c r="C60" s="39"/>
      <c r="D60" s="39"/>
      <c r="E60" s="39"/>
    </row>
    <row r="61" spans="1:5" s="31" customFormat="1" ht="12" customHeight="1" x14ac:dyDescent="0.2">
      <c r="A61" s="28" t="s">
        <v>117</v>
      </c>
      <c r="B61" s="29" t="s">
        <v>118</v>
      </c>
      <c r="C61" s="39"/>
      <c r="D61" s="39"/>
      <c r="E61" s="39"/>
    </row>
    <row r="62" spans="1:5" s="31" customFormat="1" ht="12" customHeight="1" x14ac:dyDescent="0.2">
      <c r="A62" s="28" t="s">
        <v>119</v>
      </c>
      <c r="B62" s="29" t="s">
        <v>120</v>
      </c>
      <c r="C62" s="39"/>
      <c r="D62" s="39"/>
      <c r="E62" s="39"/>
    </row>
    <row r="63" spans="1:5" s="31" customFormat="1" ht="12" customHeight="1" thickBot="1" x14ac:dyDescent="0.3">
      <c r="A63" s="21" t="s">
        <v>121</v>
      </c>
      <c r="B63" s="44" t="s">
        <v>122</v>
      </c>
      <c r="C63" s="45">
        <f>+C9+C15+C22+C29+C36+C47+C53+C58</f>
        <v>70073</v>
      </c>
      <c r="D63" s="45">
        <f>+D9+D15+D22+D29+D36+D47+D53+D58</f>
        <v>7114</v>
      </c>
      <c r="E63" s="45">
        <f>C63+D63</f>
        <v>77187</v>
      </c>
    </row>
    <row r="64" spans="1:5" s="31" customFormat="1" ht="12" customHeight="1" thickBot="1" x14ac:dyDescent="0.2">
      <c r="A64" s="46" t="s">
        <v>123</v>
      </c>
      <c r="B64" s="33" t="s">
        <v>124</v>
      </c>
      <c r="C64" s="23">
        <f>SUM(C65:C67)</f>
        <v>0</v>
      </c>
      <c r="D64" s="23">
        <f>SUM(D65:D67)</f>
        <v>0</v>
      </c>
      <c r="E64" s="23">
        <f>D64+C64</f>
        <v>0</v>
      </c>
    </row>
    <row r="65" spans="1:5" s="31" customFormat="1" ht="12" customHeight="1" x14ac:dyDescent="0.2">
      <c r="A65" s="24" t="s">
        <v>125</v>
      </c>
      <c r="B65" s="25" t="s">
        <v>126</v>
      </c>
      <c r="C65" s="39"/>
      <c r="D65" s="39"/>
      <c r="E65" s="39">
        <f>D65+C65</f>
        <v>0</v>
      </c>
    </row>
    <row r="66" spans="1:5" s="31" customFormat="1" ht="12" customHeight="1" x14ac:dyDescent="0.2">
      <c r="A66" s="28" t="s">
        <v>127</v>
      </c>
      <c r="B66" s="29" t="s">
        <v>128</v>
      </c>
      <c r="C66" s="39">
        <v>0</v>
      </c>
      <c r="D66" s="39"/>
      <c r="E66" s="39">
        <f>D66+C66</f>
        <v>0</v>
      </c>
    </row>
    <row r="67" spans="1:5" s="31" customFormat="1" ht="12" customHeight="1" thickBot="1" x14ac:dyDescent="0.25">
      <c r="A67" s="34" t="s">
        <v>129</v>
      </c>
      <c r="B67" s="47" t="s">
        <v>130</v>
      </c>
      <c r="C67" s="39">
        <v>0</v>
      </c>
      <c r="D67" s="39"/>
      <c r="E67" s="39">
        <f>D67+C67</f>
        <v>0</v>
      </c>
    </row>
    <row r="68" spans="1:5" s="31" customFormat="1" ht="12" customHeight="1" thickBot="1" x14ac:dyDescent="0.2">
      <c r="A68" s="46" t="s">
        <v>131</v>
      </c>
      <c r="B68" s="33" t="s">
        <v>132</v>
      </c>
      <c r="C68" s="23">
        <f>SUM(C69:C72)</f>
        <v>0</v>
      </c>
      <c r="D68" s="23">
        <f>SUM(D69:D72)</f>
        <v>0</v>
      </c>
      <c r="E68" s="23">
        <f>SUM(E69:E72)</f>
        <v>0</v>
      </c>
    </row>
    <row r="69" spans="1:5" s="31" customFormat="1" ht="12" customHeight="1" x14ac:dyDescent="0.2">
      <c r="A69" s="24" t="s">
        <v>133</v>
      </c>
      <c r="B69" s="25" t="s">
        <v>134</v>
      </c>
      <c r="C69" s="39"/>
      <c r="D69" s="39"/>
      <c r="E69" s="39"/>
    </row>
    <row r="70" spans="1:5" s="31" customFormat="1" ht="12" customHeight="1" x14ac:dyDescent="0.2">
      <c r="A70" s="28" t="s">
        <v>135</v>
      </c>
      <c r="B70" s="29" t="s">
        <v>136</v>
      </c>
      <c r="C70" s="39"/>
      <c r="D70" s="39"/>
      <c r="E70" s="39"/>
    </row>
    <row r="71" spans="1:5" s="31" customFormat="1" ht="12" customHeight="1" x14ac:dyDescent="0.2">
      <c r="A71" s="28" t="s">
        <v>137</v>
      </c>
      <c r="B71" s="29" t="s">
        <v>138</v>
      </c>
      <c r="C71" s="39"/>
      <c r="D71" s="39"/>
      <c r="E71" s="39"/>
    </row>
    <row r="72" spans="1:5" s="31" customFormat="1" ht="12" customHeight="1" thickBot="1" x14ac:dyDescent="0.25">
      <c r="A72" s="34" t="s">
        <v>139</v>
      </c>
      <c r="B72" s="35" t="s">
        <v>140</v>
      </c>
      <c r="C72" s="39"/>
      <c r="D72" s="39"/>
      <c r="E72" s="39"/>
    </row>
    <row r="73" spans="1:5" s="31" customFormat="1" ht="12" customHeight="1" thickBot="1" x14ac:dyDescent="0.2">
      <c r="A73" s="46" t="s">
        <v>141</v>
      </c>
      <c r="B73" s="33" t="s">
        <v>142</v>
      </c>
      <c r="C73" s="23">
        <f>SUM(C74:C75)</f>
        <v>24327</v>
      </c>
      <c r="D73" s="23">
        <f>SUM(D74:D75)</f>
        <v>0</v>
      </c>
      <c r="E73" s="23">
        <f t="shared" ref="E73:E79" si="2">D73+C73</f>
        <v>24327</v>
      </c>
    </row>
    <row r="74" spans="1:5" s="31" customFormat="1" ht="12" customHeight="1" x14ac:dyDescent="0.2">
      <c r="A74" s="24" t="s">
        <v>143</v>
      </c>
      <c r="B74" s="25" t="s">
        <v>144</v>
      </c>
      <c r="C74" s="39">
        <v>24327</v>
      </c>
      <c r="D74" s="39"/>
      <c r="E74" s="39">
        <f t="shared" si="2"/>
        <v>24327</v>
      </c>
    </row>
    <row r="75" spans="1:5" s="31" customFormat="1" ht="12" customHeight="1" thickBot="1" x14ac:dyDescent="0.25">
      <c r="A75" s="34" t="s">
        <v>145</v>
      </c>
      <c r="B75" s="35" t="s">
        <v>146</v>
      </c>
      <c r="C75" s="39"/>
      <c r="D75" s="39"/>
      <c r="E75" s="39">
        <f t="shared" si="2"/>
        <v>0</v>
      </c>
    </row>
    <row r="76" spans="1:5" s="27" customFormat="1" ht="12" customHeight="1" thickBot="1" x14ac:dyDescent="0.2">
      <c r="A76" s="46" t="s">
        <v>147</v>
      </c>
      <c r="B76" s="33" t="s">
        <v>148</v>
      </c>
      <c r="C76" s="23">
        <f>SUM(C77:C79)</f>
        <v>0</v>
      </c>
      <c r="D76" s="23">
        <f>SUM(D77:D79)</f>
        <v>23381</v>
      </c>
      <c r="E76" s="23">
        <f t="shared" si="2"/>
        <v>23381</v>
      </c>
    </row>
    <row r="77" spans="1:5" s="31" customFormat="1" ht="12" customHeight="1" x14ac:dyDescent="0.2">
      <c r="A77" s="24" t="s">
        <v>149</v>
      </c>
      <c r="B77" s="25" t="s">
        <v>150</v>
      </c>
      <c r="C77" s="39"/>
      <c r="D77" s="39">
        <v>23381</v>
      </c>
      <c r="E77" s="39">
        <f t="shared" si="2"/>
        <v>23381</v>
      </c>
    </row>
    <row r="78" spans="1:5" s="31" customFormat="1" ht="12" customHeight="1" x14ac:dyDescent="0.2">
      <c r="A78" s="28" t="s">
        <v>151</v>
      </c>
      <c r="B78" s="29" t="s">
        <v>152</v>
      </c>
      <c r="C78" s="39"/>
      <c r="D78" s="39"/>
      <c r="E78" s="39">
        <f t="shared" si="2"/>
        <v>0</v>
      </c>
    </row>
    <row r="79" spans="1:5" s="31" customFormat="1" ht="12" customHeight="1" thickBot="1" x14ac:dyDescent="0.25">
      <c r="A79" s="34" t="s">
        <v>153</v>
      </c>
      <c r="B79" s="35" t="s">
        <v>154</v>
      </c>
      <c r="C79" s="39"/>
      <c r="D79" s="39"/>
      <c r="E79" s="39">
        <f t="shared" si="2"/>
        <v>0</v>
      </c>
    </row>
    <row r="80" spans="1:5" s="31" customFormat="1" ht="12" customHeight="1" thickBot="1" x14ac:dyDescent="0.2">
      <c r="A80" s="46" t="s">
        <v>155</v>
      </c>
      <c r="B80" s="33" t="s">
        <v>156</v>
      </c>
      <c r="C80" s="23">
        <f>SUM(C81:C84)</f>
        <v>0</v>
      </c>
      <c r="D80" s="23">
        <f>SUM(D81:D84)</f>
        <v>0</v>
      </c>
      <c r="E80" s="23">
        <f>SUM(E81:E84)</f>
        <v>0</v>
      </c>
    </row>
    <row r="81" spans="1:5" s="31" customFormat="1" ht="12" customHeight="1" x14ac:dyDescent="0.2">
      <c r="A81" s="48" t="s">
        <v>157</v>
      </c>
      <c r="B81" s="25" t="s">
        <v>158</v>
      </c>
      <c r="C81" s="39"/>
      <c r="D81" s="39"/>
      <c r="E81" s="39"/>
    </row>
    <row r="82" spans="1:5" s="31" customFormat="1" ht="12" customHeight="1" x14ac:dyDescent="0.2">
      <c r="A82" s="49" t="s">
        <v>159</v>
      </c>
      <c r="B82" s="29" t="s">
        <v>160</v>
      </c>
      <c r="C82" s="39"/>
      <c r="D82" s="39"/>
      <c r="E82" s="39"/>
    </row>
    <row r="83" spans="1:5" s="31" customFormat="1" ht="12" customHeight="1" x14ac:dyDescent="0.2">
      <c r="A83" s="49" t="s">
        <v>161</v>
      </c>
      <c r="B83" s="29" t="s">
        <v>162</v>
      </c>
      <c r="C83" s="39"/>
      <c r="D83" s="39"/>
      <c r="E83" s="39"/>
    </row>
    <row r="84" spans="1:5" s="27" customFormat="1" ht="12" customHeight="1" thickBot="1" x14ac:dyDescent="0.25">
      <c r="A84" s="50" t="s">
        <v>163</v>
      </c>
      <c r="B84" s="35" t="s">
        <v>164</v>
      </c>
      <c r="C84" s="39"/>
      <c r="D84" s="39"/>
      <c r="E84" s="39"/>
    </row>
    <row r="85" spans="1:5" s="27" customFormat="1" ht="12" customHeight="1" thickBot="1" x14ac:dyDescent="0.2">
      <c r="A85" s="46" t="s">
        <v>165</v>
      </c>
      <c r="B85" s="33" t="s">
        <v>166</v>
      </c>
      <c r="C85" s="51"/>
      <c r="D85" s="51"/>
      <c r="E85" s="51"/>
    </row>
    <row r="86" spans="1:5" s="27" customFormat="1" ht="12" customHeight="1" thickBot="1" x14ac:dyDescent="0.2">
      <c r="A86" s="46" t="s">
        <v>167</v>
      </c>
      <c r="B86" s="52" t="s">
        <v>168</v>
      </c>
      <c r="C86" s="37">
        <f>+C64+C68+C73+C76+C80+C85</f>
        <v>24327</v>
      </c>
      <c r="D86" s="37">
        <f>+D64+D68+D73+D76+D80+D85</f>
        <v>23381</v>
      </c>
      <c r="E86" s="37">
        <f>+E64+E68+E73+E76+E80+E85</f>
        <v>47708</v>
      </c>
    </row>
    <row r="87" spans="1:5" s="27" customFormat="1" ht="12" customHeight="1" thickBot="1" x14ac:dyDescent="0.2">
      <c r="A87" s="53" t="s">
        <v>169</v>
      </c>
      <c r="B87" s="54" t="s">
        <v>170</v>
      </c>
      <c r="C87" s="37">
        <f>+C63+C86</f>
        <v>94400</v>
      </c>
      <c r="D87" s="37">
        <f>+D63+D86</f>
        <v>30495</v>
      </c>
      <c r="E87" s="37">
        <f>+E63+E86</f>
        <v>124895</v>
      </c>
    </row>
    <row r="88" spans="1:5" s="31" customFormat="1" ht="15" customHeight="1" x14ac:dyDescent="0.25">
      <c r="A88" s="55"/>
      <c r="B88" s="56"/>
      <c r="C88" s="57"/>
      <c r="D88" s="57"/>
      <c r="E88" s="57"/>
    </row>
    <row r="89" spans="1:5" s="31" customFormat="1" ht="15" customHeight="1" thickBot="1" x14ac:dyDescent="0.3">
      <c r="A89" s="55"/>
      <c r="B89" s="56"/>
      <c r="C89" s="57"/>
      <c r="D89" s="57"/>
      <c r="E89" s="57"/>
    </row>
    <row r="90" spans="1:5" ht="24.75" thickBot="1" x14ac:dyDescent="0.3">
      <c r="A90" s="14" t="s">
        <v>1</v>
      </c>
      <c r="B90" s="15" t="s">
        <v>2</v>
      </c>
      <c r="C90" s="101" t="s">
        <v>3</v>
      </c>
      <c r="D90" s="102"/>
      <c r="E90" s="103"/>
    </row>
    <row r="91" spans="1:5" s="20" customFormat="1" ht="12.95" customHeight="1" thickBot="1" x14ac:dyDescent="0.3">
      <c r="A91" s="17" t="s">
        <v>4</v>
      </c>
      <c r="B91" s="18" t="s">
        <v>5</v>
      </c>
      <c r="C91" s="19" t="s">
        <v>6</v>
      </c>
      <c r="D91" s="19" t="s">
        <v>7</v>
      </c>
      <c r="E91" s="19" t="s">
        <v>8</v>
      </c>
    </row>
    <row r="92" spans="1:5" s="20" customFormat="1" ht="16.5" customHeight="1" thickBot="1" x14ac:dyDescent="0.3">
      <c r="A92" s="58"/>
      <c r="B92" s="59" t="s">
        <v>171</v>
      </c>
      <c r="C92" s="60" t="s">
        <v>10</v>
      </c>
      <c r="D92" s="60" t="s">
        <v>11</v>
      </c>
      <c r="E92" s="61" t="s">
        <v>12</v>
      </c>
    </row>
    <row r="93" spans="1:5" s="65" customFormat="1" ht="12" customHeight="1" thickBot="1" x14ac:dyDescent="0.3">
      <c r="A93" s="62" t="s">
        <v>13</v>
      </c>
      <c r="B93" s="63" t="s">
        <v>172</v>
      </c>
      <c r="C93" s="64">
        <f>SUM(C94:C98)</f>
        <v>54019</v>
      </c>
      <c r="D93" s="64">
        <f>SUM(D94:D98)</f>
        <v>30457</v>
      </c>
      <c r="E93" s="64">
        <f t="shared" ref="E93:E98" si="3">D93+C93</f>
        <v>84476</v>
      </c>
    </row>
    <row r="94" spans="1:5" ht="12" customHeight="1" thickBot="1" x14ac:dyDescent="0.3">
      <c r="A94" s="66" t="s">
        <v>15</v>
      </c>
      <c r="B94" s="67" t="s">
        <v>173</v>
      </c>
      <c r="C94" s="68">
        <f>36850-14859</f>
        <v>21991</v>
      </c>
      <c r="D94" s="68">
        <v>14859</v>
      </c>
      <c r="E94" s="68">
        <f t="shared" si="3"/>
        <v>36850</v>
      </c>
    </row>
    <row r="95" spans="1:5" ht="12" customHeight="1" thickBot="1" x14ac:dyDescent="0.3">
      <c r="A95" s="28" t="s">
        <v>17</v>
      </c>
      <c r="B95" s="69" t="s">
        <v>174</v>
      </c>
      <c r="C95" s="30">
        <f>7531-3323</f>
        <v>4208</v>
      </c>
      <c r="D95" s="30">
        <v>3323</v>
      </c>
      <c r="E95" s="68">
        <f t="shared" si="3"/>
        <v>7531</v>
      </c>
    </row>
    <row r="96" spans="1:5" ht="12" customHeight="1" thickBot="1" x14ac:dyDescent="0.3">
      <c r="A96" s="28" t="s">
        <v>19</v>
      </c>
      <c r="B96" s="69" t="s">
        <v>175</v>
      </c>
      <c r="C96" s="36">
        <f>31861-12275</f>
        <v>19586</v>
      </c>
      <c r="D96" s="36">
        <v>12275</v>
      </c>
      <c r="E96" s="68">
        <f t="shared" si="3"/>
        <v>31861</v>
      </c>
    </row>
    <row r="97" spans="1:5" ht="12" customHeight="1" thickBot="1" x14ac:dyDescent="0.3">
      <c r="A97" s="28" t="s">
        <v>21</v>
      </c>
      <c r="B97" s="70" t="s">
        <v>176</v>
      </c>
      <c r="C97" s="36">
        <v>1615</v>
      </c>
      <c r="D97" s="36"/>
      <c r="E97" s="68">
        <f t="shared" si="3"/>
        <v>1615</v>
      </c>
    </row>
    <row r="98" spans="1:5" ht="12" customHeight="1" x14ac:dyDescent="0.25">
      <c r="A98" s="28" t="s">
        <v>177</v>
      </c>
      <c r="B98" s="71" t="s">
        <v>178</v>
      </c>
      <c r="C98" s="36">
        <v>6619</v>
      </c>
      <c r="D98" s="36">
        <f>D99+D100+D101+D102+D103+D104+D105+D106+D107+D108</f>
        <v>0</v>
      </c>
      <c r="E98" s="68">
        <f t="shared" si="3"/>
        <v>6619</v>
      </c>
    </row>
    <row r="99" spans="1:5" ht="12" customHeight="1" x14ac:dyDescent="0.25">
      <c r="A99" s="28" t="s">
        <v>179</v>
      </c>
      <c r="B99" s="69" t="s">
        <v>180</v>
      </c>
      <c r="C99" s="36">
        <v>500</v>
      </c>
      <c r="D99" s="36"/>
      <c r="E99" s="36"/>
    </row>
    <row r="100" spans="1:5" ht="12" customHeight="1" x14ac:dyDescent="0.2">
      <c r="A100" s="28" t="s">
        <v>181</v>
      </c>
      <c r="B100" s="72" t="s">
        <v>182</v>
      </c>
      <c r="C100" s="36"/>
      <c r="D100" s="36"/>
      <c r="E100" s="36"/>
    </row>
    <row r="101" spans="1:5" ht="12" customHeight="1" x14ac:dyDescent="0.25">
      <c r="A101" s="28" t="s">
        <v>183</v>
      </c>
      <c r="B101" s="73" t="s">
        <v>184</v>
      </c>
      <c r="C101" s="36"/>
      <c r="D101" s="36"/>
      <c r="E101" s="36"/>
    </row>
    <row r="102" spans="1:5" ht="12" customHeight="1" x14ac:dyDescent="0.25">
      <c r="A102" s="28" t="s">
        <v>185</v>
      </c>
      <c r="B102" s="73" t="s">
        <v>186</v>
      </c>
      <c r="C102" s="36"/>
      <c r="D102" s="36"/>
      <c r="E102" s="36"/>
    </row>
    <row r="103" spans="1:5" ht="12" customHeight="1" x14ac:dyDescent="0.2">
      <c r="A103" s="28" t="s">
        <v>187</v>
      </c>
      <c r="B103" s="72" t="s">
        <v>188</v>
      </c>
      <c r="C103" s="36">
        <v>5999</v>
      </c>
      <c r="D103" s="36"/>
      <c r="E103" s="36"/>
    </row>
    <row r="104" spans="1:5" ht="12" customHeight="1" x14ac:dyDescent="0.2">
      <c r="A104" s="28" t="s">
        <v>189</v>
      </c>
      <c r="B104" s="72" t="s">
        <v>190</v>
      </c>
      <c r="C104" s="36"/>
      <c r="D104" s="36"/>
      <c r="E104" s="36"/>
    </row>
    <row r="105" spans="1:5" ht="12" customHeight="1" x14ac:dyDescent="0.25">
      <c r="A105" s="28" t="s">
        <v>191</v>
      </c>
      <c r="B105" s="73" t="s">
        <v>192</v>
      </c>
      <c r="C105" s="36"/>
      <c r="D105" s="36"/>
      <c r="E105" s="36"/>
    </row>
    <row r="106" spans="1:5" ht="12" customHeight="1" x14ac:dyDescent="0.25">
      <c r="A106" s="74" t="s">
        <v>193</v>
      </c>
      <c r="B106" s="75" t="s">
        <v>194</v>
      </c>
      <c r="C106" s="36"/>
      <c r="D106" s="36"/>
      <c r="E106" s="36"/>
    </row>
    <row r="107" spans="1:5" ht="12" customHeight="1" x14ac:dyDescent="0.25">
      <c r="A107" s="28" t="s">
        <v>195</v>
      </c>
      <c r="B107" s="75" t="s">
        <v>196</v>
      </c>
      <c r="C107" s="36"/>
      <c r="D107" s="36"/>
      <c r="E107" s="36"/>
    </row>
    <row r="108" spans="1:5" ht="12" customHeight="1" thickBot="1" x14ac:dyDescent="0.3">
      <c r="A108" s="76" t="s">
        <v>197</v>
      </c>
      <c r="B108" s="77" t="s">
        <v>198</v>
      </c>
      <c r="C108" s="78">
        <v>120</v>
      </c>
      <c r="D108" s="78"/>
      <c r="E108" s="78"/>
    </row>
    <row r="109" spans="1:5" ht="12" customHeight="1" thickBot="1" x14ac:dyDescent="0.3">
      <c r="A109" s="32" t="s">
        <v>25</v>
      </c>
      <c r="B109" s="79" t="s">
        <v>199</v>
      </c>
      <c r="C109" s="23">
        <f>+C110+C112+C114</f>
        <v>15000</v>
      </c>
      <c r="D109" s="23">
        <f>+D110+D112+D114</f>
        <v>38</v>
      </c>
      <c r="E109" s="23">
        <f>D109+C109</f>
        <v>15038</v>
      </c>
    </row>
    <row r="110" spans="1:5" ht="12" customHeight="1" x14ac:dyDescent="0.25">
      <c r="A110" s="24" t="s">
        <v>27</v>
      </c>
      <c r="B110" s="69" t="s">
        <v>200</v>
      </c>
      <c r="C110" s="26">
        <v>15000</v>
      </c>
      <c r="D110" s="26">
        <v>38</v>
      </c>
      <c r="E110" s="26">
        <f>D110+C110</f>
        <v>15038</v>
      </c>
    </row>
    <row r="111" spans="1:5" ht="12" customHeight="1" x14ac:dyDescent="0.25">
      <c r="A111" s="24" t="s">
        <v>29</v>
      </c>
      <c r="B111" s="80" t="s">
        <v>201</v>
      </c>
      <c r="C111" s="26">
        <v>0</v>
      </c>
      <c r="D111" s="26"/>
      <c r="E111" s="26">
        <f>D111+C111</f>
        <v>0</v>
      </c>
    </row>
    <row r="112" spans="1:5" ht="12" customHeight="1" x14ac:dyDescent="0.25">
      <c r="A112" s="24" t="s">
        <v>31</v>
      </c>
      <c r="B112" s="80" t="s">
        <v>202</v>
      </c>
      <c r="C112" s="30">
        <v>0</v>
      </c>
      <c r="D112" s="30"/>
      <c r="E112" s="26">
        <v>0</v>
      </c>
    </row>
    <row r="113" spans="1:5" ht="12" customHeight="1" x14ac:dyDescent="0.25">
      <c r="A113" s="24" t="s">
        <v>33</v>
      </c>
      <c r="B113" s="80" t="s">
        <v>203</v>
      </c>
      <c r="C113" s="81"/>
      <c r="D113" s="81"/>
      <c r="E113" s="26"/>
    </row>
    <row r="114" spans="1:5" ht="12" customHeight="1" x14ac:dyDescent="0.25">
      <c r="A114" s="24" t="s">
        <v>35</v>
      </c>
      <c r="B114" s="82" t="s">
        <v>204</v>
      </c>
      <c r="C114" s="81">
        <v>0</v>
      </c>
      <c r="D114" s="81">
        <f>D115+D116+D117+D118+D119+D120+D121+D122</f>
        <v>0</v>
      </c>
      <c r="E114" s="81">
        <v>0</v>
      </c>
    </row>
    <row r="115" spans="1:5" ht="12" customHeight="1" x14ac:dyDescent="0.25">
      <c r="A115" s="24" t="s">
        <v>37</v>
      </c>
      <c r="B115" s="83" t="s">
        <v>205</v>
      </c>
      <c r="C115" s="81"/>
      <c r="D115" s="81"/>
      <c r="E115" s="81"/>
    </row>
    <row r="116" spans="1:5" ht="12" customHeight="1" x14ac:dyDescent="0.25">
      <c r="A116" s="24" t="s">
        <v>206</v>
      </c>
      <c r="B116" s="84" t="s">
        <v>207</v>
      </c>
      <c r="C116" s="81"/>
      <c r="D116" s="81"/>
      <c r="E116" s="81"/>
    </row>
    <row r="117" spans="1:5" ht="12" customHeight="1" x14ac:dyDescent="0.25">
      <c r="A117" s="24" t="s">
        <v>208</v>
      </c>
      <c r="B117" s="73" t="s">
        <v>186</v>
      </c>
      <c r="C117" s="81"/>
      <c r="D117" s="81"/>
      <c r="E117" s="81"/>
    </row>
    <row r="118" spans="1:5" ht="12" customHeight="1" x14ac:dyDescent="0.25">
      <c r="A118" s="24" t="s">
        <v>209</v>
      </c>
      <c r="B118" s="73" t="s">
        <v>210</v>
      </c>
      <c r="C118" s="81">
        <v>0</v>
      </c>
      <c r="D118" s="81"/>
      <c r="E118" s="81">
        <v>0</v>
      </c>
    </row>
    <row r="119" spans="1:5" ht="12" customHeight="1" x14ac:dyDescent="0.25">
      <c r="A119" s="24" t="s">
        <v>211</v>
      </c>
      <c r="B119" s="73" t="s">
        <v>212</v>
      </c>
      <c r="C119" s="81"/>
      <c r="D119" s="81"/>
      <c r="E119" s="81"/>
    </row>
    <row r="120" spans="1:5" ht="12" customHeight="1" x14ac:dyDescent="0.25">
      <c r="A120" s="24" t="s">
        <v>213</v>
      </c>
      <c r="B120" s="73" t="s">
        <v>192</v>
      </c>
      <c r="C120" s="81"/>
      <c r="D120" s="81"/>
      <c r="E120" s="81"/>
    </row>
    <row r="121" spans="1:5" ht="12" customHeight="1" x14ac:dyDescent="0.25">
      <c r="A121" s="24" t="s">
        <v>214</v>
      </c>
      <c r="B121" s="73" t="s">
        <v>215</v>
      </c>
      <c r="C121" s="81"/>
      <c r="D121" s="81"/>
      <c r="E121" s="81"/>
    </row>
    <row r="122" spans="1:5" ht="12" customHeight="1" thickBot="1" x14ac:dyDescent="0.3">
      <c r="A122" s="74" t="s">
        <v>216</v>
      </c>
      <c r="B122" s="73" t="s">
        <v>217</v>
      </c>
      <c r="C122" s="85"/>
      <c r="D122" s="85"/>
      <c r="E122" s="85"/>
    </row>
    <row r="123" spans="1:5" ht="12" customHeight="1" thickBot="1" x14ac:dyDescent="0.3">
      <c r="A123" s="32" t="s">
        <v>39</v>
      </c>
      <c r="B123" s="86" t="s">
        <v>218</v>
      </c>
      <c r="C123" s="23">
        <f>+C124+C125</f>
        <v>2000</v>
      </c>
      <c r="D123" s="23">
        <f>+D124+D125</f>
        <v>0</v>
      </c>
      <c r="E123" s="23">
        <f>D123+C123</f>
        <v>2000</v>
      </c>
    </row>
    <row r="124" spans="1:5" ht="12" customHeight="1" x14ac:dyDescent="0.25">
      <c r="A124" s="24" t="s">
        <v>41</v>
      </c>
      <c r="B124" s="87" t="s">
        <v>219</v>
      </c>
      <c r="C124" s="26">
        <v>2000</v>
      </c>
      <c r="D124" s="26"/>
      <c r="E124" s="26">
        <f>D124+C124</f>
        <v>2000</v>
      </c>
    </row>
    <row r="125" spans="1:5" ht="12" customHeight="1" thickBot="1" x14ac:dyDescent="0.3">
      <c r="A125" s="34" t="s">
        <v>43</v>
      </c>
      <c r="B125" s="80" t="s">
        <v>220</v>
      </c>
      <c r="C125" s="36"/>
      <c r="D125" s="36"/>
      <c r="E125" s="26">
        <f>D125+C125</f>
        <v>0</v>
      </c>
    </row>
    <row r="126" spans="1:5" ht="12" customHeight="1" thickBot="1" x14ac:dyDescent="0.3">
      <c r="A126" s="32" t="s">
        <v>221</v>
      </c>
      <c r="B126" s="86" t="s">
        <v>222</v>
      </c>
      <c r="C126" s="23">
        <f>+C93+C109+C123</f>
        <v>71019</v>
      </c>
      <c r="D126" s="23">
        <f>+D93+D109+D123</f>
        <v>30495</v>
      </c>
      <c r="E126" s="23">
        <f>+E93+E109+E123</f>
        <v>101514</v>
      </c>
    </row>
    <row r="127" spans="1:5" ht="12" customHeight="1" thickBot="1" x14ac:dyDescent="0.3">
      <c r="A127" s="32" t="s">
        <v>67</v>
      </c>
      <c r="B127" s="86" t="s">
        <v>223</v>
      </c>
      <c r="C127" s="23">
        <f>+C128+C129+C130</f>
        <v>0</v>
      </c>
      <c r="D127" s="23">
        <f>+D128+D129+D130</f>
        <v>0</v>
      </c>
      <c r="E127" s="23">
        <f>+E128+E129+E130</f>
        <v>0</v>
      </c>
    </row>
    <row r="128" spans="1:5" s="65" customFormat="1" ht="12" customHeight="1" x14ac:dyDescent="0.25">
      <c r="A128" s="24" t="s">
        <v>69</v>
      </c>
      <c r="B128" s="87" t="s">
        <v>224</v>
      </c>
      <c r="C128" s="81"/>
      <c r="D128" s="81"/>
      <c r="E128" s="81"/>
    </row>
    <row r="129" spans="1:8" ht="12" customHeight="1" x14ac:dyDescent="0.25">
      <c r="A129" s="24" t="s">
        <v>71</v>
      </c>
      <c r="B129" s="87" t="s">
        <v>225</v>
      </c>
      <c r="C129" s="81"/>
      <c r="D129" s="81"/>
      <c r="E129" s="81"/>
    </row>
    <row r="130" spans="1:8" ht="12" customHeight="1" thickBot="1" x14ac:dyDescent="0.3">
      <c r="A130" s="74" t="s">
        <v>73</v>
      </c>
      <c r="B130" s="88" t="s">
        <v>226</v>
      </c>
      <c r="C130" s="81"/>
      <c r="D130" s="81"/>
      <c r="E130" s="81"/>
    </row>
    <row r="131" spans="1:8" ht="12" customHeight="1" thickBot="1" x14ac:dyDescent="0.3">
      <c r="A131" s="32" t="s">
        <v>89</v>
      </c>
      <c r="B131" s="86" t="s">
        <v>227</v>
      </c>
      <c r="C131" s="23">
        <f>+C132+C133+C134+C135</f>
        <v>0</v>
      </c>
      <c r="D131" s="23">
        <f>+D132+D133+D134+D135</f>
        <v>0</v>
      </c>
      <c r="E131" s="23">
        <f>+E132+E133+E134+E135</f>
        <v>0</v>
      </c>
    </row>
    <row r="132" spans="1:8" ht="12" customHeight="1" x14ac:dyDescent="0.25">
      <c r="A132" s="24" t="s">
        <v>91</v>
      </c>
      <c r="B132" s="87" t="s">
        <v>228</v>
      </c>
      <c r="C132" s="81"/>
      <c r="D132" s="81"/>
      <c r="E132" s="81"/>
    </row>
    <row r="133" spans="1:8" ht="12" customHeight="1" x14ac:dyDescent="0.25">
      <c r="A133" s="24" t="s">
        <v>93</v>
      </c>
      <c r="B133" s="87" t="s">
        <v>229</v>
      </c>
      <c r="C133" s="81"/>
      <c r="D133" s="81"/>
      <c r="E133" s="81"/>
    </row>
    <row r="134" spans="1:8" ht="12" customHeight="1" x14ac:dyDescent="0.25">
      <c r="A134" s="24" t="s">
        <v>95</v>
      </c>
      <c r="B134" s="87" t="s">
        <v>230</v>
      </c>
      <c r="C134" s="81"/>
      <c r="D134" s="81"/>
      <c r="E134" s="81"/>
    </row>
    <row r="135" spans="1:8" s="65" customFormat="1" ht="12" customHeight="1" thickBot="1" x14ac:dyDescent="0.3">
      <c r="A135" s="74" t="s">
        <v>97</v>
      </c>
      <c r="B135" s="88" t="s">
        <v>231</v>
      </c>
      <c r="C135" s="81"/>
      <c r="D135" s="81"/>
      <c r="E135" s="81"/>
    </row>
    <row r="136" spans="1:8" ht="12" customHeight="1" thickBot="1" x14ac:dyDescent="0.3">
      <c r="A136" s="32" t="s">
        <v>232</v>
      </c>
      <c r="B136" s="86" t="s">
        <v>233</v>
      </c>
      <c r="C136" s="37">
        <f>+C137+C138+C139+C140</f>
        <v>23381</v>
      </c>
      <c r="D136" s="37">
        <f>+D137+D138+D139+D140</f>
        <v>0</v>
      </c>
      <c r="E136" s="37">
        <f>D136+C136</f>
        <v>23381</v>
      </c>
      <c r="H136" s="89"/>
    </row>
    <row r="137" spans="1:8" x14ac:dyDescent="0.25">
      <c r="A137" s="24" t="s">
        <v>103</v>
      </c>
      <c r="B137" s="87" t="s">
        <v>234</v>
      </c>
      <c r="C137" s="81">
        <v>23381</v>
      </c>
      <c r="D137" s="81"/>
      <c r="E137" s="81">
        <v>23381</v>
      </c>
    </row>
    <row r="138" spans="1:8" ht="12" customHeight="1" x14ac:dyDescent="0.25">
      <c r="A138" s="24" t="s">
        <v>105</v>
      </c>
      <c r="B138" s="87" t="s">
        <v>235</v>
      </c>
      <c r="C138" s="81"/>
      <c r="D138" s="81"/>
      <c r="E138" s="81"/>
    </row>
    <row r="139" spans="1:8" s="65" customFormat="1" ht="12" customHeight="1" x14ac:dyDescent="0.25">
      <c r="A139" s="24" t="s">
        <v>107</v>
      </c>
      <c r="B139" s="87" t="s">
        <v>236</v>
      </c>
      <c r="C139" s="81"/>
      <c r="D139" s="81"/>
      <c r="E139" s="81"/>
    </row>
    <row r="140" spans="1:8" s="65" customFormat="1" ht="12" customHeight="1" thickBot="1" x14ac:dyDescent="0.3">
      <c r="A140" s="74" t="s">
        <v>109</v>
      </c>
      <c r="B140" s="88" t="s">
        <v>237</v>
      </c>
      <c r="C140" s="81"/>
      <c r="D140" s="81"/>
      <c r="E140" s="81"/>
    </row>
    <row r="141" spans="1:8" s="65" customFormat="1" ht="12" customHeight="1" thickBot="1" x14ac:dyDescent="0.3">
      <c r="A141" s="32" t="s">
        <v>111</v>
      </c>
      <c r="B141" s="86" t="s">
        <v>238</v>
      </c>
      <c r="C141" s="90">
        <f>+C142+C143+C144+C145</f>
        <v>0</v>
      </c>
      <c r="D141" s="90">
        <f>+D142+D143+D144+D145</f>
        <v>0</v>
      </c>
      <c r="E141" s="90">
        <f>+E142+E143+E144+E145</f>
        <v>0</v>
      </c>
    </row>
    <row r="142" spans="1:8" s="65" customFormat="1" ht="12" customHeight="1" x14ac:dyDescent="0.25">
      <c r="A142" s="24" t="s">
        <v>113</v>
      </c>
      <c r="B142" s="87" t="s">
        <v>239</v>
      </c>
      <c r="C142" s="81"/>
      <c r="D142" s="81"/>
      <c r="E142" s="81"/>
    </row>
    <row r="143" spans="1:8" s="65" customFormat="1" ht="12" customHeight="1" x14ac:dyDescent="0.25">
      <c r="A143" s="24" t="s">
        <v>115</v>
      </c>
      <c r="B143" s="87" t="s">
        <v>240</v>
      </c>
      <c r="C143" s="81"/>
      <c r="D143" s="81"/>
      <c r="E143" s="81"/>
    </row>
    <row r="144" spans="1:8" s="65" customFormat="1" ht="12" customHeight="1" x14ac:dyDescent="0.25">
      <c r="A144" s="24" t="s">
        <v>117</v>
      </c>
      <c r="B144" s="87" t="s">
        <v>241</v>
      </c>
      <c r="C144" s="81"/>
      <c r="D144" s="81"/>
      <c r="E144" s="81"/>
    </row>
    <row r="145" spans="1:5" ht="12.75" customHeight="1" thickBot="1" x14ac:dyDescent="0.3">
      <c r="A145" s="24" t="s">
        <v>119</v>
      </c>
      <c r="B145" s="87" t="s">
        <v>242</v>
      </c>
      <c r="C145" s="81"/>
      <c r="D145" s="81"/>
      <c r="E145" s="81"/>
    </row>
    <row r="146" spans="1:5" ht="12" customHeight="1" thickBot="1" x14ac:dyDescent="0.3">
      <c r="A146" s="32" t="s">
        <v>121</v>
      </c>
      <c r="B146" s="86" t="s">
        <v>243</v>
      </c>
      <c r="C146" s="91">
        <f>+C127+C131+C136+C141</f>
        <v>23381</v>
      </c>
      <c r="D146" s="91">
        <f>+D127+D131+D136+D141</f>
        <v>0</v>
      </c>
      <c r="E146" s="91">
        <f>+E127+E131+E136+E141</f>
        <v>23381</v>
      </c>
    </row>
    <row r="147" spans="1:5" ht="15" customHeight="1" thickBot="1" x14ac:dyDescent="0.3">
      <c r="A147" s="92" t="s">
        <v>244</v>
      </c>
      <c r="B147" s="93" t="s">
        <v>245</v>
      </c>
      <c r="C147" s="91">
        <f>+C126+C146</f>
        <v>94400</v>
      </c>
      <c r="D147" s="91">
        <f>+D126+D146</f>
        <v>30495</v>
      </c>
      <c r="E147" s="91">
        <f>+E126+E146</f>
        <v>124895</v>
      </c>
    </row>
    <row r="149" spans="1:5" ht="15" customHeight="1" x14ac:dyDescent="0.25">
      <c r="A149" s="94"/>
      <c r="B149" s="95"/>
      <c r="C149" s="96"/>
      <c r="D149" s="97"/>
      <c r="E149" s="97"/>
    </row>
    <row r="150" spans="1:5" ht="14.25" customHeight="1" x14ac:dyDescent="0.25">
      <c r="A150" s="94"/>
      <c r="B150" s="95"/>
      <c r="C150" s="97"/>
      <c r="D150" s="97"/>
      <c r="E150" s="97"/>
    </row>
  </sheetData>
  <mergeCells count="7">
    <mergeCell ref="C90:E90"/>
    <mergeCell ref="C5:E5"/>
    <mergeCell ref="A7:A8"/>
    <mergeCell ref="B7:B8"/>
    <mergeCell ref="C7:C8"/>
    <mergeCell ref="D7:D8"/>
    <mergeCell ref="E7:E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 
Tiszagyulaháza község 2017.évi költségvetési bevételei és kiadásai, előirányzat csoportonként és kiemelt előirányzatonként&amp;R&amp;"-,Dőlt"&amp;8 2.melléklet a 3/2017.(II. 24.)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2017-02-23T08:15:10Z</dcterms:created>
  <dcterms:modified xsi:type="dcterms:W3CDTF">2017-02-27T08:53:48Z</dcterms:modified>
</cp:coreProperties>
</file>