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unkacsoport\Pénzügy-Kontrolling\TITKARSAG\2018. évi közgyűlési anyagok\2018. évi költségvetés III. negyedéves korrekció\KÖZGYŰLÉSI ANYAG\Elfogadott rendelet\"/>
    </mc:Choice>
  </mc:AlternateContent>
  <bookViews>
    <workbookView xWindow="0" yWindow="0" windowWidth="20460" windowHeight="7680"/>
  </bookViews>
  <sheets>
    <sheet name="Munka1" sheetId="1" r:id="rId1"/>
  </sheets>
  <definedNames>
    <definedName name="_xlnm.Print_Area" localSheetId="0">Munka1!$A$1:$E$75</definedName>
  </definedName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6" i="1"/>
  <c r="E53" i="1" l="1"/>
  <c r="C53" i="1"/>
  <c r="E19" i="1"/>
  <c r="C50" i="1" l="1"/>
  <c r="E69" i="1" l="1"/>
  <c r="E68" i="1"/>
  <c r="E55" i="1" l="1"/>
  <c r="C70" i="1" l="1"/>
  <c r="C68" i="1"/>
  <c r="E67" i="1"/>
  <c r="C55" i="1"/>
  <c r="E48" i="1"/>
  <c r="C48" i="1"/>
  <c r="E28" i="1"/>
  <c r="C28" i="1"/>
  <c r="C20" i="1"/>
  <c r="C16" i="1" s="1"/>
  <c r="C26" i="1" s="1"/>
  <c r="C61" i="1" l="1"/>
  <c r="E61" i="1"/>
  <c r="C67" i="1"/>
  <c r="C34" i="1"/>
  <c r="C65" i="1"/>
  <c r="E34" i="1"/>
  <c r="E65" i="1" l="1"/>
  <c r="E74" i="1" s="1"/>
  <c r="C74" i="1"/>
  <c r="C76" i="1" l="1"/>
</calcChain>
</file>

<file path=xl/sharedStrings.xml><?xml version="1.0" encoding="utf-8"?>
<sst xmlns="http://schemas.openxmlformats.org/spreadsheetml/2006/main" count="93" uniqueCount="69">
  <si>
    <t>I. MŰKÖDÉSI CÉLÚ BEVÉTELEK ÉS  KIADÁSOK MÉRLEGE</t>
  </si>
  <si>
    <t>Ft-ban</t>
  </si>
  <si>
    <t>A</t>
  </si>
  <si>
    <t>B</t>
  </si>
  <si>
    <t>C</t>
  </si>
  <si>
    <t>D</t>
  </si>
  <si>
    <t>B E V É T E L</t>
  </si>
  <si>
    <t>K I A D Á S</t>
  </si>
  <si>
    <t>Megnevezés</t>
  </si>
  <si>
    <t>I. Működési költségvetési bevételek</t>
  </si>
  <si>
    <t xml:space="preserve">   1. Működési célú támogatások államháztartáson belülről (B1)</t>
  </si>
  <si>
    <t xml:space="preserve">   1. Személyi juttatások (K1)</t>
  </si>
  <si>
    <t xml:space="preserve">   2. Közhatalmi bevételek (B3)</t>
  </si>
  <si>
    <t xml:space="preserve">   2. Munkaadót terhelő járulékok és szociális hozzájárulási adó (K2)</t>
  </si>
  <si>
    <t xml:space="preserve">        Ebből: átengedett bevételek</t>
  </si>
  <si>
    <t xml:space="preserve">   3. Dologi kiadások (K3)</t>
  </si>
  <si>
    <t xml:space="preserve">   3. Működési bevételek (B4)</t>
  </si>
  <si>
    <t xml:space="preserve">       3.1. Önkormányzat</t>
  </si>
  <si>
    <t xml:space="preserve">   4. Ellátottak pénzbeli juttatásai (K4)</t>
  </si>
  <si>
    <t xml:space="preserve">       3.2. Polgármesteri Hivatal</t>
  </si>
  <si>
    <t xml:space="preserve">   5. Egyéb működési célú kiadások (K5) </t>
  </si>
  <si>
    <t xml:space="preserve">       3.3. Intézmények</t>
  </si>
  <si>
    <t xml:space="preserve">       Ebből: Általános tartalék (K513)</t>
  </si>
  <si>
    <t xml:space="preserve">   4. Működési célú átvett pénzeszközök (B6)</t>
  </si>
  <si>
    <t>Költségvetési bevétel összesen:</t>
  </si>
  <si>
    <t>Költségvetési kiadás összesen:</t>
  </si>
  <si>
    <t>III. Finanszírozási bevételek</t>
  </si>
  <si>
    <t>III. Finanszírozási kiadások</t>
  </si>
  <si>
    <t xml:space="preserve">   1. Maradvány igénybevétele (B813)</t>
  </si>
  <si>
    <t xml:space="preserve">   1. Hitel-, kölcsöntörlesztés államháztartáson kívülre (K911)</t>
  </si>
  <si>
    <t xml:space="preserve">   2. Államháztartáson belüli megelőlegezések (B814)</t>
  </si>
  <si>
    <t xml:space="preserve">   3. Lekötött bankbetétek megszüntetése (B817)</t>
  </si>
  <si>
    <t xml:space="preserve">   3. Pénzeszközök lekötött bankbetétként elhelyezése (K916)</t>
  </si>
  <si>
    <t>Működési célú bevétel összesen:</t>
  </si>
  <si>
    <t>Működési célú kiadás összesen:</t>
  </si>
  <si>
    <t>II. FELHALMOZÁSI CÉLÚ BEVÉTELEK ÉS KIADÁSOK MÉRLEGE</t>
  </si>
  <si>
    <t>II. Felhalmozási költségvetési bevételek</t>
  </si>
  <si>
    <t xml:space="preserve">   1. Felhalmozási célú támogatások államháztartáson belülről (B2)</t>
  </si>
  <si>
    <t xml:space="preserve">   2. Felhalmozási bevételek (B5)</t>
  </si>
  <si>
    <t xml:space="preserve">   3. Felhalmozási célú átvett pénzeszközök (B7)</t>
  </si>
  <si>
    <t>II. Felhalmozási költségvetési kiadások</t>
  </si>
  <si>
    <t xml:space="preserve">   1. Beruházások (K6)</t>
  </si>
  <si>
    <t xml:space="preserve">   2. Felújítások (K7)</t>
  </si>
  <si>
    <t xml:space="preserve">   3. Egyéb felhalmozási célú kiadások (K8)</t>
  </si>
  <si>
    <t xml:space="preserve">    1. Hitel-, kölcsönfelvétel pénzügyi vállalkozástól (B811)</t>
  </si>
  <si>
    <t xml:space="preserve">    2. Maradvány igénybevétele (B813)</t>
  </si>
  <si>
    <t>Felhalmozási célú bevétel összesen:</t>
  </si>
  <si>
    <t>Felhalmozási célú kiadás összesen:</t>
  </si>
  <si>
    <t>Költségvetési bevétel mindösszesen:</t>
  </si>
  <si>
    <t>Költségvetési kiadás mindösszesen:</t>
  </si>
  <si>
    <t xml:space="preserve">   2. Államháztaráson belüli megelőlegezések visszafizetése (K914)</t>
  </si>
  <si>
    <t xml:space="preserve">    3. Államháztartáson belüli megelőlegezések (B814)</t>
  </si>
  <si>
    <t xml:space="preserve">    4. Lekötött bankbetétek megszüntetése (B817)</t>
  </si>
  <si>
    <t>Önkormányzati bevétel mindösszesen:</t>
  </si>
  <si>
    <t>Önkormányzati kiadás mindösszesen:</t>
  </si>
  <si>
    <t>A 2018. ÉVI KÖLTSÉGVETÉS MÉRLEGE</t>
  </si>
  <si>
    <t>Korrekció utáni módosított előirányzat</t>
  </si>
  <si>
    <t xml:space="preserve">        1.1. Hosszú lejáratú hitelek kölcsönök felvétele pénzügyi
              vállalkozástól (B8111)</t>
  </si>
  <si>
    <t>(1.1. melléklet a 2/2018. (III.6.) önkormányzati rendelethez)</t>
  </si>
  <si>
    <t xml:space="preserve">       1.1. Előző év költségvetési maradványának igénybevétele 
             (B8131)</t>
  </si>
  <si>
    <t xml:space="preserve">       2.1. Előző év költségvetési maradványának igénybevétele
             (B8131)</t>
  </si>
  <si>
    <t xml:space="preserve"> </t>
  </si>
  <si>
    <t xml:space="preserve">       2.1. Előző év költségvetési maradványának igénybevétele 
             (B8131)</t>
  </si>
  <si>
    <t xml:space="preserve">   1.1. Rövid lejáratú hitelek, kölcsönök törlesztése pénzügyi
          vállalkozásnak (K9113)</t>
  </si>
  <si>
    <t xml:space="preserve">   2. Államháztartáson belüli megelőlegezések visszafizetése (K914)</t>
  </si>
  <si>
    <t xml:space="preserve">       1.1. Hosszú lejáratú hitelek kölcsönök törlesztése pénzügyi 
             vállalkozásnak (K9111)</t>
  </si>
  <si>
    <t xml:space="preserve">I. Működési költségvetési kiadások </t>
  </si>
  <si>
    <t xml:space="preserve">       Ebből: Hitelek kamata (K353) </t>
  </si>
  <si>
    <t>2. melléklet Az Önkormányzat 2018. évi költségvetésének megállapításáról szóló 2/2018. (III.6) önkormányzati rendelet módosításáról szóló 21/2018. (XII.17.)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</si>
</sst>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;[Red]\-#,##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/>
    <xf numFmtId="0" fontId="2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3" fontId="4" fillId="2" borderId="0" xfId="0" applyNumberFormat="1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Continuous"/>
    </xf>
    <xf numFmtId="3" fontId="6" fillId="0" borderId="0" xfId="0" applyNumberFormat="1" applyFont="1" applyFill="1" applyAlignment="1">
      <alignment horizontal="centerContinuous"/>
    </xf>
    <xf numFmtId="0" fontId="7" fillId="0" borderId="0" xfId="0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/>
    </xf>
    <xf numFmtId="3" fontId="6" fillId="0" borderId="6" xfId="0" applyNumberFormat="1" applyFont="1" applyFill="1" applyBorder="1" applyAlignment="1">
      <alignment horizontal="centerContinuous" vertical="center"/>
    </xf>
    <xf numFmtId="0" fontId="6" fillId="0" borderId="7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Continuous"/>
    </xf>
    <xf numFmtId="0" fontId="4" fillId="2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3" fontId="4" fillId="0" borderId="10" xfId="0" applyNumberFormat="1" applyFont="1" applyFill="1" applyBorder="1" applyAlignment="1">
      <alignment horizontal="right"/>
    </xf>
    <xf numFmtId="0" fontId="6" fillId="0" borderId="11" xfId="0" applyFont="1" applyBorder="1"/>
    <xf numFmtId="3" fontId="6" fillId="0" borderId="11" xfId="0" applyNumberFormat="1" applyFont="1" applyBorder="1"/>
    <xf numFmtId="0" fontId="6" fillId="0" borderId="11" xfId="0" quotePrefix="1" applyFont="1" applyBorder="1" applyAlignment="1">
      <alignment horizontal="left"/>
    </xf>
    <xf numFmtId="3" fontId="6" fillId="2" borderId="11" xfId="0" applyNumberFormat="1" applyFont="1" applyFill="1" applyBorder="1"/>
    <xf numFmtId="0" fontId="5" fillId="0" borderId="11" xfId="0" applyFont="1" applyBorder="1"/>
    <xf numFmtId="3" fontId="4" fillId="0" borderId="11" xfId="0" applyNumberFormat="1" applyFont="1" applyBorder="1"/>
    <xf numFmtId="0" fontId="5" fillId="0" borderId="12" xfId="0" applyFont="1" applyFill="1" applyBorder="1" applyAlignment="1">
      <alignment horizontal="left"/>
    </xf>
    <xf numFmtId="3" fontId="4" fillId="0" borderId="12" xfId="0" applyNumberFormat="1" applyFont="1" applyFill="1" applyBorder="1"/>
    <xf numFmtId="0" fontId="5" fillId="0" borderId="12" xfId="0" applyFont="1" applyBorder="1"/>
    <xf numFmtId="3" fontId="4" fillId="0" borderId="12" xfId="0" applyNumberFormat="1" applyFont="1" applyBorder="1"/>
    <xf numFmtId="0" fontId="4" fillId="0" borderId="11" xfId="0" applyFont="1" applyBorder="1"/>
    <xf numFmtId="0" fontId="5" fillId="0" borderId="12" xfId="0" applyFont="1" applyFill="1" applyBorder="1"/>
    <xf numFmtId="0" fontId="4" fillId="0" borderId="12" xfId="0" applyFont="1" applyFill="1" applyBorder="1"/>
    <xf numFmtId="0" fontId="5" fillId="0" borderId="7" xfId="0" applyFont="1" applyBorder="1"/>
    <xf numFmtId="3" fontId="4" fillId="0" borderId="7" xfId="0" applyNumberFormat="1" applyFont="1" applyBorder="1"/>
    <xf numFmtId="0" fontId="4" fillId="0" borderId="7" xfId="0" applyFont="1" applyFill="1" applyBorder="1"/>
    <xf numFmtId="3" fontId="4" fillId="0" borderId="7" xfId="0" applyNumberFormat="1" applyFont="1" applyFill="1" applyBorder="1"/>
    <xf numFmtId="0" fontId="4" fillId="2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3" fontId="6" fillId="0" borderId="13" xfId="0" applyNumberFormat="1" applyFont="1" applyFill="1" applyBorder="1" applyAlignment="1">
      <alignment vertical="center"/>
    </xf>
    <xf numFmtId="0" fontId="4" fillId="0" borderId="14" xfId="0" applyFont="1" applyFill="1" applyBorder="1"/>
    <xf numFmtId="3" fontId="4" fillId="0" borderId="15" xfId="0" applyNumberFormat="1" applyFont="1" applyFill="1" applyBorder="1"/>
    <xf numFmtId="0" fontId="4" fillId="0" borderId="15" xfId="0" applyFont="1" applyFill="1" applyBorder="1"/>
    <xf numFmtId="3" fontId="4" fillId="0" borderId="14" xfId="0" applyNumberFormat="1" applyFont="1" applyFill="1" applyBorder="1"/>
    <xf numFmtId="0" fontId="6" fillId="0" borderId="11" xfId="0" applyFont="1" applyBorder="1" applyAlignment="1">
      <alignment vertical="center" wrapText="1"/>
    </xf>
    <xf numFmtId="3" fontId="6" fillId="0" borderId="16" xfId="0" applyNumberFormat="1" applyFont="1" applyFill="1" applyBorder="1"/>
    <xf numFmtId="0" fontId="6" fillId="0" borderId="11" xfId="0" applyFont="1" applyFill="1" applyBorder="1"/>
    <xf numFmtId="3" fontId="6" fillId="0" borderId="11" xfId="0" applyNumberFormat="1" applyFont="1" applyFill="1" applyBorder="1"/>
    <xf numFmtId="3" fontId="4" fillId="2" borderId="17" xfId="0" applyNumberFormat="1" applyFont="1" applyFill="1" applyBorder="1"/>
    <xf numFmtId="0" fontId="5" fillId="0" borderId="17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 applyAlignment="1">
      <alignment horizontal="left" wrapText="1" indent="1"/>
    </xf>
    <xf numFmtId="3" fontId="4" fillId="0" borderId="11" xfId="0" applyNumberFormat="1" applyFont="1" applyFill="1" applyBorder="1"/>
    <xf numFmtId="0" fontId="5" fillId="0" borderId="11" xfId="0" applyFont="1" applyBorder="1" applyAlignment="1">
      <alignment vertical="center" wrapText="1"/>
    </xf>
    <xf numFmtId="0" fontId="5" fillId="0" borderId="11" xfId="0" applyFont="1" applyFill="1" applyBorder="1"/>
    <xf numFmtId="0" fontId="6" fillId="0" borderId="18" xfId="0" applyFont="1" applyFill="1" applyBorder="1" applyAlignment="1">
      <alignment vertical="center"/>
    </xf>
    <xf numFmtId="3" fontId="6" fillId="0" borderId="18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3" fontId="4" fillId="2" borderId="0" xfId="0" applyNumberFormat="1" applyFont="1" applyFill="1" applyBorder="1"/>
    <xf numFmtId="0" fontId="4" fillId="0" borderId="0" xfId="0" applyFont="1" applyFill="1" applyBorder="1"/>
    <xf numFmtId="0" fontId="6" fillId="0" borderId="10" xfId="0" applyFont="1" applyFill="1" applyBorder="1" applyAlignment="1"/>
    <xf numFmtId="0" fontId="6" fillId="0" borderId="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3" fontId="4" fillId="0" borderId="10" xfId="0" applyNumberFormat="1" applyFont="1" applyFill="1" applyBorder="1"/>
    <xf numFmtId="0" fontId="4" fillId="2" borderId="20" xfId="0" applyFont="1" applyFill="1" applyBorder="1" applyAlignment="1">
      <alignment horizontal="center"/>
    </xf>
    <xf numFmtId="3" fontId="4" fillId="2" borderId="12" xfId="0" applyNumberFormat="1" applyFont="1" applyFill="1" applyBorder="1"/>
    <xf numFmtId="0" fontId="4" fillId="0" borderId="12" xfId="0" applyFont="1" applyFill="1" applyBorder="1" applyAlignment="1">
      <alignment horizontal="left"/>
    </xf>
    <xf numFmtId="0" fontId="5" fillId="0" borderId="12" xfId="0" quotePrefix="1" applyFont="1" applyBorder="1" applyAlignment="1">
      <alignment horizontal="left"/>
    </xf>
    <xf numFmtId="3" fontId="6" fillId="0" borderId="14" xfId="0" applyNumberFormat="1" applyFont="1" applyFill="1" applyBorder="1" applyAlignment="1">
      <alignment vertical="center"/>
    </xf>
    <xf numFmtId="0" fontId="4" fillId="2" borderId="21" xfId="0" applyFont="1" applyFill="1" applyBorder="1" applyAlignment="1">
      <alignment horizontal="center"/>
    </xf>
    <xf numFmtId="0" fontId="6" fillId="0" borderId="16" xfId="0" applyFont="1" applyFill="1" applyBorder="1"/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wrapText="1"/>
    </xf>
    <xf numFmtId="3" fontId="4" fillId="0" borderId="17" xfId="0" applyNumberFormat="1" applyFont="1" applyFill="1" applyBorder="1"/>
    <xf numFmtId="0" fontId="4" fillId="0" borderId="17" xfId="0" applyFont="1" applyFill="1" applyBorder="1" applyAlignment="1">
      <alignment wrapText="1"/>
    </xf>
    <xf numFmtId="0" fontId="4" fillId="0" borderId="17" xfId="0" applyFont="1" applyFill="1" applyBorder="1"/>
    <xf numFmtId="3" fontId="4" fillId="2" borderId="22" xfId="0" applyNumberFormat="1" applyFont="1" applyFill="1" applyBorder="1"/>
    <xf numFmtId="0" fontId="4" fillId="0" borderId="22" xfId="0" applyFont="1" applyFill="1" applyBorder="1"/>
    <xf numFmtId="3" fontId="4" fillId="0" borderId="23" xfId="0" applyNumberFormat="1" applyFont="1" applyFill="1" applyBorder="1"/>
    <xf numFmtId="0" fontId="4" fillId="2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6" fillId="0" borderId="25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vertical="center"/>
    </xf>
    <xf numFmtId="3" fontId="6" fillId="0" borderId="27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3" fontId="6" fillId="0" borderId="29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/>
    </xf>
    <xf numFmtId="3" fontId="6" fillId="0" borderId="12" xfId="0" applyNumberFormat="1" applyFont="1" applyFill="1" applyBorder="1"/>
    <xf numFmtId="0" fontId="4" fillId="0" borderId="30" xfId="0" applyFont="1" applyFill="1" applyBorder="1"/>
    <xf numFmtId="3" fontId="4" fillId="0" borderId="30" xfId="0" applyNumberFormat="1" applyFont="1" applyFill="1" applyBorder="1"/>
    <xf numFmtId="0" fontId="4" fillId="0" borderId="0" xfId="0" applyFont="1" applyFill="1"/>
    <xf numFmtId="3" fontId="4" fillId="0" borderId="0" xfId="0" applyNumberFormat="1" applyFont="1" applyFill="1"/>
    <xf numFmtId="0" fontId="5" fillId="0" borderId="12" xfId="0" applyFont="1" applyBorder="1" applyAlignment="1">
      <alignment wrapText="1"/>
    </xf>
    <xf numFmtId="0" fontId="5" fillId="0" borderId="17" xfId="0" applyFont="1" applyFill="1" applyBorder="1" applyAlignment="1">
      <alignment vertical="center"/>
    </xf>
    <xf numFmtId="0" fontId="6" fillId="0" borderId="31" xfId="0" applyFont="1" applyFill="1" applyBorder="1" applyAlignment="1">
      <alignment horizontal="centerContinuous" vertical="center"/>
    </xf>
    <xf numFmtId="0" fontId="8" fillId="2" borderId="12" xfId="0" applyFont="1" applyFill="1" applyBorder="1"/>
    <xf numFmtId="3" fontId="9" fillId="0" borderId="12" xfId="0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view="pageBreakPreview" zoomScale="90" zoomScaleNormal="100" zoomScaleSheetLayoutView="90" workbookViewId="0"/>
  </sheetViews>
  <sheetFormatPr defaultRowHeight="15" x14ac:dyDescent="0.25"/>
  <cols>
    <col min="1" max="1" width="3.28515625" style="1" bestFit="1" customWidth="1"/>
    <col min="2" max="2" width="63.140625" style="4" customWidth="1"/>
    <col min="3" max="3" width="16.42578125" style="4" customWidth="1"/>
    <col min="4" max="4" width="70.5703125" style="4" customWidth="1"/>
    <col min="5" max="5" width="17.7109375" style="14" customWidth="1"/>
    <col min="6" max="6" width="9.140625" style="4"/>
    <col min="7" max="7" width="15.7109375" style="4" customWidth="1"/>
    <col min="8" max="256" width="9.140625" style="4"/>
    <col min="257" max="257" width="3" style="4" bestFit="1" customWidth="1"/>
    <col min="258" max="258" width="59.85546875" style="4" customWidth="1"/>
    <col min="259" max="259" width="16.42578125" style="4" customWidth="1"/>
    <col min="260" max="260" width="63.42578125" style="4" customWidth="1"/>
    <col min="261" max="261" width="16.42578125" style="4" customWidth="1"/>
    <col min="262" max="262" width="9.140625" style="4"/>
    <col min="263" max="263" width="15.7109375" style="4" customWidth="1"/>
    <col min="264" max="512" width="9.140625" style="4"/>
    <col min="513" max="513" width="3" style="4" bestFit="1" customWidth="1"/>
    <col min="514" max="514" width="59.85546875" style="4" customWidth="1"/>
    <col min="515" max="515" width="16.42578125" style="4" customWidth="1"/>
    <col min="516" max="516" width="63.42578125" style="4" customWidth="1"/>
    <col min="517" max="517" width="16.42578125" style="4" customWidth="1"/>
    <col min="518" max="518" width="9.140625" style="4"/>
    <col min="519" max="519" width="15.7109375" style="4" customWidth="1"/>
    <col min="520" max="768" width="9.140625" style="4"/>
    <col min="769" max="769" width="3" style="4" bestFit="1" customWidth="1"/>
    <col min="770" max="770" width="59.85546875" style="4" customWidth="1"/>
    <col min="771" max="771" width="16.42578125" style="4" customWidth="1"/>
    <col min="772" max="772" width="63.42578125" style="4" customWidth="1"/>
    <col min="773" max="773" width="16.42578125" style="4" customWidth="1"/>
    <col min="774" max="774" width="9.140625" style="4"/>
    <col min="775" max="775" width="15.7109375" style="4" customWidth="1"/>
    <col min="776" max="1024" width="9.140625" style="4"/>
    <col min="1025" max="1025" width="3" style="4" bestFit="1" customWidth="1"/>
    <col min="1026" max="1026" width="59.85546875" style="4" customWidth="1"/>
    <col min="1027" max="1027" width="16.42578125" style="4" customWidth="1"/>
    <col min="1028" max="1028" width="63.42578125" style="4" customWidth="1"/>
    <col min="1029" max="1029" width="16.42578125" style="4" customWidth="1"/>
    <col min="1030" max="1030" width="9.140625" style="4"/>
    <col min="1031" max="1031" width="15.7109375" style="4" customWidth="1"/>
    <col min="1032" max="1280" width="9.140625" style="4"/>
    <col min="1281" max="1281" width="3" style="4" bestFit="1" customWidth="1"/>
    <col min="1282" max="1282" width="59.85546875" style="4" customWidth="1"/>
    <col min="1283" max="1283" width="16.42578125" style="4" customWidth="1"/>
    <col min="1284" max="1284" width="63.42578125" style="4" customWidth="1"/>
    <col min="1285" max="1285" width="16.42578125" style="4" customWidth="1"/>
    <col min="1286" max="1286" width="9.140625" style="4"/>
    <col min="1287" max="1287" width="15.7109375" style="4" customWidth="1"/>
    <col min="1288" max="1536" width="9.140625" style="4"/>
    <col min="1537" max="1537" width="3" style="4" bestFit="1" customWidth="1"/>
    <col min="1538" max="1538" width="59.85546875" style="4" customWidth="1"/>
    <col min="1539" max="1539" width="16.42578125" style="4" customWidth="1"/>
    <col min="1540" max="1540" width="63.42578125" style="4" customWidth="1"/>
    <col min="1541" max="1541" width="16.42578125" style="4" customWidth="1"/>
    <col min="1542" max="1542" width="9.140625" style="4"/>
    <col min="1543" max="1543" width="15.7109375" style="4" customWidth="1"/>
    <col min="1544" max="1792" width="9.140625" style="4"/>
    <col min="1793" max="1793" width="3" style="4" bestFit="1" customWidth="1"/>
    <col min="1794" max="1794" width="59.85546875" style="4" customWidth="1"/>
    <col min="1795" max="1795" width="16.42578125" style="4" customWidth="1"/>
    <col min="1796" max="1796" width="63.42578125" style="4" customWidth="1"/>
    <col min="1797" max="1797" width="16.42578125" style="4" customWidth="1"/>
    <col min="1798" max="1798" width="9.140625" style="4"/>
    <col min="1799" max="1799" width="15.7109375" style="4" customWidth="1"/>
    <col min="1800" max="2048" width="9.140625" style="4"/>
    <col min="2049" max="2049" width="3" style="4" bestFit="1" customWidth="1"/>
    <col min="2050" max="2050" width="59.85546875" style="4" customWidth="1"/>
    <col min="2051" max="2051" width="16.42578125" style="4" customWidth="1"/>
    <col min="2052" max="2052" width="63.42578125" style="4" customWidth="1"/>
    <col min="2053" max="2053" width="16.42578125" style="4" customWidth="1"/>
    <col min="2054" max="2054" width="9.140625" style="4"/>
    <col min="2055" max="2055" width="15.7109375" style="4" customWidth="1"/>
    <col min="2056" max="2304" width="9.140625" style="4"/>
    <col min="2305" max="2305" width="3" style="4" bestFit="1" customWidth="1"/>
    <col min="2306" max="2306" width="59.85546875" style="4" customWidth="1"/>
    <col min="2307" max="2307" width="16.42578125" style="4" customWidth="1"/>
    <col min="2308" max="2308" width="63.42578125" style="4" customWidth="1"/>
    <col min="2309" max="2309" width="16.42578125" style="4" customWidth="1"/>
    <col min="2310" max="2310" width="9.140625" style="4"/>
    <col min="2311" max="2311" width="15.7109375" style="4" customWidth="1"/>
    <col min="2312" max="2560" width="9.140625" style="4"/>
    <col min="2561" max="2561" width="3" style="4" bestFit="1" customWidth="1"/>
    <col min="2562" max="2562" width="59.85546875" style="4" customWidth="1"/>
    <col min="2563" max="2563" width="16.42578125" style="4" customWidth="1"/>
    <col min="2564" max="2564" width="63.42578125" style="4" customWidth="1"/>
    <col min="2565" max="2565" width="16.42578125" style="4" customWidth="1"/>
    <col min="2566" max="2566" width="9.140625" style="4"/>
    <col min="2567" max="2567" width="15.7109375" style="4" customWidth="1"/>
    <col min="2568" max="2816" width="9.140625" style="4"/>
    <col min="2817" max="2817" width="3" style="4" bestFit="1" customWidth="1"/>
    <col min="2818" max="2818" width="59.85546875" style="4" customWidth="1"/>
    <col min="2819" max="2819" width="16.42578125" style="4" customWidth="1"/>
    <col min="2820" max="2820" width="63.42578125" style="4" customWidth="1"/>
    <col min="2821" max="2821" width="16.42578125" style="4" customWidth="1"/>
    <col min="2822" max="2822" width="9.140625" style="4"/>
    <col min="2823" max="2823" width="15.7109375" style="4" customWidth="1"/>
    <col min="2824" max="3072" width="9.140625" style="4"/>
    <col min="3073" max="3073" width="3" style="4" bestFit="1" customWidth="1"/>
    <col min="3074" max="3074" width="59.85546875" style="4" customWidth="1"/>
    <col min="3075" max="3075" width="16.42578125" style="4" customWidth="1"/>
    <col min="3076" max="3076" width="63.42578125" style="4" customWidth="1"/>
    <col min="3077" max="3077" width="16.42578125" style="4" customWidth="1"/>
    <col min="3078" max="3078" width="9.140625" style="4"/>
    <col min="3079" max="3079" width="15.7109375" style="4" customWidth="1"/>
    <col min="3080" max="3328" width="9.140625" style="4"/>
    <col min="3329" max="3329" width="3" style="4" bestFit="1" customWidth="1"/>
    <col min="3330" max="3330" width="59.85546875" style="4" customWidth="1"/>
    <col min="3331" max="3331" width="16.42578125" style="4" customWidth="1"/>
    <col min="3332" max="3332" width="63.42578125" style="4" customWidth="1"/>
    <col min="3333" max="3333" width="16.42578125" style="4" customWidth="1"/>
    <col min="3334" max="3334" width="9.140625" style="4"/>
    <col min="3335" max="3335" width="15.7109375" style="4" customWidth="1"/>
    <col min="3336" max="3584" width="9.140625" style="4"/>
    <col min="3585" max="3585" width="3" style="4" bestFit="1" customWidth="1"/>
    <col min="3586" max="3586" width="59.85546875" style="4" customWidth="1"/>
    <col min="3587" max="3587" width="16.42578125" style="4" customWidth="1"/>
    <col min="3588" max="3588" width="63.42578125" style="4" customWidth="1"/>
    <col min="3589" max="3589" width="16.42578125" style="4" customWidth="1"/>
    <col min="3590" max="3590" width="9.140625" style="4"/>
    <col min="3591" max="3591" width="15.7109375" style="4" customWidth="1"/>
    <col min="3592" max="3840" width="9.140625" style="4"/>
    <col min="3841" max="3841" width="3" style="4" bestFit="1" customWidth="1"/>
    <col min="3842" max="3842" width="59.85546875" style="4" customWidth="1"/>
    <col min="3843" max="3843" width="16.42578125" style="4" customWidth="1"/>
    <col min="3844" max="3844" width="63.42578125" style="4" customWidth="1"/>
    <col min="3845" max="3845" width="16.42578125" style="4" customWidth="1"/>
    <col min="3846" max="3846" width="9.140625" style="4"/>
    <col min="3847" max="3847" width="15.7109375" style="4" customWidth="1"/>
    <col min="3848" max="4096" width="9.140625" style="4"/>
    <col min="4097" max="4097" width="3" style="4" bestFit="1" customWidth="1"/>
    <col min="4098" max="4098" width="59.85546875" style="4" customWidth="1"/>
    <col min="4099" max="4099" width="16.42578125" style="4" customWidth="1"/>
    <col min="4100" max="4100" width="63.42578125" style="4" customWidth="1"/>
    <col min="4101" max="4101" width="16.42578125" style="4" customWidth="1"/>
    <col min="4102" max="4102" width="9.140625" style="4"/>
    <col min="4103" max="4103" width="15.7109375" style="4" customWidth="1"/>
    <col min="4104" max="4352" width="9.140625" style="4"/>
    <col min="4353" max="4353" width="3" style="4" bestFit="1" customWidth="1"/>
    <col min="4354" max="4354" width="59.85546875" style="4" customWidth="1"/>
    <col min="4355" max="4355" width="16.42578125" style="4" customWidth="1"/>
    <col min="4356" max="4356" width="63.42578125" style="4" customWidth="1"/>
    <col min="4357" max="4357" width="16.42578125" style="4" customWidth="1"/>
    <col min="4358" max="4358" width="9.140625" style="4"/>
    <col min="4359" max="4359" width="15.7109375" style="4" customWidth="1"/>
    <col min="4360" max="4608" width="9.140625" style="4"/>
    <col min="4609" max="4609" width="3" style="4" bestFit="1" customWidth="1"/>
    <col min="4610" max="4610" width="59.85546875" style="4" customWidth="1"/>
    <col min="4611" max="4611" width="16.42578125" style="4" customWidth="1"/>
    <col min="4612" max="4612" width="63.42578125" style="4" customWidth="1"/>
    <col min="4613" max="4613" width="16.42578125" style="4" customWidth="1"/>
    <col min="4614" max="4614" width="9.140625" style="4"/>
    <col min="4615" max="4615" width="15.7109375" style="4" customWidth="1"/>
    <col min="4616" max="4864" width="9.140625" style="4"/>
    <col min="4865" max="4865" width="3" style="4" bestFit="1" customWidth="1"/>
    <col min="4866" max="4866" width="59.85546875" style="4" customWidth="1"/>
    <col min="4867" max="4867" width="16.42578125" style="4" customWidth="1"/>
    <col min="4868" max="4868" width="63.42578125" style="4" customWidth="1"/>
    <col min="4869" max="4869" width="16.42578125" style="4" customWidth="1"/>
    <col min="4870" max="4870" width="9.140625" style="4"/>
    <col min="4871" max="4871" width="15.7109375" style="4" customWidth="1"/>
    <col min="4872" max="5120" width="9.140625" style="4"/>
    <col min="5121" max="5121" width="3" style="4" bestFit="1" customWidth="1"/>
    <col min="5122" max="5122" width="59.85546875" style="4" customWidth="1"/>
    <col min="5123" max="5123" width="16.42578125" style="4" customWidth="1"/>
    <col min="5124" max="5124" width="63.42578125" style="4" customWidth="1"/>
    <col min="5125" max="5125" width="16.42578125" style="4" customWidth="1"/>
    <col min="5126" max="5126" width="9.140625" style="4"/>
    <col min="5127" max="5127" width="15.7109375" style="4" customWidth="1"/>
    <col min="5128" max="5376" width="9.140625" style="4"/>
    <col min="5377" max="5377" width="3" style="4" bestFit="1" customWidth="1"/>
    <col min="5378" max="5378" width="59.85546875" style="4" customWidth="1"/>
    <col min="5379" max="5379" width="16.42578125" style="4" customWidth="1"/>
    <col min="5380" max="5380" width="63.42578125" style="4" customWidth="1"/>
    <col min="5381" max="5381" width="16.42578125" style="4" customWidth="1"/>
    <col min="5382" max="5382" width="9.140625" style="4"/>
    <col min="5383" max="5383" width="15.7109375" style="4" customWidth="1"/>
    <col min="5384" max="5632" width="9.140625" style="4"/>
    <col min="5633" max="5633" width="3" style="4" bestFit="1" customWidth="1"/>
    <col min="5634" max="5634" width="59.85546875" style="4" customWidth="1"/>
    <col min="5635" max="5635" width="16.42578125" style="4" customWidth="1"/>
    <col min="5636" max="5636" width="63.42578125" style="4" customWidth="1"/>
    <col min="5637" max="5637" width="16.42578125" style="4" customWidth="1"/>
    <col min="5638" max="5638" width="9.140625" style="4"/>
    <col min="5639" max="5639" width="15.7109375" style="4" customWidth="1"/>
    <col min="5640" max="5888" width="9.140625" style="4"/>
    <col min="5889" max="5889" width="3" style="4" bestFit="1" customWidth="1"/>
    <col min="5890" max="5890" width="59.85546875" style="4" customWidth="1"/>
    <col min="5891" max="5891" width="16.42578125" style="4" customWidth="1"/>
    <col min="5892" max="5892" width="63.42578125" style="4" customWidth="1"/>
    <col min="5893" max="5893" width="16.42578125" style="4" customWidth="1"/>
    <col min="5894" max="5894" width="9.140625" style="4"/>
    <col min="5895" max="5895" width="15.7109375" style="4" customWidth="1"/>
    <col min="5896" max="6144" width="9.140625" style="4"/>
    <col min="6145" max="6145" width="3" style="4" bestFit="1" customWidth="1"/>
    <col min="6146" max="6146" width="59.85546875" style="4" customWidth="1"/>
    <col min="6147" max="6147" width="16.42578125" style="4" customWidth="1"/>
    <col min="6148" max="6148" width="63.42578125" style="4" customWidth="1"/>
    <col min="6149" max="6149" width="16.42578125" style="4" customWidth="1"/>
    <col min="6150" max="6150" width="9.140625" style="4"/>
    <col min="6151" max="6151" width="15.7109375" style="4" customWidth="1"/>
    <col min="6152" max="6400" width="9.140625" style="4"/>
    <col min="6401" max="6401" width="3" style="4" bestFit="1" customWidth="1"/>
    <col min="6402" max="6402" width="59.85546875" style="4" customWidth="1"/>
    <col min="6403" max="6403" width="16.42578125" style="4" customWidth="1"/>
    <col min="6404" max="6404" width="63.42578125" style="4" customWidth="1"/>
    <col min="6405" max="6405" width="16.42578125" style="4" customWidth="1"/>
    <col min="6406" max="6406" width="9.140625" style="4"/>
    <col min="6407" max="6407" width="15.7109375" style="4" customWidth="1"/>
    <col min="6408" max="6656" width="9.140625" style="4"/>
    <col min="6657" max="6657" width="3" style="4" bestFit="1" customWidth="1"/>
    <col min="6658" max="6658" width="59.85546875" style="4" customWidth="1"/>
    <col min="6659" max="6659" width="16.42578125" style="4" customWidth="1"/>
    <col min="6660" max="6660" width="63.42578125" style="4" customWidth="1"/>
    <col min="6661" max="6661" width="16.42578125" style="4" customWidth="1"/>
    <col min="6662" max="6662" width="9.140625" style="4"/>
    <col min="6663" max="6663" width="15.7109375" style="4" customWidth="1"/>
    <col min="6664" max="6912" width="9.140625" style="4"/>
    <col min="6913" max="6913" width="3" style="4" bestFit="1" customWidth="1"/>
    <col min="6914" max="6914" width="59.85546875" style="4" customWidth="1"/>
    <col min="6915" max="6915" width="16.42578125" style="4" customWidth="1"/>
    <col min="6916" max="6916" width="63.42578125" style="4" customWidth="1"/>
    <col min="6917" max="6917" width="16.42578125" style="4" customWidth="1"/>
    <col min="6918" max="6918" width="9.140625" style="4"/>
    <col min="6919" max="6919" width="15.7109375" style="4" customWidth="1"/>
    <col min="6920" max="7168" width="9.140625" style="4"/>
    <col min="7169" max="7169" width="3" style="4" bestFit="1" customWidth="1"/>
    <col min="7170" max="7170" width="59.85546875" style="4" customWidth="1"/>
    <col min="7171" max="7171" width="16.42578125" style="4" customWidth="1"/>
    <col min="7172" max="7172" width="63.42578125" style="4" customWidth="1"/>
    <col min="7173" max="7173" width="16.42578125" style="4" customWidth="1"/>
    <col min="7174" max="7174" width="9.140625" style="4"/>
    <col min="7175" max="7175" width="15.7109375" style="4" customWidth="1"/>
    <col min="7176" max="7424" width="9.140625" style="4"/>
    <col min="7425" max="7425" width="3" style="4" bestFit="1" customWidth="1"/>
    <col min="7426" max="7426" width="59.85546875" style="4" customWidth="1"/>
    <col min="7427" max="7427" width="16.42578125" style="4" customWidth="1"/>
    <col min="7428" max="7428" width="63.42578125" style="4" customWidth="1"/>
    <col min="7429" max="7429" width="16.42578125" style="4" customWidth="1"/>
    <col min="7430" max="7430" width="9.140625" style="4"/>
    <col min="7431" max="7431" width="15.7109375" style="4" customWidth="1"/>
    <col min="7432" max="7680" width="9.140625" style="4"/>
    <col min="7681" max="7681" width="3" style="4" bestFit="1" customWidth="1"/>
    <col min="7682" max="7682" width="59.85546875" style="4" customWidth="1"/>
    <col min="7683" max="7683" width="16.42578125" style="4" customWidth="1"/>
    <col min="7684" max="7684" width="63.42578125" style="4" customWidth="1"/>
    <col min="7685" max="7685" width="16.42578125" style="4" customWidth="1"/>
    <col min="7686" max="7686" width="9.140625" style="4"/>
    <col min="7687" max="7687" width="15.7109375" style="4" customWidth="1"/>
    <col min="7688" max="7936" width="9.140625" style="4"/>
    <col min="7937" max="7937" width="3" style="4" bestFit="1" customWidth="1"/>
    <col min="7938" max="7938" width="59.85546875" style="4" customWidth="1"/>
    <col min="7939" max="7939" width="16.42578125" style="4" customWidth="1"/>
    <col min="7940" max="7940" width="63.42578125" style="4" customWidth="1"/>
    <col min="7941" max="7941" width="16.42578125" style="4" customWidth="1"/>
    <col min="7942" max="7942" width="9.140625" style="4"/>
    <col min="7943" max="7943" width="15.7109375" style="4" customWidth="1"/>
    <col min="7944" max="8192" width="9.140625" style="4"/>
    <col min="8193" max="8193" width="3" style="4" bestFit="1" customWidth="1"/>
    <col min="8194" max="8194" width="59.85546875" style="4" customWidth="1"/>
    <col min="8195" max="8195" width="16.42578125" style="4" customWidth="1"/>
    <col min="8196" max="8196" width="63.42578125" style="4" customWidth="1"/>
    <col min="8197" max="8197" width="16.42578125" style="4" customWidth="1"/>
    <col min="8198" max="8198" width="9.140625" style="4"/>
    <col min="8199" max="8199" width="15.7109375" style="4" customWidth="1"/>
    <col min="8200" max="8448" width="9.140625" style="4"/>
    <col min="8449" max="8449" width="3" style="4" bestFit="1" customWidth="1"/>
    <col min="8450" max="8450" width="59.85546875" style="4" customWidth="1"/>
    <col min="8451" max="8451" width="16.42578125" style="4" customWidth="1"/>
    <col min="8452" max="8452" width="63.42578125" style="4" customWidth="1"/>
    <col min="8453" max="8453" width="16.42578125" style="4" customWidth="1"/>
    <col min="8454" max="8454" width="9.140625" style="4"/>
    <col min="8455" max="8455" width="15.7109375" style="4" customWidth="1"/>
    <col min="8456" max="8704" width="9.140625" style="4"/>
    <col min="8705" max="8705" width="3" style="4" bestFit="1" customWidth="1"/>
    <col min="8706" max="8706" width="59.85546875" style="4" customWidth="1"/>
    <col min="8707" max="8707" width="16.42578125" style="4" customWidth="1"/>
    <col min="8708" max="8708" width="63.42578125" style="4" customWidth="1"/>
    <col min="8709" max="8709" width="16.42578125" style="4" customWidth="1"/>
    <col min="8710" max="8710" width="9.140625" style="4"/>
    <col min="8711" max="8711" width="15.7109375" style="4" customWidth="1"/>
    <col min="8712" max="8960" width="9.140625" style="4"/>
    <col min="8961" max="8961" width="3" style="4" bestFit="1" customWidth="1"/>
    <col min="8962" max="8962" width="59.85546875" style="4" customWidth="1"/>
    <col min="8963" max="8963" width="16.42578125" style="4" customWidth="1"/>
    <col min="8964" max="8964" width="63.42578125" style="4" customWidth="1"/>
    <col min="8965" max="8965" width="16.42578125" style="4" customWidth="1"/>
    <col min="8966" max="8966" width="9.140625" style="4"/>
    <col min="8967" max="8967" width="15.7109375" style="4" customWidth="1"/>
    <col min="8968" max="9216" width="9.140625" style="4"/>
    <col min="9217" max="9217" width="3" style="4" bestFit="1" customWidth="1"/>
    <col min="9218" max="9218" width="59.85546875" style="4" customWidth="1"/>
    <col min="9219" max="9219" width="16.42578125" style="4" customWidth="1"/>
    <col min="9220" max="9220" width="63.42578125" style="4" customWidth="1"/>
    <col min="9221" max="9221" width="16.42578125" style="4" customWidth="1"/>
    <col min="9222" max="9222" width="9.140625" style="4"/>
    <col min="9223" max="9223" width="15.7109375" style="4" customWidth="1"/>
    <col min="9224" max="9472" width="9.140625" style="4"/>
    <col min="9473" max="9473" width="3" style="4" bestFit="1" customWidth="1"/>
    <col min="9474" max="9474" width="59.85546875" style="4" customWidth="1"/>
    <col min="9475" max="9475" width="16.42578125" style="4" customWidth="1"/>
    <col min="9476" max="9476" width="63.42578125" style="4" customWidth="1"/>
    <col min="9477" max="9477" width="16.42578125" style="4" customWidth="1"/>
    <col min="9478" max="9478" width="9.140625" style="4"/>
    <col min="9479" max="9479" width="15.7109375" style="4" customWidth="1"/>
    <col min="9480" max="9728" width="9.140625" style="4"/>
    <col min="9729" max="9729" width="3" style="4" bestFit="1" customWidth="1"/>
    <col min="9730" max="9730" width="59.85546875" style="4" customWidth="1"/>
    <col min="9731" max="9731" width="16.42578125" style="4" customWidth="1"/>
    <col min="9732" max="9732" width="63.42578125" style="4" customWidth="1"/>
    <col min="9733" max="9733" width="16.42578125" style="4" customWidth="1"/>
    <col min="9734" max="9734" width="9.140625" style="4"/>
    <col min="9735" max="9735" width="15.7109375" style="4" customWidth="1"/>
    <col min="9736" max="9984" width="9.140625" style="4"/>
    <col min="9985" max="9985" width="3" style="4" bestFit="1" customWidth="1"/>
    <col min="9986" max="9986" width="59.85546875" style="4" customWidth="1"/>
    <col min="9987" max="9987" width="16.42578125" style="4" customWidth="1"/>
    <col min="9988" max="9988" width="63.42578125" style="4" customWidth="1"/>
    <col min="9989" max="9989" width="16.42578125" style="4" customWidth="1"/>
    <col min="9990" max="9990" width="9.140625" style="4"/>
    <col min="9991" max="9991" width="15.7109375" style="4" customWidth="1"/>
    <col min="9992" max="10240" width="9.140625" style="4"/>
    <col min="10241" max="10241" width="3" style="4" bestFit="1" customWidth="1"/>
    <col min="10242" max="10242" width="59.85546875" style="4" customWidth="1"/>
    <col min="10243" max="10243" width="16.42578125" style="4" customWidth="1"/>
    <col min="10244" max="10244" width="63.42578125" style="4" customWidth="1"/>
    <col min="10245" max="10245" width="16.42578125" style="4" customWidth="1"/>
    <col min="10246" max="10246" width="9.140625" style="4"/>
    <col min="10247" max="10247" width="15.7109375" style="4" customWidth="1"/>
    <col min="10248" max="10496" width="9.140625" style="4"/>
    <col min="10497" max="10497" width="3" style="4" bestFit="1" customWidth="1"/>
    <col min="10498" max="10498" width="59.85546875" style="4" customWidth="1"/>
    <col min="10499" max="10499" width="16.42578125" style="4" customWidth="1"/>
    <col min="10500" max="10500" width="63.42578125" style="4" customWidth="1"/>
    <col min="10501" max="10501" width="16.42578125" style="4" customWidth="1"/>
    <col min="10502" max="10502" width="9.140625" style="4"/>
    <col min="10503" max="10503" width="15.7109375" style="4" customWidth="1"/>
    <col min="10504" max="10752" width="9.140625" style="4"/>
    <col min="10753" max="10753" width="3" style="4" bestFit="1" customWidth="1"/>
    <col min="10754" max="10754" width="59.85546875" style="4" customWidth="1"/>
    <col min="10755" max="10755" width="16.42578125" style="4" customWidth="1"/>
    <col min="10756" max="10756" width="63.42578125" style="4" customWidth="1"/>
    <col min="10757" max="10757" width="16.42578125" style="4" customWidth="1"/>
    <col min="10758" max="10758" width="9.140625" style="4"/>
    <col min="10759" max="10759" width="15.7109375" style="4" customWidth="1"/>
    <col min="10760" max="11008" width="9.140625" style="4"/>
    <col min="11009" max="11009" width="3" style="4" bestFit="1" customWidth="1"/>
    <col min="11010" max="11010" width="59.85546875" style="4" customWidth="1"/>
    <col min="11011" max="11011" width="16.42578125" style="4" customWidth="1"/>
    <col min="11012" max="11012" width="63.42578125" style="4" customWidth="1"/>
    <col min="11013" max="11013" width="16.42578125" style="4" customWidth="1"/>
    <col min="11014" max="11014" width="9.140625" style="4"/>
    <col min="11015" max="11015" width="15.7109375" style="4" customWidth="1"/>
    <col min="11016" max="11264" width="9.140625" style="4"/>
    <col min="11265" max="11265" width="3" style="4" bestFit="1" customWidth="1"/>
    <col min="11266" max="11266" width="59.85546875" style="4" customWidth="1"/>
    <col min="11267" max="11267" width="16.42578125" style="4" customWidth="1"/>
    <col min="11268" max="11268" width="63.42578125" style="4" customWidth="1"/>
    <col min="11269" max="11269" width="16.42578125" style="4" customWidth="1"/>
    <col min="11270" max="11270" width="9.140625" style="4"/>
    <col min="11271" max="11271" width="15.7109375" style="4" customWidth="1"/>
    <col min="11272" max="11520" width="9.140625" style="4"/>
    <col min="11521" max="11521" width="3" style="4" bestFit="1" customWidth="1"/>
    <col min="11522" max="11522" width="59.85546875" style="4" customWidth="1"/>
    <col min="11523" max="11523" width="16.42578125" style="4" customWidth="1"/>
    <col min="11524" max="11524" width="63.42578125" style="4" customWidth="1"/>
    <col min="11525" max="11525" width="16.42578125" style="4" customWidth="1"/>
    <col min="11526" max="11526" width="9.140625" style="4"/>
    <col min="11527" max="11527" width="15.7109375" style="4" customWidth="1"/>
    <col min="11528" max="11776" width="9.140625" style="4"/>
    <col min="11777" max="11777" width="3" style="4" bestFit="1" customWidth="1"/>
    <col min="11778" max="11778" width="59.85546875" style="4" customWidth="1"/>
    <col min="11779" max="11779" width="16.42578125" style="4" customWidth="1"/>
    <col min="11780" max="11780" width="63.42578125" style="4" customWidth="1"/>
    <col min="11781" max="11781" width="16.42578125" style="4" customWidth="1"/>
    <col min="11782" max="11782" width="9.140625" style="4"/>
    <col min="11783" max="11783" width="15.7109375" style="4" customWidth="1"/>
    <col min="11784" max="12032" width="9.140625" style="4"/>
    <col min="12033" max="12033" width="3" style="4" bestFit="1" customWidth="1"/>
    <col min="12034" max="12034" width="59.85546875" style="4" customWidth="1"/>
    <col min="12035" max="12035" width="16.42578125" style="4" customWidth="1"/>
    <col min="12036" max="12036" width="63.42578125" style="4" customWidth="1"/>
    <col min="12037" max="12037" width="16.42578125" style="4" customWidth="1"/>
    <col min="12038" max="12038" width="9.140625" style="4"/>
    <col min="12039" max="12039" width="15.7109375" style="4" customWidth="1"/>
    <col min="12040" max="12288" width="9.140625" style="4"/>
    <col min="12289" max="12289" width="3" style="4" bestFit="1" customWidth="1"/>
    <col min="12290" max="12290" width="59.85546875" style="4" customWidth="1"/>
    <col min="12291" max="12291" width="16.42578125" style="4" customWidth="1"/>
    <col min="12292" max="12292" width="63.42578125" style="4" customWidth="1"/>
    <col min="12293" max="12293" width="16.42578125" style="4" customWidth="1"/>
    <col min="12294" max="12294" width="9.140625" style="4"/>
    <col min="12295" max="12295" width="15.7109375" style="4" customWidth="1"/>
    <col min="12296" max="12544" width="9.140625" style="4"/>
    <col min="12545" max="12545" width="3" style="4" bestFit="1" customWidth="1"/>
    <col min="12546" max="12546" width="59.85546875" style="4" customWidth="1"/>
    <col min="12547" max="12547" width="16.42578125" style="4" customWidth="1"/>
    <col min="12548" max="12548" width="63.42578125" style="4" customWidth="1"/>
    <col min="12549" max="12549" width="16.42578125" style="4" customWidth="1"/>
    <col min="12550" max="12550" width="9.140625" style="4"/>
    <col min="12551" max="12551" width="15.7109375" style="4" customWidth="1"/>
    <col min="12552" max="12800" width="9.140625" style="4"/>
    <col min="12801" max="12801" width="3" style="4" bestFit="1" customWidth="1"/>
    <col min="12802" max="12802" width="59.85546875" style="4" customWidth="1"/>
    <col min="12803" max="12803" width="16.42578125" style="4" customWidth="1"/>
    <col min="12804" max="12804" width="63.42578125" style="4" customWidth="1"/>
    <col min="12805" max="12805" width="16.42578125" style="4" customWidth="1"/>
    <col min="12806" max="12806" width="9.140625" style="4"/>
    <col min="12807" max="12807" width="15.7109375" style="4" customWidth="1"/>
    <col min="12808" max="13056" width="9.140625" style="4"/>
    <col min="13057" max="13057" width="3" style="4" bestFit="1" customWidth="1"/>
    <col min="13058" max="13058" width="59.85546875" style="4" customWidth="1"/>
    <col min="13059" max="13059" width="16.42578125" style="4" customWidth="1"/>
    <col min="13060" max="13060" width="63.42578125" style="4" customWidth="1"/>
    <col min="13061" max="13061" width="16.42578125" style="4" customWidth="1"/>
    <col min="13062" max="13062" width="9.140625" style="4"/>
    <col min="13063" max="13063" width="15.7109375" style="4" customWidth="1"/>
    <col min="13064" max="13312" width="9.140625" style="4"/>
    <col min="13313" max="13313" width="3" style="4" bestFit="1" customWidth="1"/>
    <col min="13314" max="13314" width="59.85546875" style="4" customWidth="1"/>
    <col min="13315" max="13315" width="16.42578125" style="4" customWidth="1"/>
    <col min="13316" max="13316" width="63.42578125" style="4" customWidth="1"/>
    <col min="13317" max="13317" width="16.42578125" style="4" customWidth="1"/>
    <col min="13318" max="13318" width="9.140625" style="4"/>
    <col min="13319" max="13319" width="15.7109375" style="4" customWidth="1"/>
    <col min="13320" max="13568" width="9.140625" style="4"/>
    <col min="13569" max="13569" width="3" style="4" bestFit="1" customWidth="1"/>
    <col min="13570" max="13570" width="59.85546875" style="4" customWidth="1"/>
    <col min="13571" max="13571" width="16.42578125" style="4" customWidth="1"/>
    <col min="13572" max="13572" width="63.42578125" style="4" customWidth="1"/>
    <col min="13573" max="13573" width="16.42578125" style="4" customWidth="1"/>
    <col min="13574" max="13574" width="9.140625" style="4"/>
    <col min="13575" max="13575" width="15.7109375" style="4" customWidth="1"/>
    <col min="13576" max="13824" width="9.140625" style="4"/>
    <col min="13825" max="13825" width="3" style="4" bestFit="1" customWidth="1"/>
    <col min="13826" max="13826" width="59.85546875" style="4" customWidth="1"/>
    <col min="13827" max="13827" width="16.42578125" style="4" customWidth="1"/>
    <col min="13828" max="13828" width="63.42578125" style="4" customWidth="1"/>
    <col min="13829" max="13829" width="16.42578125" style="4" customWidth="1"/>
    <col min="13830" max="13830" width="9.140625" style="4"/>
    <col min="13831" max="13831" width="15.7109375" style="4" customWidth="1"/>
    <col min="13832" max="14080" width="9.140625" style="4"/>
    <col min="14081" max="14081" width="3" style="4" bestFit="1" customWidth="1"/>
    <col min="14082" max="14082" width="59.85546875" style="4" customWidth="1"/>
    <col min="14083" max="14083" width="16.42578125" style="4" customWidth="1"/>
    <col min="14084" max="14084" width="63.42578125" style="4" customWidth="1"/>
    <col min="14085" max="14085" width="16.42578125" style="4" customWidth="1"/>
    <col min="14086" max="14086" width="9.140625" style="4"/>
    <col min="14087" max="14087" width="15.7109375" style="4" customWidth="1"/>
    <col min="14088" max="14336" width="9.140625" style="4"/>
    <col min="14337" max="14337" width="3" style="4" bestFit="1" customWidth="1"/>
    <col min="14338" max="14338" width="59.85546875" style="4" customWidth="1"/>
    <col min="14339" max="14339" width="16.42578125" style="4" customWidth="1"/>
    <col min="14340" max="14340" width="63.42578125" style="4" customWidth="1"/>
    <col min="14341" max="14341" width="16.42578125" style="4" customWidth="1"/>
    <col min="14342" max="14342" width="9.140625" style="4"/>
    <col min="14343" max="14343" width="15.7109375" style="4" customWidth="1"/>
    <col min="14344" max="14592" width="9.140625" style="4"/>
    <col min="14593" max="14593" width="3" style="4" bestFit="1" customWidth="1"/>
    <col min="14594" max="14594" width="59.85546875" style="4" customWidth="1"/>
    <col min="14595" max="14595" width="16.42578125" style="4" customWidth="1"/>
    <col min="14596" max="14596" width="63.42578125" style="4" customWidth="1"/>
    <col min="14597" max="14597" width="16.42578125" style="4" customWidth="1"/>
    <col min="14598" max="14598" width="9.140625" style="4"/>
    <col min="14599" max="14599" width="15.7109375" style="4" customWidth="1"/>
    <col min="14600" max="14848" width="9.140625" style="4"/>
    <col min="14849" max="14849" width="3" style="4" bestFit="1" customWidth="1"/>
    <col min="14850" max="14850" width="59.85546875" style="4" customWidth="1"/>
    <col min="14851" max="14851" width="16.42578125" style="4" customWidth="1"/>
    <col min="14852" max="14852" width="63.42578125" style="4" customWidth="1"/>
    <col min="14853" max="14853" width="16.42578125" style="4" customWidth="1"/>
    <col min="14854" max="14854" width="9.140625" style="4"/>
    <col min="14855" max="14855" width="15.7109375" style="4" customWidth="1"/>
    <col min="14856" max="15104" width="9.140625" style="4"/>
    <col min="15105" max="15105" width="3" style="4" bestFit="1" customWidth="1"/>
    <col min="15106" max="15106" width="59.85546875" style="4" customWidth="1"/>
    <col min="15107" max="15107" width="16.42578125" style="4" customWidth="1"/>
    <col min="15108" max="15108" width="63.42578125" style="4" customWidth="1"/>
    <col min="15109" max="15109" width="16.42578125" style="4" customWidth="1"/>
    <col min="15110" max="15110" width="9.140625" style="4"/>
    <col min="15111" max="15111" width="15.7109375" style="4" customWidth="1"/>
    <col min="15112" max="15360" width="9.140625" style="4"/>
    <col min="15361" max="15361" width="3" style="4" bestFit="1" customWidth="1"/>
    <col min="15362" max="15362" width="59.85546875" style="4" customWidth="1"/>
    <col min="15363" max="15363" width="16.42578125" style="4" customWidth="1"/>
    <col min="15364" max="15364" width="63.42578125" style="4" customWidth="1"/>
    <col min="15365" max="15365" width="16.42578125" style="4" customWidth="1"/>
    <col min="15366" max="15366" width="9.140625" style="4"/>
    <col min="15367" max="15367" width="15.7109375" style="4" customWidth="1"/>
    <col min="15368" max="15616" width="9.140625" style="4"/>
    <col min="15617" max="15617" width="3" style="4" bestFit="1" customWidth="1"/>
    <col min="15618" max="15618" width="59.85546875" style="4" customWidth="1"/>
    <col min="15619" max="15619" width="16.42578125" style="4" customWidth="1"/>
    <col min="15620" max="15620" width="63.42578125" style="4" customWidth="1"/>
    <col min="15621" max="15621" width="16.42578125" style="4" customWidth="1"/>
    <col min="15622" max="15622" width="9.140625" style="4"/>
    <col min="15623" max="15623" width="15.7109375" style="4" customWidth="1"/>
    <col min="15624" max="15872" width="9.140625" style="4"/>
    <col min="15873" max="15873" width="3" style="4" bestFit="1" customWidth="1"/>
    <col min="15874" max="15874" width="59.85546875" style="4" customWidth="1"/>
    <col min="15875" max="15875" width="16.42578125" style="4" customWidth="1"/>
    <col min="15876" max="15876" width="63.42578125" style="4" customWidth="1"/>
    <col min="15877" max="15877" width="16.42578125" style="4" customWidth="1"/>
    <col min="15878" max="15878" width="9.140625" style="4"/>
    <col min="15879" max="15879" width="15.7109375" style="4" customWidth="1"/>
    <col min="15880" max="16128" width="9.140625" style="4"/>
    <col min="16129" max="16129" width="3" style="4" bestFit="1" customWidth="1"/>
    <col min="16130" max="16130" width="59.85546875" style="4" customWidth="1"/>
    <col min="16131" max="16131" width="16.42578125" style="4" customWidth="1"/>
    <col min="16132" max="16132" width="63.42578125" style="4" customWidth="1"/>
    <col min="16133" max="16133" width="16.42578125" style="4" customWidth="1"/>
    <col min="16134" max="16134" width="9.140625" style="4"/>
    <col min="16135" max="16135" width="15.7109375" style="4" customWidth="1"/>
    <col min="16136" max="16384" width="9.140625" style="4"/>
  </cols>
  <sheetData>
    <row r="1" spans="1:5" x14ac:dyDescent="0.25">
      <c r="A1" s="16"/>
      <c r="B1" s="17"/>
      <c r="C1" s="17"/>
      <c r="D1" s="17"/>
      <c r="E1" s="18"/>
    </row>
    <row r="2" spans="1:5" ht="15.75" customHeight="1" x14ac:dyDescent="0.25">
      <c r="A2" s="16"/>
      <c r="B2" s="128" t="s">
        <v>68</v>
      </c>
      <c r="C2" s="129"/>
      <c r="D2" s="129"/>
      <c r="E2" s="129"/>
    </row>
    <row r="3" spans="1:5" ht="15.75" customHeight="1" x14ac:dyDescent="0.25">
      <c r="A3" s="16"/>
      <c r="B3" s="128" t="s">
        <v>58</v>
      </c>
      <c r="C3" s="129"/>
      <c r="D3" s="129"/>
      <c r="E3" s="129"/>
    </row>
    <row r="4" spans="1:5" ht="15.75" customHeight="1" x14ac:dyDescent="0.25">
      <c r="A4" s="16"/>
      <c r="B4" s="19"/>
      <c r="C4" s="20"/>
      <c r="D4" s="20"/>
      <c r="E4" s="20"/>
    </row>
    <row r="5" spans="1:5" s="5" customFormat="1" x14ac:dyDescent="0.25">
      <c r="A5" s="16"/>
      <c r="B5" s="130" t="s">
        <v>55</v>
      </c>
      <c r="C5" s="130"/>
      <c r="D5" s="130"/>
      <c r="E5" s="130"/>
    </row>
    <row r="6" spans="1:5" s="5" customFormat="1" x14ac:dyDescent="0.25">
      <c r="A6" s="16"/>
      <c r="B6" s="21"/>
      <c r="C6" s="21"/>
      <c r="D6" s="21"/>
      <c r="E6" s="21"/>
    </row>
    <row r="7" spans="1:5" s="5" customFormat="1" x14ac:dyDescent="0.25">
      <c r="A7" s="16"/>
      <c r="B7" s="22"/>
      <c r="C7" s="22"/>
      <c r="D7" s="22"/>
      <c r="E7" s="23"/>
    </row>
    <row r="8" spans="1:5" x14ac:dyDescent="0.25">
      <c r="A8" s="16"/>
      <c r="B8" s="24" t="s">
        <v>0</v>
      </c>
      <c r="C8" s="25"/>
      <c r="D8" s="22"/>
      <c r="E8" s="23"/>
    </row>
    <row r="9" spans="1:5" x14ac:dyDescent="0.25">
      <c r="A9" s="16"/>
      <c r="B9" s="24"/>
      <c r="C9" s="25"/>
      <c r="D9" s="22"/>
      <c r="E9" s="26" t="s">
        <v>1</v>
      </c>
    </row>
    <row r="10" spans="1:5" s="6" customFormat="1" ht="15.75" thickBot="1" x14ac:dyDescent="0.3">
      <c r="A10" s="27"/>
      <c r="B10" s="28" t="s">
        <v>2</v>
      </c>
      <c r="C10" s="29" t="s">
        <v>3</v>
      </c>
      <c r="D10" s="28" t="s">
        <v>4</v>
      </c>
      <c r="E10" s="29" t="s">
        <v>5</v>
      </c>
    </row>
    <row r="11" spans="1:5" ht="15" customHeight="1" thickBot="1" x14ac:dyDescent="0.3">
      <c r="A11" s="131">
        <v>1</v>
      </c>
      <c r="B11" s="30" t="s">
        <v>6</v>
      </c>
      <c r="C11" s="31"/>
      <c r="D11" s="124" t="s">
        <v>7</v>
      </c>
      <c r="E11" s="32"/>
    </row>
    <row r="12" spans="1:5" ht="15" customHeight="1" x14ac:dyDescent="0.25">
      <c r="A12" s="131"/>
      <c r="B12" s="33"/>
      <c r="C12" s="132" t="s">
        <v>56</v>
      </c>
      <c r="D12" s="34"/>
      <c r="E12" s="132" t="s">
        <v>56</v>
      </c>
    </row>
    <row r="13" spans="1:5" ht="15" customHeight="1" x14ac:dyDescent="0.25">
      <c r="A13" s="131"/>
      <c r="B13" s="35" t="s">
        <v>8</v>
      </c>
      <c r="C13" s="133"/>
      <c r="D13" s="35" t="s">
        <v>8</v>
      </c>
      <c r="E13" s="133"/>
    </row>
    <row r="14" spans="1:5" s="7" customFormat="1" ht="15" customHeight="1" thickBot="1" x14ac:dyDescent="0.3">
      <c r="A14" s="131"/>
      <c r="B14" s="36"/>
      <c r="C14" s="134"/>
      <c r="D14" s="36"/>
      <c r="E14" s="134"/>
    </row>
    <row r="15" spans="1:5" s="7" customFormat="1" ht="15" customHeight="1" x14ac:dyDescent="0.25">
      <c r="A15" s="37"/>
      <c r="B15" s="33"/>
      <c r="C15" s="33"/>
      <c r="D15" s="38"/>
      <c r="E15" s="39"/>
    </row>
    <row r="16" spans="1:5" ht="15" customHeight="1" x14ac:dyDescent="0.25">
      <c r="A16" s="37">
        <v>2</v>
      </c>
      <c r="B16" s="40" t="s">
        <v>9</v>
      </c>
      <c r="C16" s="41">
        <f>+C17+C18+C20+C24</f>
        <v>38359740654</v>
      </c>
      <c r="D16" s="42" t="s">
        <v>66</v>
      </c>
      <c r="E16" s="43">
        <f>E17+E18+E19+E21+E22</f>
        <v>40693139147</v>
      </c>
    </row>
    <row r="17" spans="1:7" ht="15" customHeight="1" x14ac:dyDescent="0.25">
      <c r="A17" s="37">
        <v>3</v>
      </c>
      <c r="B17" s="44" t="s">
        <v>10</v>
      </c>
      <c r="C17" s="45">
        <v>9283778695</v>
      </c>
      <c r="D17" s="46" t="s">
        <v>11</v>
      </c>
      <c r="E17" s="47">
        <v>9574297615</v>
      </c>
    </row>
    <row r="18" spans="1:7" ht="15" customHeight="1" x14ac:dyDescent="0.25">
      <c r="A18" s="37">
        <v>4</v>
      </c>
      <c r="B18" s="44" t="s">
        <v>12</v>
      </c>
      <c r="C18" s="45">
        <v>15013580505</v>
      </c>
      <c r="D18" s="48" t="s">
        <v>13</v>
      </c>
      <c r="E18" s="47">
        <v>2085175854</v>
      </c>
    </row>
    <row r="19" spans="1:7" ht="15" customHeight="1" x14ac:dyDescent="0.25">
      <c r="A19" s="37">
        <v>5</v>
      </c>
      <c r="B19" s="44" t="s">
        <v>14</v>
      </c>
      <c r="C19" s="45">
        <v>390000000</v>
      </c>
      <c r="D19" s="48" t="s">
        <v>15</v>
      </c>
      <c r="E19" s="47">
        <f>19157538626</f>
        <v>19157538626</v>
      </c>
      <c r="G19" s="8"/>
    </row>
    <row r="20" spans="1:7" ht="15" customHeight="1" x14ac:dyDescent="0.25">
      <c r="A20" s="37">
        <v>6</v>
      </c>
      <c r="B20" s="44" t="s">
        <v>16</v>
      </c>
      <c r="C20" s="49">
        <f>SUM(C21:C23)</f>
        <v>14012812342</v>
      </c>
      <c r="D20" s="125" t="s">
        <v>67</v>
      </c>
      <c r="E20" s="126">
        <v>66473682</v>
      </c>
      <c r="G20" s="8"/>
    </row>
    <row r="21" spans="1:7" ht="15" customHeight="1" x14ac:dyDescent="0.25">
      <c r="A21" s="37">
        <v>7</v>
      </c>
      <c r="B21" s="50" t="s">
        <v>17</v>
      </c>
      <c r="C21" s="49">
        <v>11567657033</v>
      </c>
      <c r="D21" s="51" t="s">
        <v>18</v>
      </c>
      <c r="E21" s="47">
        <v>532062556</v>
      </c>
      <c r="G21" s="9"/>
    </row>
    <row r="22" spans="1:7" ht="15" customHeight="1" x14ac:dyDescent="0.25">
      <c r="A22" s="37">
        <v>8</v>
      </c>
      <c r="B22" s="50" t="s">
        <v>19</v>
      </c>
      <c r="C22" s="49">
        <v>58188000</v>
      </c>
      <c r="D22" s="51" t="s">
        <v>20</v>
      </c>
      <c r="E22" s="47">
        <v>9344064496</v>
      </c>
    </row>
    <row r="23" spans="1:7" ht="15" customHeight="1" x14ac:dyDescent="0.25">
      <c r="A23" s="37">
        <v>9</v>
      </c>
      <c r="B23" s="50" t="s">
        <v>21</v>
      </c>
      <c r="C23" s="49">
        <v>2386967309</v>
      </c>
      <c r="D23" s="125" t="s">
        <v>22</v>
      </c>
      <c r="E23" s="126">
        <v>93078041</v>
      </c>
    </row>
    <row r="24" spans="1:7" ht="15" customHeight="1" x14ac:dyDescent="0.25">
      <c r="A24" s="37">
        <v>10</v>
      </c>
      <c r="B24" s="48" t="s">
        <v>23</v>
      </c>
      <c r="C24" s="49">
        <v>49569112</v>
      </c>
      <c r="D24" s="52"/>
      <c r="E24" s="47"/>
    </row>
    <row r="25" spans="1:7" ht="15" customHeight="1" thickBot="1" x14ac:dyDescent="0.3">
      <c r="A25" s="37"/>
      <c r="B25" s="53"/>
      <c r="C25" s="54"/>
      <c r="D25" s="55"/>
      <c r="E25" s="56"/>
    </row>
    <row r="26" spans="1:7" s="10" customFormat="1" ht="20.100000000000001" customHeight="1" thickTop="1" thickBot="1" x14ac:dyDescent="0.3">
      <c r="A26" s="57">
        <v>11</v>
      </c>
      <c r="B26" s="58" t="s">
        <v>24</v>
      </c>
      <c r="C26" s="59">
        <f>C16</f>
        <v>38359740654</v>
      </c>
      <c r="D26" s="58" t="s">
        <v>25</v>
      </c>
      <c r="E26" s="59">
        <f>E16</f>
        <v>40693139147</v>
      </c>
      <c r="G26" s="11"/>
    </row>
    <row r="27" spans="1:7" ht="15" customHeight="1" thickTop="1" x14ac:dyDescent="0.25">
      <c r="A27" s="37"/>
      <c r="B27" s="60"/>
      <c r="C27" s="61"/>
      <c r="D27" s="62"/>
      <c r="E27" s="63"/>
    </row>
    <row r="28" spans="1:7" x14ac:dyDescent="0.25">
      <c r="A28" s="37">
        <v>12</v>
      </c>
      <c r="B28" s="64" t="s">
        <v>26</v>
      </c>
      <c r="C28" s="65">
        <f>C30+C31+C32</f>
        <v>4107138731</v>
      </c>
      <c r="D28" s="66" t="s">
        <v>27</v>
      </c>
      <c r="E28" s="67">
        <f>E30+E31+E32</f>
        <v>224835507</v>
      </c>
      <c r="G28" s="11"/>
    </row>
    <row r="29" spans="1:7" ht="15" customHeight="1" x14ac:dyDescent="0.25">
      <c r="A29" s="37">
        <v>13</v>
      </c>
      <c r="B29" s="51" t="s">
        <v>28</v>
      </c>
      <c r="C29" s="68"/>
      <c r="D29" s="69" t="s">
        <v>29</v>
      </c>
      <c r="E29" s="47"/>
    </row>
    <row r="30" spans="1:7" ht="30" customHeight="1" x14ac:dyDescent="0.25">
      <c r="A30" s="37">
        <v>14</v>
      </c>
      <c r="B30" s="95" t="s">
        <v>59</v>
      </c>
      <c r="C30" s="70">
        <v>4107138731</v>
      </c>
      <c r="D30" s="71" t="s">
        <v>63</v>
      </c>
      <c r="E30" s="72"/>
    </row>
    <row r="31" spans="1:7" ht="15" customHeight="1" x14ac:dyDescent="0.25">
      <c r="A31" s="37">
        <v>15</v>
      </c>
      <c r="B31" s="51" t="s">
        <v>30</v>
      </c>
      <c r="C31" s="70"/>
      <c r="D31" s="69" t="s">
        <v>64</v>
      </c>
      <c r="E31" s="72">
        <v>224835507</v>
      </c>
    </row>
    <row r="32" spans="1:7" ht="15" customHeight="1" x14ac:dyDescent="0.25">
      <c r="A32" s="37">
        <v>16</v>
      </c>
      <c r="B32" s="51" t="s">
        <v>31</v>
      </c>
      <c r="C32" s="70"/>
      <c r="D32" s="69" t="s">
        <v>32</v>
      </c>
      <c r="E32" s="72"/>
    </row>
    <row r="33" spans="1:7" ht="15.75" thickBot="1" x14ac:dyDescent="0.3">
      <c r="A33" s="37"/>
      <c r="B33" s="73"/>
      <c r="C33" s="70"/>
      <c r="D33" s="74"/>
      <c r="E33" s="72"/>
      <c r="G33" s="11"/>
    </row>
    <row r="34" spans="1:7" s="10" customFormat="1" ht="20.100000000000001" customHeight="1" thickTop="1" thickBot="1" x14ac:dyDescent="0.3">
      <c r="A34" s="57">
        <v>17</v>
      </c>
      <c r="B34" s="75" t="s">
        <v>33</v>
      </c>
      <c r="C34" s="76">
        <f>SUM(C26:C28)</f>
        <v>42466879385</v>
      </c>
      <c r="D34" s="75" t="s">
        <v>34</v>
      </c>
      <c r="E34" s="76">
        <f>SUM(E26:E29)</f>
        <v>40917974654</v>
      </c>
      <c r="G34" s="11"/>
    </row>
    <row r="35" spans="1:7" s="10" customFormat="1" ht="6.6" customHeight="1" x14ac:dyDescent="0.25">
      <c r="A35" s="77"/>
      <c r="B35" s="78"/>
      <c r="C35" s="79"/>
      <c r="D35" s="78"/>
      <c r="E35" s="79"/>
    </row>
    <row r="36" spans="1:7" s="2" customFormat="1" ht="16.899999999999999" customHeight="1" x14ac:dyDescent="0.25">
      <c r="A36" s="80"/>
      <c r="B36" s="81"/>
      <c r="C36" s="25"/>
      <c r="D36" s="25"/>
      <c r="E36" s="82"/>
      <c r="G36" s="3"/>
    </row>
    <row r="37" spans="1:7" ht="7.15" customHeight="1" x14ac:dyDescent="0.25">
      <c r="A37" s="16"/>
      <c r="B37" s="83"/>
      <c r="C37" s="25"/>
      <c r="D37" s="83"/>
      <c r="E37" s="25"/>
    </row>
    <row r="38" spans="1:7" ht="11.25" customHeight="1" x14ac:dyDescent="0.25">
      <c r="A38" s="16"/>
      <c r="B38" s="83"/>
      <c r="C38" s="25"/>
      <c r="D38" s="83"/>
      <c r="E38" s="25"/>
    </row>
    <row r="39" spans="1:7" ht="7.15" customHeight="1" x14ac:dyDescent="0.25">
      <c r="A39" s="16"/>
      <c r="B39" s="83"/>
      <c r="C39" s="25"/>
      <c r="D39" s="83"/>
      <c r="E39" s="25"/>
    </row>
    <row r="40" spans="1:7" x14ac:dyDescent="0.25">
      <c r="A40" s="16"/>
      <c r="B40" s="24" t="s">
        <v>35</v>
      </c>
      <c r="C40" s="25"/>
      <c r="D40" s="83"/>
      <c r="E40" s="25"/>
    </row>
    <row r="41" spans="1:7" x14ac:dyDescent="0.25">
      <c r="A41" s="16"/>
      <c r="B41" s="24"/>
      <c r="C41" s="25"/>
      <c r="D41" s="22"/>
      <c r="E41" s="26" t="s">
        <v>1</v>
      </c>
    </row>
    <row r="42" spans="1:7" ht="15.75" thickBot="1" x14ac:dyDescent="0.3">
      <c r="A42" s="27"/>
      <c r="B42" s="28" t="s">
        <v>2</v>
      </c>
      <c r="C42" s="29" t="s">
        <v>3</v>
      </c>
      <c r="D42" s="28" t="s">
        <v>4</v>
      </c>
      <c r="E42" s="29" t="s">
        <v>5</v>
      </c>
    </row>
    <row r="43" spans="1:7" ht="15.75" thickBot="1" x14ac:dyDescent="0.3">
      <c r="A43" s="131">
        <v>1</v>
      </c>
      <c r="B43" s="31" t="s">
        <v>6</v>
      </c>
      <c r="C43" s="31"/>
      <c r="D43" s="31" t="s">
        <v>7</v>
      </c>
      <c r="E43" s="32"/>
    </row>
    <row r="44" spans="1:7" x14ac:dyDescent="0.25">
      <c r="A44" s="131"/>
      <c r="B44" s="33"/>
      <c r="C44" s="132" t="s">
        <v>56</v>
      </c>
      <c r="D44" s="84"/>
      <c r="E44" s="132" t="s">
        <v>56</v>
      </c>
    </row>
    <row r="45" spans="1:7" ht="15" customHeight="1" x14ac:dyDescent="0.25">
      <c r="A45" s="131"/>
      <c r="B45" s="33" t="s">
        <v>8</v>
      </c>
      <c r="C45" s="133"/>
      <c r="D45" s="33" t="s">
        <v>8</v>
      </c>
      <c r="E45" s="133"/>
    </row>
    <row r="46" spans="1:7" ht="15" customHeight="1" thickBot="1" x14ac:dyDescent="0.3">
      <c r="A46" s="131"/>
      <c r="B46" s="36"/>
      <c r="C46" s="134"/>
      <c r="D46" s="85"/>
      <c r="E46" s="134"/>
    </row>
    <row r="47" spans="1:7" ht="15" customHeight="1" x14ac:dyDescent="0.25">
      <c r="A47" s="86"/>
      <c r="B47" s="55"/>
      <c r="C47" s="87"/>
      <c r="D47" s="83"/>
      <c r="E47" s="87"/>
    </row>
    <row r="48" spans="1:7" ht="15" customHeight="1" x14ac:dyDescent="0.25">
      <c r="A48" s="88">
        <v>2</v>
      </c>
      <c r="B48" s="40" t="s">
        <v>36</v>
      </c>
      <c r="C48" s="41">
        <f>SUM(C49:C51)</f>
        <v>27893953417</v>
      </c>
      <c r="D48" s="40" t="s">
        <v>40</v>
      </c>
      <c r="E48" s="41">
        <f>SUM(E49:E51)</f>
        <v>46802598285</v>
      </c>
    </row>
    <row r="49" spans="1:7" ht="15" customHeight="1" x14ac:dyDescent="0.25">
      <c r="A49" s="37">
        <v>3</v>
      </c>
      <c r="B49" s="44" t="s">
        <v>37</v>
      </c>
      <c r="C49" s="49">
        <v>23061073292</v>
      </c>
      <c r="D49" s="91" t="s">
        <v>41</v>
      </c>
      <c r="E49" s="49">
        <v>42648493886</v>
      </c>
    </row>
    <row r="50" spans="1:7" ht="15" customHeight="1" x14ac:dyDescent="0.25">
      <c r="A50" s="37">
        <v>4</v>
      </c>
      <c r="B50" s="44" t="s">
        <v>38</v>
      </c>
      <c r="C50" s="49">
        <f>4343850000-125000000</f>
        <v>4218850000</v>
      </c>
      <c r="D50" s="48" t="s">
        <v>42</v>
      </c>
      <c r="E50" s="49">
        <v>240069191</v>
      </c>
    </row>
    <row r="51" spans="1:7" ht="15" customHeight="1" x14ac:dyDescent="0.25">
      <c r="A51" s="37">
        <v>5</v>
      </c>
      <c r="B51" s="44" t="s">
        <v>39</v>
      </c>
      <c r="C51" s="49">
        <v>614030125</v>
      </c>
      <c r="D51" s="48" t="s">
        <v>43</v>
      </c>
      <c r="E51" s="49">
        <v>3914035208</v>
      </c>
    </row>
    <row r="52" spans="1:7" ht="15" customHeight="1" thickBot="1" x14ac:dyDescent="0.3">
      <c r="A52" s="37"/>
      <c r="B52" s="90"/>
      <c r="C52" s="47"/>
      <c r="D52" s="48"/>
      <c r="E52" s="49"/>
    </row>
    <row r="53" spans="1:7" s="12" customFormat="1" ht="20.100000000000001" customHeight="1" thickTop="1" thickBot="1" x14ac:dyDescent="0.25">
      <c r="A53" s="37">
        <v>6</v>
      </c>
      <c r="B53" s="58" t="s">
        <v>24</v>
      </c>
      <c r="C53" s="59">
        <f>C48</f>
        <v>27893953417</v>
      </c>
      <c r="D53" s="58" t="s">
        <v>25</v>
      </c>
      <c r="E53" s="92">
        <f>+E48</f>
        <v>46802598285</v>
      </c>
      <c r="G53" s="11"/>
    </row>
    <row r="54" spans="1:7" ht="15" customHeight="1" thickTop="1" x14ac:dyDescent="0.25">
      <c r="A54" s="93"/>
      <c r="B54" s="60"/>
      <c r="C54" s="61"/>
      <c r="D54" s="62"/>
      <c r="E54" s="63"/>
    </row>
    <row r="55" spans="1:7" x14ac:dyDescent="0.25">
      <c r="A55" s="93">
        <v>7</v>
      </c>
      <c r="B55" s="94" t="s">
        <v>26</v>
      </c>
      <c r="C55" s="65">
        <f>C57+C59</f>
        <v>17818485169</v>
      </c>
      <c r="D55" s="66" t="s">
        <v>27</v>
      </c>
      <c r="E55" s="67">
        <f>E57</f>
        <v>458745032</v>
      </c>
      <c r="G55" s="14"/>
    </row>
    <row r="56" spans="1:7" ht="15" customHeight="1" x14ac:dyDescent="0.25">
      <c r="A56" s="37">
        <v>8</v>
      </c>
      <c r="B56" s="95" t="s">
        <v>44</v>
      </c>
      <c r="C56" s="47"/>
      <c r="D56" s="69" t="s">
        <v>29</v>
      </c>
      <c r="E56" s="47"/>
    </row>
    <row r="57" spans="1:7" ht="29.25" x14ac:dyDescent="0.25">
      <c r="A57" s="37">
        <v>9</v>
      </c>
      <c r="B57" s="96" t="s">
        <v>57</v>
      </c>
      <c r="C57" s="97">
        <v>4054034286</v>
      </c>
      <c r="D57" s="98" t="s">
        <v>65</v>
      </c>
      <c r="E57" s="89">
        <v>458745032</v>
      </c>
    </row>
    <row r="58" spans="1:7" ht="15" customHeight="1" x14ac:dyDescent="0.25">
      <c r="A58" s="37">
        <v>10</v>
      </c>
      <c r="B58" s="95" t="s">
        <v>45</v>
      </c>
      <c r="C58" s="68"/>
      <c r="D58" s="99"/>
      <c r="E58" s="47"/>
    </row>
    <row r="59" spans="1:7" ht="29.25" x14ac:dyDescent="0.25">
      <c r="A59" s="37">
        <v>11</v>
      </c>
      <c r="B59" s="122" t="s">
        <v>60</v>
      </c>
      <c r="C59" s="68">
        <v>13764450883</v>
      </c>
      <c r="D59" s="52"/>
      <c r="E59" s="47"/>
    </row>
    <row r="60" spans="1:7" ht="15" customHeight="1" thickBot="1" x14ac:dyDescent="0.3">
      <c r="A60" s="37"/>
      <c r="B60" s="52" t="s">
        <v>61</v>
      </c>
      <c r="C60" s="100"/>
      <c r="D60" s="101"/>
      <c r="E60" s="102"/>
    </row>
    <row r="61" spans="1:7" s="10" customFormat="1" ht="20.100000000000001" customHeight="1" thickTop="1" thickBot="1" x14ac:dyDescent="0.25">
      <c r="A61" s="37">
        <v>12</v>
      </c>
      <c r="B61" s="58" t="s">
        <v>46</v>
      </c>
      <c r="C61" s="59">
        <f>C53+C55</f>
        <v>45712438586</v>
      </c>
      <c r="D61" s="58" t="s">
        <v>47</v>
      </c>
      <c r="E61" s="59">
        <f>E53+E55</f>
        <v>47261343317</v>
      </c>
      <c r="G61" s="11"/>
    </row>
    <row r="62" spans="1:7" s="10" customFormat="1" ht="9.6" customHeight="1" thickTop="1" x14ac:dyDescent="0.25">
      <c r="A62" s="103"/>
      <c r="B62" s="104"/>
      <c r="C62" s="79"/>
      <c r="D62" s="78"/>
      <c r="E62" s="105"/>
    </row>
    <row r="63" spans="1:7" s="15" customFormat="1" ht="15" customHeight="1" x14ac:dyDescent="0.25">
      <c r="A63" s="77"/>
      <c r="B63" s="106"/>
      <c r="C63" s="127"/>
      <c r="D63" s="79"/>
      <c r="E63" s="107"/>
    </row>
    <row r="64" spans="1:7" s="10" customFormat="1" ht="7.15" customHeight="1" thickBot="1" x14ac:dyDescent="0.3">
      <c r="A64" s="108"/>
      <c r="B64" s="109"/>
      <c r="C64" s="79"/>
      <c r="D64" s="78"/>
      <c r="E64" s="110"/>
    </row>
    <row r="65" spans="1:7" s="12" customFormat="1" ht="20.100000000000001" customHeight="1" thickTop="1" thickBot="1" x14ac:dyDescent="0.3">
      <c r="A65" s="111">
        <v>13</v>
      </c>
      <c r="B65" s="58" t="s">
        <v>48</v>
      </c>
      <c r="C65" s="59">
        <f>C26+C53</f>
        <v>66253694071</v>
      </c>
      <c r="D65" s="58" t="s">
        <v>49</v>
      </c>
      <c r="E65" s="59">
        <f>E26+E53</f>
        <v>87495737432</v>
      </c>
      <c r="G65" s="13"/>
    </row>
    <row r="66" spans="1:7" s="12" customFormat="1" ht="15" customHeight="1" thickTop="1" x14ac:dyDescent="0.25">
      <c r="A66" s="112"/>
      <c r="B66" s="113"/>
      <c r="C66" s="114"/>
      <c r="D66" s="113"/>
      <c r="E66" s="115"/>
    </row>
    <row r="67" spans="1:7" ht="15" customHeight="1" x14ac:dyDescent="0.25">
      <c r="A67" s="116">
        <v>14</v>
      </c>
      <c r="B67" s="94" t="s">
        <v>26</v>
      </c>
      <c r="C67" s="65">
        <f>C68+C70+C71+C72</f>
        <v>21925623900</v>
      </c>
      <c r="D67" s="94" t="s">
        <v>27</v>
      </c>
      <c r="E67" s="117">
        <f>E68+E69+E70+E71</f>
        <v>683580539</v>
      </c>
      <c r="G67" s="13"/>
    </row>
    <row r="68" spans="1:7" ht="15" customHeight="1" x14ac:dyDescent="0.25">
      <c r="A68" s="93">
        <v>15</v>
      </c>
      <c r="B68" s="69" t="s">
        <v>44</v>
      </c>
      <c r="C68" s="47">
        <f>C57</f>
        <v>4054034286</v>
      </c>
      <c r="D68" s="69" t="s">
        <v>29</v>
      </c>
      <c r="E68" s="47">
        <f>E30+E57</f>
        <v>458745032</v>
      </c>
    </row>
    <row r="69" spans="1:7" ht="15" customHeight="1" x14ac:dyDescent="0.25">
      <c r="A69" s="116">
        <v>16</v>
      </c>
      <c r="B69" s="69" t="s">
        <v>45</v>
      </c>
      <c r="C69" s="68"/>
      <c r="D69" s="69" t="s">
        <v>50</v>
      </c>
      <c r="E69" s="72">
        <f>E31</f>
        <v>224835507</v>
      </c>
    </row>
    <row r="70" spans="1:7" ht="29.25" x14ac:dyDescent="0.25">
      <c r="A70" s="116">
        <v>17</v>
      </c>
      <c r="B70" s="122" t="s">
        <v>62</v>
      </c>
      <c r="C70" s="89">
        <f>C30+C59</f>
        <v>17871589614</v>
      </c>
      <c r="D70" s="123" t="s">
        <v>32</v>
      </c>
      <c r="E70" s="47"/>
    </row>
    <row r="71" spans="1:7" ht="15" customHeight="1" x14ac:dyDescent="0.25">
      <c r="A71" s="116">
        <v>18</v>
      </c>
      <c r="B71" s="69" t="s">
        <v>51</v>
      </c>
      <c r="C71" s="47"/>
      <c r="D71" s="99"/>
      <c r="E71" s="47"/>
    </row>
    <row r="72" spans="1:7" ht="15" customHeight="1" x14ac:dyDescent="0.25">
      <c r="A72" s="116">
        <v>19</v>
      </c>
      <c r="B72" s="69" t="s">
        <v>52</v>
      </c>
      <c r="C72" s="70"/>
      <c r="D72" s="99"/>
      <c r="E72" s="47"/>
    </row>
    <row r="73" spans="1:7" ht="15" customHeight="1" thickBot="1" x14ac:dyDescent="0.3">
      <c r="A73" s="116"/>
      <c r="B73" s="118"/>
      <c r="C73" s="119"/>
      <c r="D73" s="118"/>
      <c r="E73" s="56"/>
    </row>
    <row r="74" spans="1:7" s="10" customFormat="1" ht="20.100000000000001" customHeight="1" thickTop="1" thickBot="1" x14ac:dyDescent="0.3">
      <c r="A74" s="111">
        <v>20</v>
      </c>
      <c r="B74" s="75" t="s">
        <v>53</v>
      </c>
      <c r="C74" s="76">
        <f>SUM(C65,C67)</f>
        <v>88179317971</v>
      </c>
      <c r="D74" s="75" t="s">
        <v>54</v>
      </c>
      <c r="E74" s="76">
        <f>SUM(E65,E67)</f>
        <v>88179317971</v>
      </c>
      <c r="G74" s="11"/>
    </row>
    <row r="75" spans="1:7" ht="9.6" customHeight="1" x14ac:dyDescent="0.25">
      <c r="A75" s="16"/>
      <c r="B75" s="120"/>
      <c r="C75" s="120"/>
      <c r="D75" s="120"/>
      <c r="E75" s="121"/>
    </row>
    <row r="76" spans="1:7" x14ac:dyDescent="0.25">
      <c r="B76" s="7"/>
      <c r="C76" s="14">
        <f>C74-E74</f>
        <v>0</v>
      </c>
    </row>
  </sheetData>
  <mergeCells count="9">
    <mergeCell ref="B2:E2"/>
    <mergeCell ref="B5:E5"/>
    <mergeCell ref="A11:A14"/>
    <mergeCell ref="A43:A46"/>
    <mergeCell ref="C12:C14"/>
    <mergeCell ref="E12:E14"/>
    <mergeCell ref="C44:C46"/>
    <mergeCell ref="E44:E46"/>
    <mergeCell ref="B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Informatika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csenge.aranka</dc:creator>
  <cp:lastModifiedBy>lovasne.mariann</cp:lastModifiedBy>
  <cp:lastPrinted>2018-11-22T12:38:50Z</cp:lastPrinted>
  <dcterms:created xsi:type="dcterms:W3CDTF">2018-07-19T13:11:19Z</dcterms:created>
  <dcterms:modified xsi:type="dcterms:W3CDTF">2018-12-13T10:01:01Z</dcterms:modified>
</cp:coreProperties>
</file>