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D:\Munka\Hivatal\rendeletek\szétszedés\18_2019(V.30) 2019.évi költs.rend.mód. melléklete 2019.május 30 szétsz.xlsx 2019-05-30 17-46-17\"/>
    </mc:Choice>
  </mc:AlternateContent>
  <bookViews>
    <workbookView xWindow="0" yWindow="0" windowWidth="28800" windowHeight="12435"/>
  </bookViews>
  <sheets>
    <sheet name="2.1.sz.mell " sheetId="1" r:id="rId1"/>
  </sheets>
  <externalReferences>
    <externalReference r:id="rId2"/>
  </externalReferences>
  <definedNames>
    <definedName name="_xlnm.Print_Area" localSheetId="0">'2.1.sz.mell '!$A$1:$E$31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7" i="1" l="1"/>
  <c r="C24" i="1"/>
  <c r="C23" i="1"/>
  <c r="E19" i="1"/>
  <c r="E28" i="1" s="1"/>
  <c r="C19" i="1"/>
  <c r="C18" i="1" s="1"/>
  <c r="C28" i="1" s="1"/>
  <c r="E10" i="1"/>
  <c r="C10" i="1"/>
  <c r="E9" i="1"/>
  <c r="C9" i="1"/>
  <c r="E8" i="1"/>
  <c r="C8" i="1"/>
  <c r="E7" i="1"/>
  <c r="C7" i="1"/>
  <c r="C17" i="1" s="1"/>
  <c r="E6" i="1"/>
  <c r="C6" i="1"/>
  <c r="E5" i="1"/>
  <c r="E17" i="1" s="1"/>
  <c r="C5" i="1"/>
  <c r="E3" i="1"/>
  <c r="E29" i="1" l="1"/>
  <c r="C29" i="1"/>
  <c r="E30" i="1"/>
  <c r="C30" i="1"/>
  <c r="E31" i="1" l="1"/>
  <c r="C31" i="1"/>
</calcChain>
</file>

<file path=xl/sharedStrings.xml><?xml version="1.0" encoding="utf-8"?>
<sst xmlns="http://schemas.openxmlformats.org/spreadsheetml/2006/main" count="82" uniqueCount="81">
  <si>
    <t>I. Működési célú bevételek és kiadások mérlege
(Önkormányzati szinten)</t>
  </si>
  <si>
    <t>Sor-
szám</t>
  </si>
  <si>
    <t>Bevételek</t>
  </si>
  <si>
    <t>Kiadások</t>
  </si>
  <si>
    <t>Megnevezés</t>
  </si>
  <si>
    <t>2019.évi előirányzat</t>
  </si>
  <si>
    <t>A</t>
  </si>
  <si>
    <t>B</t>
  </si>
  <si>
    <t>C</t>
  </si>
  <si>
    <t>D</t>
  </si>
  <si>
    <t>E</t>
  </si>
  <si>
    <t>1.</t>
  </si>
  <si>
    <t>Önkormányzatok működési támogatásai</t>
  </si>
  <si>
    <t>Személyi juttatások</t>
  </si>
  <si>
    <t>2.</t>
  </si>
  <si>
    <t>Működési célú támogatások államháztartáson belülről</t>
  </si>
  <si>
    <t>Munkaadókat terhelő járulékok és szociális hozzájárulási adó</t>
  </si>
  <si>
    <t>3.</t>
  </si>
  <si>
    <t>2.-ból EU-s támogatás</t>
  </si>
  <si>
    <t xml:space="preserve">Dologi kiadások </t>
  </si>
  <si>
    <t>4.</t>
  </si>
  <si>
    <t>Közhatalmi bevételek</t>
  </si>
  <si>
    <t>Ellátottak pénzbeli juttatásai</t>
  </si>
  <si>
    <t>5.</t>
  </si>
  <si>
    <t>Működési bevételek</t>
  </si>
  <si>
    <t>Egyéb működési célú kiadások</t>
  </si>
  <si>
    <t>6.</t>
  </si>
  <si>
    <t>Működési célú átvett pénzeszközök</t>
  </si>
  <si>
    <t>Tartalékok</t>
  </si>
  <si>
    <t>7.</t>
  </si>
  <si>
    <t>6.-ból EU-s támogatás (közvetlen)</t>
  </si>
  <si>
    <t>8.</t>
  </si>
  <si>
    <t>9.</t>
  </si>
  <si>
    <t>10.</t>
  </si>
  <si>
    <t>11.</t>
  </si>
  <si>
    <t>12.</t>
  </si>
  <si>
    <t>13.</t>
  </si>
  <si>
    <t>Költségvetési bevételek összesen (1.+2.+4.+5.+6.+8.+…+12.)</t>
  </si>
  <si>
    <t>Költségvetési kiadások összesen (1.+...+12.)</t>
  </si>
  <si>
    <t>14.</t>
  </si>
  <si>
    <t>Hiány belső finanszírozásának bevételei (15.+…+18. )</t>
  </si>
  <si>
    <t>Értékpapír vásárlása, visszavásárlása</t>
  </si>
  <si>
    <t>15.</t>
  </si>
  <si>
    <t xml:space="preserve">   Költségvetési maradvány igénybevétele </t>
  </si>
  <si>
    <t>Likviditási célú hitelek törlesztése</t>
  </si>
  <si>
    <t>16.</t>
  </si>
  <si>
    <t xml:space="preserve">   Vállalkozási maradvány igénybevétele </t>
  </si>
  <si>
    <t>Rövid lejáratú hitelek törlesztése</t>
  </si>
  <si>
    <t>17.</t>
  </si>
  <si>
    <t xml:space="preserve">   Betét visszavonásából származó bevétel </t>
  </si>
  <si>
    <t>Hosszú lejáratú hitelek törlesztése</t>
  </si>
  <si>
    <t>18.</t>
  </si>
  <si>
    <t xml:space="preserve">   Egyéb belső finanszírozási bevételek</t>
  </si>
  <si>
    <t>Kölcsön törlesztése</t>
  </si>
  <si>
    <t>19.</t>
  </si>
  <si>
    <t xml:space="preserve">Hiány külső finanszírozásának bevételei (20.+…+21.) </t>
  </si>
  <si>
    <t>Forgatási célú belföldi, külföldi értékpapírok vásárlása</t>
  </si>
  <si>
    <t>20.</t>
  </si>
  <si>
    <t xml:space="preserve">   Likviditási célú hitelek, kölcsönök felvétele</t>
  </si>
  <si>
    <t>Pénzeszközök lekötött betétként elhelyezése</t>
  </si>
  <si>
    <t>21.</t>
  </si>
  <si>
    <t xml:space="preserve">   Értékpapírok bevételei</t>
  </si>
  <si>
    <t>Adóssághoz nem kapcsolódó származékos ügyletek</t>
  </si>
  <si>
    <t>22.</t>
  </si>
  <si>
    <t>Váltóbevételek</t>
  </si>
  <si>
    <t>Váltókiadások</t>
  </si>
  <si>
    <t>23.</t>
  </si>
  <si>
    <t>Adóssághoz nem kapcsolódó származékos ügyletek bevételei</t>
  </si>
  <si>
    <t>Államháztartáson belüli megelőlegezés visszafizetése</t>
  </si>
  <si>
    <t>24.</t>
  </si>
  <si>
    <t>Működési célú finanszírozási bevételek összesen (14.+19.+22.+23.)</t>
  </si>
  <si>
    <t>Működési célú finanszírozási kiadások összesen (14.+...+23.)</t>
  </si>
  <si>
    <t>25.</t>
  </si>
  <si>
    <t>BEVÉTEL ÖSSZESEN (13.+24.)</t>
  </si>
  <si>
    <t>KIADÁSOK ÖSSZESEN (13.+24.)</t>
  </si>
  <si>
    <t>26.</t>
  </si>
  <si>
    <t>Költségvetési hiány:</t>
  </si>
  <si>
    <t>Költségvetési többlet:</t>
  </si>
  <si>
    <t>27.</t>
  </si>
  <si>
    <t>Tárgyévi  hiány:</t>
  </si>
  <si>
    <t>Tárgyévi  többlet: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</si>
</sst>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12" x14ac:knownFonts="1">
    <font>
      <sz val="10"/>
      <name val="Times New Roman CE"/>
      <charset val="238"/>
    </font>
    <font>
      <b/>
      <sz val="12"/>
      <name val="Times New Roman CE"/>
      <charset val="238"/>
    </font>
    <font>
      <i/>
      <sz val="10"/>
      <name val="Times New Roman CE"/>
      <charset val="238"/>
    </font>
    <font>
      <b/>
      <sz val="9"/>
      <name val="Times New Roman CE"/>
      <charset val="238"/>
    </font>
    <font>
      <sz val="12"/>
      <name val="Times New Roman CE"/>
      <charset val="238"/>
    </font>
    <font>
      <b/>
      <sz val="10"/>
      <name val="Times New Roman CE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8"/>
      <color rgb="FFFF0000"/>
      <name val="Times New Roman CE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  <font>
      <b/>
      <sz val="14"/>
      <color indexed="10"/>
      <name val="Times New Roman CE"/>
      <charset val="23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52">
    <xf numFmtId="0" fontId="0" fillId="0" borderId="0" xfId="0"/>
    <xf numFmtId="164" fontId="1" fillId="0" borderId="1" xfId="0" applyNumberFormat="1" applyFont="1" applyFill="1" applyBorder="1" applyAlignment="1" applyProtection="1">
      <alignment horizontal="center" vertical="center" wrapText="1"/>
    </xf>
    <xf numFmtId="164" fontId="2" fillId="0" borderId="0" xfId="0" applyNumberFormat="1" applyFont="1" applyFill="1" applyAlignment="1" applyProtection="1">
      <alignment horizontal="center" textRotation="180" wrapText="1"/>
    </xf>
    <xf numFmtId="164" fontId="0" fillId="0" borderId="0" xfId="0" applyNumberFormat="1" applyFill="1" applyAlignment="1" applyProtection="1">
      <alignment vertical="center" wrapText="1"/>
    </xf>
    <xf numFmtId="164" fontId="3" fillId="0" borderId="2" xfId="0" applyNumberFormat="1" applyFont="1" applyFill="1" applyBorder="1" applyAlignment="1" applyProtection="1">
      <alignment horizontal="center" vertical="center" wrapText="1"/>
    </xf>
    <xf numFmtId="164" fontId="3" fillId="0" borderId="3" xfId="0" applyNumberFormat="1" applyFont="1" applyFill="1" applyBorder="1" applyAlignment="1" applyProtection="1">
      <alignment horizontal="centerContinuous" vertical="center" wrapText="1"/>
    </xf>
    <xf numFmtId="164" fontId="3" fillId="0" borderId="4" xfId="0" applyNumberFormat="1" applyFont="1" applyFill="1" applyBorder="1" applyAlignment="1" applyProtection="1">
      <alignment horizontal="centerContinuous" vertical="center" wrapText="1"/>
    </xf>
    <xf numFmtId="164" fontId="3" fillId="0" borderId="5" xfId="0" applyNumberFormat="1" applyFont="1" applyFill="1" applyBorder="1" applyAlignment="1" applyProtection="1">
      <alignment horizontal="centerContinuous" vertical="center" wrapText="1"/>
    </xf>
    <xf numFmtId="164" fontId="3" fillId="0" borderId="6" xfId="0" applyNumberFormat="1" applyFont="1" applyFill="1" applyBorder="1" applyAlignment="1" applyProtection="1">
      <alignment horizontal="center" vertical="center" wrapText="1"/>
    </xf>
    <xf numFmtId="164" fontId="3" fillId="0" borderId="3" xfId="0" applyNumberFormat="1" applyFont="1" applyFill="1" applyBorder="1" applyAlignment="1" applyProtection="1">
      <alignment horizontal="center" vertical="center" wrapText="1"/>
    </xf>
    <xf numFmtId="0" fontId="3" fillId="0" borderId="5" xfId="1" applyFont="1" applyFill="1" applyBorder="1" applyAlignment="1" applyProtection="1">
      <alignment horizontal="center" vertical="center" wrapText="1"/>
    </xf>
    <xf numFmtId="164" fontId="3" fillId="0" borderId="5" xfId="0" applyNumberFormat="1" applyFont="1" applyFill="1" applyBorder="1" applyAlignment="1" applyProtection="1">
      <alignment horizontal="center" vertical="center" wrapText="1"/>
    </xf>
    <xf numFmtId="164" fontId="5" fillId="0" borderId="0" xfId="0" applyNumberFormat="1" applyFont="1" applyFill="1" applyAlignment="1" applyProtection="1">
      <alignment horizontal="center" vertical="center" wrapText="1"/>
    </xf>
    <xf numFmtId="164" fontId="6" fillId="0" borderId="7" xfId="0" applyNumberFormat="1" applyFont="1" applyFill="1" applyBorder="1" applyAlignment="1" applyProtection="1">
      <alignment horizontal="center" vertical="center" wrapText="1"/>
    </xf>
    <xf numFmtId="164" fontId="6" fillId="0" borderId="3" xfId="0" applyNumberFormat="1" applyFont="1" applyFill="1" applyBorder="1" applyAlignment="1" applyProtection="1">
      <alignment horizontal="center" vertical="center" wrapText="1"/>
    </xf>
    <xf numFmtId="164" fontId="6" fillId="0" borderId="4" xfId="0" applyNumberFormat="1" applyFont="1" applyFill="1" applyBorder="1" applyAlignment="1" applyProtection="1">
      <alignment horizontal="center" vertical="center" wrapText="1"/>
    </xf>
    <xf numFmtId="164" fontId="6" fillId="0" borderId="5" xfId="0" applyNumberFormat="1" applyFont="1" applyFill="1" applyBorder="1" applyAlignment="1" applyProtection="1">
      <alignment horizontal="center" vertical="center" wrapText="1"/>
    </xf>
    <xf numFmtId="164" fontId="6" fillId="0" borderId="0" xfId="0" applyNumberFormat="1" applyFont="1" applyFill="1" applyAlignment="1" applyProtection="1">
      <alignment horizontal="center" vertical="center" wrapText="1"/>
    </xf>
    <xf numFmtId="164" fontId="0" fillId="0" borderId="8" xfId="0" applyNumberFormat="1" applyFont="1" applyFill="1" applyBorder="1" applyAlignment="1" applyProtection="1">
      <alignment horizontal="left" vertical="center" wrapText="1" indent="1"/>
    </xf>
    <xf numFmtId="164" fontId="7" fillId="0" borderId="9" xfId="0" applyNumberFormat="1" applyFont="1" applyFill="1" applyBorder="1" applyAlignment="1" applyProtection="1">
      <alignment horizontal="left" vertical="center" wrapText="1" indent="1"/>
    </xf>
    <xf numFmtId="164" fontId="7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1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12" xfId="0" applyNumberFormat="1" applyFont="1" applyFill="1" applyBorder="1" applyAlignment="1" applyProtection="1">
      <alignment horizontal="left" vertical="center" wrapText="1" indent="1"/>
    </xf>
    <xf numFmtId="164" fontId="7" fillId="0" borderId="13" xfId="0" applyNumberFormat="1" applyFont="1" applyFill="1" applyBorder="1" applyAlignment="1" applyProtection="1">
      <alignment horizontal="left" vertical="center" wrapText="1" indent="1"/>
    </xf>
    <xf numFmtId="164" fontId="8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15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16" xfId="0" applyNumberFormat="1" applyFont="1" applyFill="1" applyBorder="1" applyAlignment="1" applyProtection="1">
      <alignment horizontal="left" vertical="center" wrapText="1" indent="1"/>
    </xf>
    <xf numFmtId="164" fontId="8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5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13" xfId="0" applyNumberFormat="1" applyFont="1" applyFill="1" applyBorder="1" applyAlignment="1" applyProtection="1">
      <alignment horizontal="left" vertical="center" wrapText="1" indent="1"/>
      <protection locked="0"/>
    </xf>
    <xf numFmtId="164" fontId="7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64" fontId="7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18" xfId="0" applyNumberFormat="1" applyFont="1" applyFill="1" applyBorder="1" applyAlignment="1" applyProtection="1">
      <alignment horizontal="left" vertical="center" wrapText="1" indent="1"/>
      <protection locked="0"/>
    </xf>
    <xf numFmtId="164" fontId="7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7" xfId="0" applyNumberFormat="1" applyFont="1" applyFill="1" applyBorder="1" applyAlignment="1" applyProtection="1">
      <alignment horizontal="left" vertical="center" wrapText="1" indent="1"/>
    </xf>
    <xf numFmtId="164" fontId="6" fillId="0" borderId="3" xfId="0" applyNumberFormat="1" applyFont="1" applyFill="1" applyBorder="1" applyAlignment="1" applyProtection="1">
      <alignment horizontal="left" vertical="center" wrapText="1" indent="1"/>
    </xf>
    <xf numFmtId="164" fontId="6" fillId="0" borderId="4" xfId="0" applyNumberFormat="1" applyFont="1" applyFill="1" applyBorder="1" applyAlignment="1" applyProtection="1">
      <alignment horizontal="right" vertical="center" wrapText="1" indent="1"/>
    </xf>
    <xf numFmtId="164" fontId="6" fillId="0" borderId="5" xfId="0" applyNumberFormat="1" applyFont="1" applyFill="1" applyBorder="1" applyAlignment="1" applyProtection="1">
      <alignment horizontal="right" vertical="center" wrapText="1" indent="1"/>
    </xf>
    <xf numFmtId="164" fontId="0" fillId="0" borderId="21" xfId="0" applyNumberFormat="1" applyFont="1" applyFill="1" applyBorder="1" applyAlignment="1" applyProtection="1">
      <alignment horizontal="left" vertical="center" wrapText="1" indent="1"/>
    </xf>
    <xf numFmtId="164" fontId="7" fillId="0" borderId="22" xfId="0" applyNumberFormat="1" applyFont="1" applyFill="1" applyBorder="1" applyAlignment="1" applyProtection="1">
      <alignment horizontal="left" vertical="center" wrapText="1" indent="1"/>
    </xf>
    <xf numFmtId="164" fontId="10" fillId="0" borderId="23" xfId="0" applyNumberFormat="1" applyFont="1" applyFill="1" applyBorder="1" applyAlignment="1" applyProtection="1">
      <alignment horizontal="right" vertical="center" wrapText="1" indent="1"/>
    </xf>
    <xf numFmtId="164" fontId="7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14" xfId="0" applyNumberFormat="1" applyFont="1" applyFill="1" applyBorder="1" applyAlignment="1" applyProtection="1">
      <alignment horizontal="right" vertical="center" wrapText="1" indent="1"/>
    </xf>
    <xf numFmtId="164" fontId="7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22" xfId="0" applyNumberFormat="1" applyFont="1" applyFill="1" applyBorder="1" applyAlignment="1" applyProtection="1">
      <alignment horizontal="left" vertical="center" wrapText="1" indent="1"/>
      <protection locked="0"/>
    </xf>
    <xf numFmtId="164" fontId="9" fillId="0" borderId="3" xfId="0" applyNumberFormat="1" applyFont="1" applyFill="1" applyBorder="1" applyAlignment="1" applyProtection="1">
      <alignment horizontal="left" vertical="center" wrapText="1" indent="1"/>
    </xf>
    <xf numFmtId="164" fontId="3" fillId="0" borderId="25" xfId="0" applyNumberFormat="1" applyFont="1" applyFill="1" applyBorder="1" applyAlignment="1" applyProtection="1">
      <alignment horizontal="right" vertical="center" wrapText="1" indent="1"/>
    </xf>
    <xf numFmtId="164" fontId="9" fillId="0" borderId="25" xfId="0" applyNumberFormat="1" applyFont="1" applyFill="1" applyBorder="1" applyAlignment="1" applyProtection="1">
      <alignment horizontal="right" vertical="center" wrapText="1" indent="1"/>
    </xf>
    <xf numFmtId="164" fontId="11" fillId="0" borderId="26" xfId="0" applyNumberFormat="1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horizontal="center" vertical="center" wrapText="1"/>
    </xf>
  </cellXfs>
  <cellStyles count="2">
    <cellStyle name="Normál" xfId="0" builtinId="0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unka/Hivatal/rendeletek/sz&#233;tszed&#233;s/18_2019(V.30)%202019.&#233;vi%20k&#246;lts.rend.m&#243;d.%20mell&#233;klete%202019.m&#225;jus%2030%20sz&#233;tsz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1.sz.mell. "/>
      <sheetName val="1.2.sz.mell. "/>
      <sheetName val="1.3.sz.mell."/>
      <sheetName val="2.1.sz.mell "/>
      <sheetName val="2.2.sz.mell ."/>
      <sheetName val="4.sz.mell."/>
      <sheetName val="6.sz.mell."/>
      <sheetName val="7.sz.mell."/>
      <sheetName val="9.1. sz. mell."/>
      <sheetName val="9.1.1. sz. mell. "/>
      <sheetName val="9.3. sz. mell"/>
      <sheetName val="9.3.1. sz. mell EOI"/>
      <sheetName val="9.5. sz. mell VK"/>
      <sheetName val="9.5.1. sz. mell VK "/>
      <sheetName val="9.6. sz. mell Kornisné Kp."/>
      <sheetName val="9.6.1. sz. mell Kornisné Kp. "/>
      <sheetName val="9.6.2. sz. mell Kornisné Kp."/>
      <sheetName val="9.7. sz. mell TIB  "/>
      <sheetName val="9.7.1. sz. mell TIB  "/>
      <sheetName val="int.összesítő"/>
      <sheetName val="tartalék"/>
      <sheetName val="1.sz tájékoztató t "/>
      <sheetName val="4.sz tájékoztató t "/>
      <sheetName val="feladatos Önk. "/>
      <sheetName val="9.sz tájékoztató "/>
    </sheetNames>
    <sheetDataSet>
      <sheetData sheetId="0">
        <row r="5">
          <cell r="C5">
            <v>1453209975</v>
          </cell>
        </row>
        <row r="12">
          <cell r="C12">
            <v>241494628</v>
          </cell>
        </row>
        <row r="18">
          <cell r="C18">
            <v>75277511</v>
          </cell>
        </row>
        <row r="26">
          <cell r="C26">
            <v>482500000</v>
          </cell>
        </row>
        <row r="34">
          <cell r="C34">
            <v>356437317</v>
          </cell>
        </row>
        <row r="52">
          <cell r="C52">
            <v>2582700</v>
          </cell>
        </row>
        <row r="65">
          <cell r="C65">
            <v>100000000</v>
          </cell>
        </row>
        <row r="73">
          <cell r="C73">
            <v>367267935</v>
          </cell>
        </row>
        <row r="94">
          <cell r="C94">
            <v>1069638357</v>
          </cell>
        </row>
        <row r="95">
          <cell r="C95">
            <v>222742818</v>
          </cell>
        </row>
        <row r="96">
          <cell r="C96">
            <v>924408416</v>
          </cell>
        </row>
        <row r="97">
          <cell r="C97">
            <v>75850000</v>
          </cell>
        </row>
        <row r="98">
          <cell r="C98">
            <v>217832570</v>
          </cell>
        </row>
        <row r="111">
          <cell r="C111">
            <v>71367630</v>
          </cell>
        </row>
        <row r="131">
          <cell r="C131">
            <v>100000000</v>
          </cell>
        </row>
        <row r="142">
          <cell r="C142">
            <v>41904332</v>
          </cell>
        </row>
      </sheetData>
      <sheetData sheetId="1"/>
      <sheetData sheetId="2"/>
      <sheetData sheetId="3"/>
      <sheetData sheetId="4">
        <row r="15">
          <cell r="E15">
            <v>45812460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">
    <tabColor theme="4"/>
    <pageSetUpPr fitToPage="1"/>
  </sheetPr>
  <dimension ref="A1:F32"/>
  <sheetViews>
    <sheetView tabSelected="1" view="pageLayout" zoomScaleNormal="100" zoomScaleSheetLayoutView="100" workbookViewId="0">
      <selection activeCell="C5" sqref="C5:D5"/>
    </sheetView>
  </sheetViews>
  <sheetFormatPr defaultRowHeight="12.75" x14ac:dyDescent="0.2"/>
  <cols>
    <col min="1" max="1" width="6.83203125" style="3" customWidth="1"/>
    <col min="2" max="2" width="55.1640625" style="51" customWidth="1"/>
    <col min="3" max="3" width="16" style="3" bestFit="1" customWidth="1"/>
    <col min="4" max="4" width="55.1640625" style="3" customWidth="1"/>
    <col min="5" max="5" width="16.33203125" style="3" customWidth="1"/>
    <col min="6" max="6" width="4.83203125" style="3" customWidth="1"/>
    <col min="7" max="16384" width="9.33203125" style="3"/>
  </cols>
  <sheetData>
    <row r="1" spans="1:6" ht="39.75" customHeight="1" thickBot="1" x14ac:dyDescent="0.25">
      <c r="A1" s="1" t="s">
        <v>0</v>
      </c>
      <c r="B1" s="1"/>
      <c r="C1" s="1"/>
      <c r="D1" s="1"/>
      <c r="E1" s="1"/>
      <c r="F1" s="2"/>
    </row>
    <row r="2" spans="1:6" ht="18" customHeight="1" thickBot="1" x14ac:dyDescent="0.25">
      <c r="A2" s="4" t="s">
        <v>1</v>
      </c>
      <c r="B2" s="5" t="s">
        <v>2</v>
      </c>
      <c r="C2" s="6"/>
      <c r="D2" s="5" t="s">
        <v>3</v>
      </c>
      <c r="E2" s="7"/>
      <c r="F2" s="2"/>
    </row>
    <row r="3" spans="1:6" s="12" customFormat="1" ht="35.25" customHeight="1" thickBot="1" x14ac:dyDescent="0.25">
      <c r="A3" s="8"/>
      <c r="B3" s="9" t="s">
        <v>4</v>
      </c>
      <c r="C3" s="10" t="s">
        <v>5</v>
      </c>
      <c r="D3" s="9" t="s">
        <v>4</v>
      </c>
      <c r="E3" s="11" t="str">
        <f>+C3</f>
        <v>2019.évi előirányzat</v>
      </c>
      <c r="F3" s="2"/>
    </row>
    <row r="4" spans="1:6" s="17" customFormat="1" ht="12" customHeight="1" thickBot="1" x14ac:dyDescent="0.25">
      <c r="A4" s="13" t="s">
        <v>6</v>
      </c>
      <c r="B4" s="14" t="s">
        <v>7</v>
      </c>
      <c r="C4" s="15" t="s">
        <v>8</v>
      </c>
      <c r="D4" s="14" t="s">
        <v>9</v>
      </c>
      <c r="E4" s="16" t="s">
        <v>10</v>
      </c>
      <c r="F4" s="2"/>
    </row>
    <row r="5" spans="1:6" ht="12.95" customHeight="1" x14ac:dyDescent="0.2">
      <c r="A5" s="18" t="s">
        <v>11</v>
      </c>
      <c r="B5" s="19" t="s">
        <v>12</v>
      </c>
      <c r="C5" s="20">
        <f>'[1]1.1.sz.mell. '!C5</f>
        <v>1453209975</v>
      </c>
      <c r="D5" s="19" t="s">
        <v>13</v>
      </c>
      <c r="E5" s="21">
        <f>'[1]1.1.sz.mell. '!C94</f>
        <v>1069638357</v>
      </c>
      <c r="F5" s="2"/>
    </row>
    <row r="6" spans="1:6" ht="12.95" customHeight="1" x14ac:dyDescent="0.2">
      <c r="A6" s="22" t="s">
        <v>14</v>
      </c>
      <c r="B6" s="23" t="s">
        <v>15</v>
      </c>
      <c r="C6" s="24">
        <f>'[1]1.1.sz.mell. '!C12</f>
        <v>241494628</v>
      </c>
      <c r="D6" s="23" t="s">
        <v>16</v>
      </c>
      <c r="E6" s="21">
        <f>'[1]1.1.sz.mell. '!C95</f>
        <v>222742818</v>
      </c>
      <c r="F6" s="2"/>
    </row>
    <row r="7" spans="1:6" ht="12.95" customHeight="1" x14ac:dyDescent="0.2">
      <c r="A7" s="22" t="s">
        <v>17</v>
      </c>
      <c r="B7" s="23" t="s">
        <v>18</v>
      </c>
      <c r="C7" s="24">
        <f>'[1]1.1.sz.mell. '!C18</f>
        <v>75277511</v>
      </c>
      <c r="D7" s="23" t="s">
        <v>19</v>
      </c>
      <c r="E7" s="21">
        <f>'[1]1.1.sz.mell. '!C96</f>
        <v>924408416</v>
      </c>
      <c r="F7" s="2"/>
    </row>
    <row r="8" spans="1:6" ht="12.95" customHeight="1" x14ac:dyDescent="0.2">
      <c r="A8" s="22" t="s">
        <v>20</v>
      </c>
      <c r="B8" s="23" t="s">
        <v>21</v>
      </c>
      <c r="C8" s="24">
        <f>'[1]1.1.sz.mell. '!C26</f>
        <v>482500000</v>
      </c>
      <c r="D8" s="23" t="s">
        <v>22</v>
      </c>
      <c r="E8" s="25">
        <f>'[1]1.1.sz.mell. '!C97</f>
        <v>75850000</v>
      </c>
      <c r="F8" s="2"/>
    </row>
    <row r="9" spans="1:6" ht="12.95" customHeight="1" x14ac:dyDescent="0.2">
      <c r="A9" s="22" t="s">
        <v>23</v>
      </c>
      <c r="B9" s="26" t="s">
        <v>24</v>
      </c>
      <c r="C9" s="24">
        <f>'[1]1.1.sz.mell. '!C34</f>
        <v>356437317</v>
      </c>
      <c r="D9" s="23" t="s">
        <v>25</v>
      </c>
      <c r="E9" s="25">
        <f>'[1]1.1.sz.mell. '!C98</f>
        <v>217832570</v>
      </c>
      <c r="F9" s="2"/>
    </row>
    <row r="10" spans="1:6" ht="12.95" customHeight="1" x14ac:dyDescent="0.2">
      <c r="A10" s="22" t="s">
        <v>26</v>
      </c>
      <c r="B10" s="23" t="s">
        <v>27</v>
      </c>
      <c r="C10" s="27">
        <f>'[1]1.1.sz.mell. '!C52</f>
        <v>2582700</v>
      </c>
      <c r="D10" s="23" t="s">
        <v>28</v>
      </c>
      <c r="E10" s="28">
        <f>'[1]1.1.sz.mell. '!C111-'[1]2.2.sz.mell .'!E15</f>
        <v>25555170</v>
      </c>
      <c r="F10" s="2"/>
    </row>
    <row r="11" spans="1:6" ht="12.95" customHeight="1" x14ac:dyDescent="0.2">
      <c r="A11" s="22" t="s">
        <v>29</v>
      </c>
      <c r="B11" s="23" t="s">
        <v>30</v>
      </c>
      <c r="C11" s="29"/>
      <c r="D11" s="30"/>
      <c r="E11" s="25"/>
      <c r="F11" s="2"/>
    </row>
    <row r="12" spans="1:6" ht="12.95" customHeight="1" x14ac:dyDescent="0.2">
      <c r="A12" s="22" t="s">
        <v>31</v>
      </c>
      <c r="B12" s="30"/>
      <c r="C12" s="29"/>
      <c r="D12" s="30"/>
      <c r="E12" s="25"/>
      <c r="F12" s="2"/>
    </row>
    <row r="13" spans="1:6" ht="12.95" customHeight="1" x14ac:dyDescent="0.2">
      <c r="A13" s="22" t="s">
        <v>32</v>
      </c>
      <c r="B13" s="31"/>
      <c r="C13" s="32"/>
      <c r="D13" s="30"/>
      <c r="E13" s="25"/>
      <c r="F13" s="2"/>
    </row>
    <row r="14" spans="1:6" ht="12.95" customHeight="1" x14ac:dyDescent="0.2">
      <c r="A14" s="22" t="s">
        <v>33</v>
      </c>
      <c r="B14" s="30"/>
      <c r="C14" s="29"/>
      <c r="D14" s="30"/>
      <c r="E14" s="25"/>
      <c r="F14" s="2"/>
    </row>
    <row r="15" spans="1:6" ht="12.95" customHeight="1" x14ac:dyDescent="0.2">
      <c r="A15" s="22" t="s">
        <v>34</v>
      </c>
      <c r="B15" s="30"/>
      <c r="C15" s="29"/>
      <c r="D15" s="30"/>
      <c r="E15" s="25"/>
      <c r="F15" s="2"/>
    </row>
    <row r="16" spans="1:6" ht="12.95" customHeight="1" thickBot="1" x14ac:dyDescent="0.25">
      <c r="A16" s="22" t="s">
        <v>35</v>
      </c>
      <c r="B16" s="33"/>
      <c r="C16" s="34"/>
      <c r="D16" s="30"/>
      <c r="E16" s="35"/>
      <c r="F16" s="2"/>
    </row>
    <row r="17" spans="1:6" ht="15.95" customHeight="1" thickBot="1" x14ac:dyDescent="0.25">
      <c r="A17" s="36" t="s">
        <v>36</v>
      </c>
      <c r="B17" s="37" t="s">
        <v>37</v>
      </c>
      <c r="C17" s="38">
        <f>SUM(C5:C16)-C7</f>
        <v>2536224620</v>
      </c>
      <c r="D17" s="37" t="s">
        <v>38</v>
      </c>
      <c r="E17" s="39">
        <f>SUM(E5:E16)</f>
        <v>2536027331</v>
      </c>
      <c r="F17" s="2"/>
    </row>
    <row r="18" spans="1:6" ht="12.95" customHeight="1" x14ac:dyDescent="0.2">
      <c r="A18" s="40" t="s">
        <v>39</v>
      </c>
      <c r="B18" s="41" t="s">
        <v>40</v>
      </c>
      <c r="C18" s="42">
        <f>SUM(C19:C22)</f>
        <v>367267935</v>
      </c>
      <c r="D18" s="23" t="s">
        <v>41</v>
      </c>
      <c r="E18" s="43"/>
      <c r="F18" s="2"/>
    </row>
    <row r="19" spans="1:6" ht="12.95" customHeight="1" x14ac:dyDescent="0.2">
      <c r="A19" s="22" t="s">
        <v>42</v>
      </c>
      <c r="B19" s="23" t="s">
        <v>43</v>
      </c>
      <c r="C19" s="29">
        <f>'[1]1.1.sz.mell. '!C73</f>
        <v>367267935</v>
      </c>
      <c r="D19" s="23" t="s">
        <v>44</v>
      </c>
      <c r="E19" s="25">
        <f>'[1]1.1.sz.mell. '!C131</f>
        <v>100000000</v>
      </c>
      <c r="F19" s="2"/>
    </row>
    <row r="20" spans="1:6" ht="12.95" customHeight="1" x14ac:dyDescent="0.2">
      <c r="A20" s="22" t="s">
        <v>45</v>
      </c>
      <c r="B20" s="23" t="s">
        <v>46</v>
      </c>
      <c r="C20" s="29"/>
      <c r="D20" s="23" t="s">
        <v>47</v>
      </c>
      <c r="E20" s="25"/>
      <c r="F20" s="2"/>
    </row>
    <row r="21" spans="1:6" ht="12.95" customHeight="1" x14ac:dyDescent="0.2">
      <c r="A21" s="22" t="s">
        <v>48</v>
      </c>
      <c r="B21" s="23" t="s">
        <v>49</v>
      </c>
      <c r="C21" s="29"/>
      <c r="D21" s="23" t="s">
        <v>50</v>
      </c>
      <c r="E21" s="25"/>
      <c r="F21" s="2"/>
    </row>
    <row r="22" spans="1:6" ht="12.95" customHeight="1" x14ac:dyDescent="0.2">
      <c r="A22" s="22" t="s">
        <v>51</v>
      </c>
      <c r="B22" s="23" t="s">
        <v>52</v>
      </c>
      <c r="C22" s="29"/>
      <c r="D22" s="41" t="s">
        <v>53</v>
      </c>
      <c r="E22" s="25"/>
      <c r="F22" s="2"/>
    </row>
    <row r="23" spans="1:6" ht="12.95" customHeight="1" x14ac:dyDescent="0.2">
      <c r="A23" s="22" t="s">
        <v>54</v>
      </c>
      <c r="B23" s="23" t="s">
        <v>55</v>
      </c>
      <c r="C23" s="44">
        <f>SUM(C24:C27)</f>
        <v>100000000</v>
      </c>
      <c r="D23" s="23" t="s">
        <v>56</v>
      </c>
      <c r="E23" s="25"/>
      <c r="F23" s="2"/>
    </row>
    <row r="24" spans="1:6" ht="12.95" customHeight="1" x14ac:dyDescent="0.2">
      <c r="A24" s="40" t="s">
        <v>57</v>
      </c>
      <c r="B24" s="41" t="s">
        <v>58</v>
      </c>
      <c r="C24" s="45">
        <f>'[1]1.1.sz.mell. '!C65</f>
        <v>100000000</v>
      </c>
      <c r="D24" s="19" t="s">
        <v>59</v>
      </c>
      <c r="E24" s="43"/>
      <c r="F24" s="2"/>
    </row>
    <row r="25" spans="1:6" ht="12.95" customHeight="1" x14ac:dyDescent="0.2">
      <c r="A25" s="22" t="s">
        <v>60</v>
      </c>
      <c r="B25" s="23" t="s">
        <v>61</v>
      </c>
      <c r="C25" s="29"/>
      <c r="D25" s="23" t="s">
        <v>62</v>
      </c>
      <c r="E25" s="25"/>
      <c r="F25" s="2"/>
    </row>
    <row r="26" spans="1:6" ht="12.95" customHeight="1" x14ac:dyDescent="0.2">
      <c r="A26" s="22" t="s">
        <v>63</v>
      </c>
      <c r="B26" s="23" t="s">
        <v>64</v>
      </c>
      <c r="C26" s="29"/>
      <c r="D26" s="23" t="s">
        <v>65</v>
      </c>
      <c r="E26" s="25"/>
      <c r="F26" s="2"/>
    </row>
    <row r="27" spans="1:6" ht="12.95" customHeight="1" thickBot="1" x14ac:dyDescent="0.25">
      <c r="A27" s="40" t="s">
        <v>66</v>
      </c>
      <c r="B27" s="41" t="s">
        <v>67</v>
      </c>
      <c r="C27" s="45"/>
      <c r="D27" s="46" t="s">
        <v>68</v>
      </c>
      <c r="E27" s="43">
        <f>'[1]1.1.sz.mell. '!C142</f>
        <v>41904332</v>
      </c>
      <c r="F27" s="2"/>
    </row>
    <row r="28" spans="1:6" ht="21.75" customHeight="1" thickBot="1" x14ac:dyDescent="0.25">
      <c r="A28" s="36" t="s">
        <v>69</v>
      </c>
      <c r="B28" s="37" t="s">
        <v>70</v>
      </c>
      <c r="C28" s="38">
        <f>+C18+C23+C26+C27</f>
        <v>467267935</v>
      </c>
      <c r="D28" s="37" t="s">
        <v>71</v>
      </c>
      <c r="E28" s="39">
        <f>SUM(E18:E27)</f>
        <v>141904332</v>
      </c>
      <c r="F28" s="2"/>
    </row>
    <row r="29" spans="1:6" ht="13.5" thickBot="1" x14ac:dyDescent="0.25">
      <c r="A29" s="36" t="s">
        <v>72</v>
      </c>
      <c r="B29" s="47" t="s">
        <v>73</v>
      </c>
      <c r="C29" s="48">
        <f>+C17+C28</f>
        <v>3003492555</v>
      </c>
      <c r="D29" s="47" t="s">
        <v>74</v>
      </c>
      <c r="E29" s="48">
        <f>E28+E17</f>
        <v>2677931663</v>
      </c>
      <c r="F29" s="2"/>
    </row>
    <row r="30" spans="1:6" ht="13.5" thickBot="1" x14ac:dyDescent="0.25">
      <c r="A30" s="36" t="s">
        <v>75</v>
      </c>
      <c r="B30" s="47" t="s">
        <v>76</v>
      </c>
      <c r="C30" s="48" t="str">
        <f>IF(C17-E17&lt;0,E17-C17,"-")</f>
        <v>-</v>
      </c>
      <c r="D30" s="47" t="s">
        <v>77</v>
      </c>
      <c r="E30" s="48">
        <f>IF(C17-E17&gt;0,C17-E17,"-")</f>
        <v>197289</v>
      </c>
      <c r="F30" s="2"/>
    </row>
    <row r="31" spans="1:6" ht="13.5" thickBot="1" x14ac:dyDescent="0.25">
      <c r="A31" s="36" t="s">
        <v>78</v>
      </c>
      <c r="B31" s="47" t="s">
        <v>79</v>
      </c>
      <c r="C31" s="49" t="str">
        <f>IF(C29-E29&lt;0,E29-C29,"-")</f>
        <v>-</v>
      </c>
      <c r="D31" s="47" t="s">
        <v>80</v>
      </c>
      <c r="E31" s="48">
        <f>IF(C29-E29&gt;0,C29-E29,"-")</f>
        <v>325560892</v>
      </c>
      <c r="F31" s="2"/>
    </row>
    <row r="32" spans="1:6" ht="18.75" x14ac:dyDescent="0.2">
      <c r="B32" s="50"/>
      <c r="C32" s="50"/>
      <c r="D32" s="50"/>
    </row>
  </sheetData>
  <mergeCells count="4">
    <mergeCell ref="A1:E1"/>
    <mergeCell ref="F1:F31"/>
    <mergeCell ref="A2:A3"/>
    <mergeCell ref="B32:D32"/>
  </mergeCells>
  <printOptions horizontalCentered="1"/>
  <pageMargins left="0.78740157480314965" right="0.78740157480314965" top="1.4566929133858268" bottom="0.86614173228346458" header="0.78740157480314965" footer="0.59055118110236227"/>
  <pageSetup paperSize="9" scale="87" orientation="landscape" r:id="rId1"/>
  <headerFooter alignWithMargins="0">
    <oddHeader>&amp;R&amp;"Times New Roman CE,Félkövér dőlt"&amp;11 4. számú melléklet a 18/2019.(V.30.)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2.1.sz.mell </vt:lpstr>
      <vt:lpstr>'2.1.sz.mell '!Nyomtatási_terület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Köblös Bubu</dc:creator>
  <cp:lastModifiedBy>Köblös Bubu</cp:lastModifiedBy>
  <dcterms:created xsi:type="dcterms:W3CDTF">2019-05-30T15:46:19Z</dcterms:created>
  <dcterms:modified xsi:type="dcterms:W3CDTF">2019-05-30T15:46:19Z</dcterms:modified>
</cp:coreProperties>
</file>