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240" yWindow="110" windowWidth="14880" windowHeight="7930" activeTab="6"/>
  </bookViews>
  <sheets>
    <sheet name="Munka1" sheetId="1" r:id="rId1"/>
    <sheet name="Munka2" sheetId="3" r:id="rId2"/>
    <sheet name="Munka3" sheetId="2" r:id="rId3"/>
    <sheet name="Munka4" sheetId="4" r:id="rId4"/>
    <sheet name="Munka5" sheetId="5" r:id="rId5"/>
    <sheet name="Munka6" sheetId="6" r:id="rId6"/>
    <sheet name="Munka7" sheetId="7" r:id="rId7"/>
    <sheet name="Munka8" sheetId="8" r:id="rId8"/>
  </sheets>
  <calcPr calcId="152511"/>
</workbook>
</file>

<file path=xl/calcChain.xml><?xml version="1.0" encoding="utf-8"?>
<calcChain xmlns="http://schemas.openxmlformats.org/spreadsheetml/2006/main">
  <c r="G20" i="7"/>
  <c r="F20"/>
  <c r="F22" s="1"/>
  <c r="I21"/>
  <c r="L21" s="1"/>
  <c r="J21"/>
  <c r="H21"/>
  <c r="X21" i="6"/>
  <c r="Y21"/>
  <c r="Z21"/>
  <c r="AA21"/>
  <c r="AA22" s="1"/>
  <c r="AB21"/>
  <c r="AC21"/>
  <c r="AE21"/>
  <c r="AE22" s="1"/>
  <c r="W21"/>
  <c r="W22" s="1"/>
  <c r="X21" i="5"/>
  <c r="Y21"/>
  <c r="Z21"/>
  <c r="AC21" s="1"/>
  <c r="AC22" s="1"/>
  <c r="AA21"/>
  <c r="AD21" s="1"/>
  <c r="AD22" s="1"/>
  <c r="AB21"/>
  <c r="AE21"/>
  <c r="AE22" s="1"/>
  <c r="W21"/>
  <c r="X21" i="4"/>
  <c r="Y21"/>
  <c r="Z21"/>
  <c r="AC21" s="1"/>
  <c r="AC22" s="1"/>
  <c r="AA21"/>
  <c r="AD21" s="1"/>
  <c r="AD22" s="1"/>
  <c r="AB21"/>
  <c r="AE21"/>
  <c r="W21"/>
  <c r="W22" s="1"/>
  <c r="M21" i="7"/>
  <c r="P22" s="1"/>
  <c r="AG21" i="1"/>
  <c r="AF21"/>
  <c r="AE21"/>
  <c r="AD21"/>
  <c r="AC21"/>
  <c r="AB21"/>
  <c r="AH21" s="1"/>
  <c r="AA21"/>
  <c r="AA22" s="1"/>
  <c r="Z21"/>
  <c r="Y21"/>
  <c r="X21"/>
  <c r="W21"/>
  <c r="AH20"/>
  <c r="C22" i="7"/>
  <c r="D22"/>
  <c r="E22"/>
  <c r="G22"/>
  <c r="H22"/>
  <c r="B22"/>
  <c r="C22" i="6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X22"/>
  <c r="Y22"/>
  <c r="Z22"/>
  <c r="AB22"/>
  <c r="AC22"/>
  <c r="B22"/>
  <c r="C22" i="5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AB22"/>
  <c r="B22"/>
  <c r="C22" i="4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X22"/>
  <c r="Y22"/>
  <c r="Z22"/>
  <c r="AA22"/>
  <c r="AB22"/>
  <c r="AE22"/>
  <c r="B22"/>
  <c r="C22" i="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B22"/>
  <c r="X22" i="3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Y22"/>
  <c r="Z22"/>
  <c r="AA22"/>
  <c r="AB22"/>
  <c r="AC22"/>
  <c r="AD22"/>
  <c r="AE22"/>
  <c r="B22"/>
  <c r="Z22" i="1"/>
  <c r="AB22"/>
  <c r="AC22"/>
  <c r="AD22"/>
  <c r="AE22"/>
  <c r="AF22"/>
  <c r="W22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B22"/>
  <c r="AD21" i="6" l="1"/>
  <c r="AD22" s="1"/>
  <c r="R21" i="7"/>
  <c r="Z22" i="5"/>
  <c r="AA22"/>
  <c r="S21" i="7"/>
  <c r="S22" s="1"/>
  <c r="K21"/>
  <c r="Y9" i="4"/>
  <c r="X9"/>
  <c r="W9"/>
  <c r="B13" i="5"/>
  <c r="C13"/>
  <c r="D13"/>
  <c r="B17"/>
  <c r="B18" s="1"/>
  <c r="B23" s="1"/>
  <c r="C17"/>
  <c r="C18" s="1"/>
  <c r="D17"/>
  <c r="D18"/>
  <c r="L9" i="3"/>
  <c r="R22" i="7" l="1"/>
  <c r="U21"/>
  <c r="O22"/>
  <c r="V21"/>
  <c r="K22"/>
  <c r="N21"/>
  <c r="D23" i="5"/>
  <c r="C23"/>
  <c r="S19" i="7"/>
  <c r="Q20"/>
  <c r="Q19"/>
  <c r="Q11"/>
  <c r="I19"/>
  <c r="J19"/>
  <c r="I20"/>
  <c r="I22" s="1"/>
  <c r="J20"/>
  <c r="J22" s="1"/>
  <c r="H20"/>
  <c r="H19"/>
  <c r="I14"/>
  <c r="J14"/>
  <c r="I15"/>
  <c r="J15"/>
  <c r="I16"/>
  <c r="J16"/>
  <c r="H15"/>
  <c r="H16"/>
  <c r="H14"/>
  <c r="I8"/>
  <c r="J8"/>
  <c r="I9"/>
  <c r="J9"/>
  <c r="I10"/>
  <c r="J10"/>
  <c r="I11"/>
  <c r="J11"/>
  <c r="I12"/>
  <c r="J12"/>
  <c r="H9"/>
  <c r="H10"/>
  <c r="H11"/>
  <c r="H12"/>
  <c r="H8"/>
  <c r="G17"/>
  <c r="F17"/>
  <c r="E17"/>
  <c r="D17"/>
  <c r="C17"/>
  <c r="B17"/>
  <c r="G13"/>
  <c r="F13"/>
  <c r="E13"/>
  <c r="D13"/>
  <c r="C13"/>
  <c r="B13"/>
  <c r="AA19" i="6"/>
  <c r="AB19"/>
  <c r="AA20"/>
  <c r="AB20"/>
  <c r="Z20"/>
  <c r="Z19"/>
  <c r="X19"/>
  <c r="Y19"/>
  <c r="X20"/>
  <c r="AD20" s="1"/>
  <c r="Y20"/>
  <c r="W20"/>
  <c r="W19"/>
  <c r="AA14"/>
  <c r="AB14"/>
  <c r="AA15"/>
  <c r="AB15"/>
  <c r="AA16"/>
  <c r="AB16"/>
  <c r="Z15"/>
  <c r="Z16"/>
  <c r="Z14"/>
  <c r="X14"/>
  <c r="Y14"/>
  <c r="AE14" s="1"/>
  <c r="X15"/>
  <c r="AD15" s="1"/>
  <c r="Y15"/>
  <c r="X16"/>
  <c r="Y16"/>
  <c r="W15"/>
  <c r="AC15" s="1"/>
  <c r="W16"/>
  <c r="W14"/>
  <c r="AA8"/>
  <c r="AB8"/>
  <c r="AA9"/>
  <c r="AB9"/>
  <c r="AA10"/>
  <c r="AB10"/>
  <c r="AE10" s="1"/>
  <c r="AA11"/>
  <c r="AB11"/>
  <c r="AA12"/>
  <c r="AB12"/>
  <c r="AE12" s="1"/>
  <c r="Z9"/>
  <c r="Z10"/>
  <c r="Z11"/>
  <c r="Z12"/>
  <c r="Z8"/>
  <c r="X8"/>
  <c r="Y8"/>
  <c r="X9"/>
  <c r="AD9" s="1"/>
  <c r="Y9"/>
  <c r="X10"/>
  <c r="Y10"/>
  <c r="X11"/>
  <c r="Y11"/>
  <c r="X12"/>
  <c r="Y12"/>
  <c r="W9"/>
  <c r="W10"/>
  <c r="AC10" s="1"/>
  <c r="W11"/>
  <c r="W12"/>
  <c r="W8"/>
  <c r="AC20"/>
  <c r="V17"/>
  <c r="U17"/>
  <c r="T17"/>
  <c r="S17"/>
  <c r="R17"/>
  <c r="Q17"/>
  <c r="P17"/>
  <c r="O17"/>
  <c r="N17"/>
  <c r="M17"/>
  <c r="L17"/>
  <c r="K17"/>
  <c r="J17"/>
  <c r="I17"/>
  <c r="H17"/>
  <c r="G17"/>
  <c r="G18" s="1"/>
  <c r="F17"/>
  <c r="E17"/>
  <c r="D17"/>
  <c r="C17"/>
  <c r="B17"/>
  <c r="AE16"/>
  <c r="V13"/>
  <c r="V18" s="1"/>
  <c r="U13"/>
  <c r="T13"/>
  <c r="S13"/>
  <c r="R13"/>
  <c r="R18" s="1"/>
  <c r="Q13"/>
  <c r="P13"/>
  <c r="O13"/>
  <c r="N13"/>
  <c r="N18" s="1"/>
  <c r="M13"/>
  <c r="L13"/>
  <c r="K13"/>
  <c r="J13"/>
  <c r="J18" s="1"/>
  <c r="I13"/>
  <c r="H13"/>
  <c r="G13"/>
  <c r="F13"/>
  <c r="E13"/>
  <c r="D13"/>
  <c r="C13"/>
  <c r="B13"/>
  <c r="AD12"/>
  <c r="AC11"/>
  <c r="AD10"/>
  <c r="AE8"/>
  <c r="AA13"/>
  <c r="AA19" i="5"/>
  <c r="AB19"/>
  <c r="AA20"/>
  <c r="AB20"/>
  <c r="Z20"/>
  <c r="Z19"/>
  <c r="N19" i="7" s="1"/>
  <c r="X19" i="5"/>
  <c r="Y19"/>
  <c r="X20"/>
  <c r="Y20"/>
  <c r="W20"/>
  <c r="W19"/>
  <c r="K19" i="7" s="1"/>
  <c r="AA14" i="5"/>
  <c r="AB14"/>
  <c r="AA15"/>
  <c r="AB15"/>
  <c r="AA16"/>
  <c r="AB16"/>
  <c r="Z15"/>
  <c r="Z16"/>
  <c r="Z14"/>
  <c r="X14"/>
  <c r="Y14"/>
  <c r="X15"/>
  <c r="Y15"/>
  <c r="X16"/>
  <c r="Y16"/>
  <c r="AE16" s="1"/>
  <c r="W15"/>
  <c r="W16"/>
  <c r="W14"/>
  <c r="AA8"/>
  <c r="AB8"/>
  <c r="AA9"/>
  <c r="AB9"/>
  <c r="AA10"/>
  <c r="AB10"/>
  <c r="AA11"/>
  <c r="AB11"/>
  <c r="AA12"/>
  <c r="AB12"/>
  <c r="Z9"/>
  <c r="Z10"/>
  <c r="Z11"/>
  <c r="Z12"/>
  <c r="Z8"/>
  <c r="X8"/>
  <c r="Y8"/>
  <c r="X9"/>
  <c r="Y9"/>
  <c r="X10"/>
  <c r="Y10"/>
  <c r="AE10" s="1"/>
  <c r="X11"/>
  <c r="Y11"/>
  <c r="X12"/>
  <c r="Y12"/>
  <c r="W9"/>
  <c r="W10"/>
  <c r="W11"/>
  <c r="W12"/>
  <c r="W8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V13"/>
  <c r="V18" s="1"/>
  <c r="U13"/>
  <c r="T13"/>
  <c r="S13"/>
  <c r="R13"/>
  <c r="Q13"/>
  <c r="P13"/>
  <c r="O13"/>
  <c r="N13"/>
  <c r="N18" s="1"/>
  <c r="M13"/>
  <c r="L13"/>
  <c r="K13"/>
  <c r="J13"/>
  <c r="I13"/>
  <c r="H13"/>
  <c r="G13"/>
  <c r="F13"/>
  <c r="F18" s="1"/>
  <c r="E13"/>
  <c r="AA19" i="4"/>
  <c r="AB19"/>
  <c r="AA20"/>
  <c r="AB20"/>
  <c r="Z20"/>
  <c r="Z19"/>
  <c r="X19"/>
  <c r="Y19"/>
  <c r="X20"/>
  <c r="Y20"/>
  <c r="W20"/>
  <c r="W19"/>
  <c r="AA14"/>
  <c r="AB14"/>
  <c r="AE14" s="1"/>
  <c r="AA15"/>
  <c r="AB15"/>
  <c r="AA16"/>
  <c r="AB16"/>
  <c r="AE16" s="1"/>
  <c r="Z15"/>
  <c r="Z16"/>
  <c r="Z14"/>
  <c r="X14"/>
  <c r="Y14"/>
  <c r="X15"/>
  <c r="Y15"/>
  <c r="X16"/>
  <c r="Y16"/>
  <c r="W15"/>
  <c r="AC15" s="1"/>
  <c r="W16"/>
  <c r="W14"/>
  <c r="AA8"/>
  <c r="AB8"/>
  <c r="AA9"/>
  <c r="AB9"/>
  <c r="AA10"/>
  <c r="AB10"/>
  <c r="AA11"/>
  <c r="AB11"/>
  <c r="AA12"/>
  <c r="AA13" s="1"/>
  <c r="AB12"/>
  <c r="Z9"/>
  <c r="Z10"/>
  <c r="AC10" s="1"/>
  <c r="Z11"/>
  <c r="Z12"/>
  <c r="Z8"/>
  <c r="X8"/>
  <c r="Y8"/>
  <c r="AD9"/>
  <c r="X10"/>
  <c r="Y10"/>
  <c r="X11"/>
  <c r="AD11" s="1"/>
  <c r="Y11"/>
  <c r="X12"/>
  <c r="Y12"/>
  <c r="AC9"/>
  <c r="W10"/>
  <c r="W11"/>
  <c r="W12"/>
  <c r="W8"/>
  <c r="AD19"/>
  <c r="AC19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AD16"/>
  <c r="AA17"/>
  <c r="V13"/>
  <c r="V18" s="1"/>
  <c r="U13"/>
  <c r="T13"/>
  <c r="S13"/>
  <c r="R13"/>
  <c r="R18" s="1"/>
  <c r="Q13"/>
  <c r="P13"/>
  <c r="O13"/>
  <c r="N13"/>
  <c r="M13"/>
  <c r="L13"/>
  <c r="K13"/>
  <c r="J13"/>
  <c r="I13"/>
  <c r="H13"/>
  <c r="G13"/>
  <c r="F13"/>
  <c r="E13"/>
  <c r="D13"/>
  <c r="C13"/>
  <c r="C18" s="1"/>
  <c r="B13"/>
  <c r="B18" s="1"/>
  <c r="AD12"/>
  <c r="AC11"/>
  <c r="AD10"/>
  <c r="AA19" i="2"/>
  <c r="AB19"/>
  <c r="AA20"/>
  <c r="AB20"/>
  <c r="Z20"/>
  <c r="Z19"/>
  <c r="X19"/>
  <c r="AD19" s="1"/>
  <c r="Y19"/>
  <c r="X20"/>
  <c r="Y20"/>
  <c r="W20"/>
  <c r="W19"/>
  <c r="AA14"/>
  <c r="AB14"/>
  <c r="AA15"/>
  <c r="AB15"/>
  <c r="AA16"/>
  <c r="AB16"/>
  <c r="Z15"/>
  <c r="Z16"/>
  <c r="AC16" s="1"/>
  <c r="Z14"/>
  <c r="X14"/>
  <c r="AD14" s="1"/>
  <c r="Y14"/>
  <c r="X15"/>
  <c r="AD15" s="1"/>
  <c r="Y15"/>
  <c r="X16"/>
  <c r="AD16" s="1"/>
  <c r="Y16"/>
  <c r="W15"/>
  <c r="AC15" s="1"/>
  <c r="W16"/>
  <c r="W14"/>
  <c r="AA8"/>
  <c r="AB8"/>
  <c r="AA9"/>
  <c r="AB9"/>
  <c r="AA10"/>
  <c r="AB10"/>
  <c r="AA11"/>
  <c r="AB11"/>
  <c r="AA12"/>
  <c r="AB12"/>
  <c r="Z9"/>
  <c r="Z10"/>
  <c r="Z11"/>
  <c r="Z12"/>
  <c r="Z8"/>
  <c r="X8"/>
  <c r="Y8"/>
  <c r="AE8" s="1"/>
  <c r="X9"/>
  <c r="AD9" s="1"/>
  <c r="Y9"/>
  <c r="X10"/>
  <c r="Y10"/>
  <c r="AE10" s="1"/>
  <c r="X11"/>
  <c r="Y11"/>
  <c r="X12"/>
  <c r="Y12"/>
  <c r="W9"/>
  <c r="AC9" s="1"/>
  <c r="W10"/>
  <c r="W11"/>
  <c r="W12"/>
  <c r="W8"/>
  <c r="AC19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V13"/>
  <c r="U13"/>
  <c r="T13"/>
  <c r="S13"/>
  <c r="S18" s="1"/>
  <c r="R13"/>
  <c r="Q13"/>
  <c r="P13"/>
  <c r="O13"/>
  <c r="O18" s="1"/>
  <c r="N13"/>
  <c r="N18" s="1"/>
  <c r="M13"/>
  <c r="L13"/>
  <c r="K13"/>
  <c r="J13"/>
  <c r="J18" s="1"/>
  <c r="I13"/>
  <c r="H13"/>
  <c r="G13"/>
  <c r="F13"/>
  <c r="E13"/>
  <c r="D13"/>
  <c r="C13"/>
  <c r="C18" s="1"/>
  <c r="B13"/>
  <c r="B18" s="1"/>
  <c r="AA13"/>
  <c r="AD19" i="3"/>
  <c r="AC19"/>
  <c r="AA19"/>
  <c r="AB19"/>
  <c r="AA20"/>
  <c r="AB20"/>
  <c r="Z20"/>
  <c r="AC20" s="1"/>
  <c r="Z19"/>
  <c r="X19"/>
  <c r="Y19"/>
  <c r="AE19" s="1"/>
  <c r="X20"/>
  <c r="Y20"/>
  <c r="W20"/>
  <c r="W19"/>
  <c r="AA14"/>
  <c r="AB14"/>
  <c r="AA15"/>
  <c r="AB15"/>
  <c r="AA16"/>
  <c r="AB16"/>
  <c r="Z15"/>
  <c r="Z16"/>
  <c r="Z14"/>
  <c r="Z17" s="1"/>
  <c r="X14"/>
  <c r="AD14" s="1"/>
  <c r="Y14"/>
  <c r="X15"/>
  <c r="AD15" s="1"/>
  <c r="Y15"/>
  <c r="AE15" s="1"/>
  <c r="X16"/>
  <c r="Y16"/>
  <c r="W15"/>
  <c r="AC15" s="1"/>
  <c r="W16"/>
  <c r="AC16" s="1"/>
  <c r="W14"/>
  <c r="AA8"/>
  <c r="AB8"/>
  <c r="AA9"/>
  <c r="AA13" s="1"/>
  <c r="AB9"/>
  <c r="AA10"/>
  <c r="AB10"/>
  <c r="AA11"/>
  <c r="AB11"/>
  <c r="AA12"/>
  <c r="AB12"/>
  <c r="Z9"/>
  <c r="Z10"/>
  <c r="Z11"/>
  <c r="Z12"/>
  <c r="Z8"/>
  <c r="X8"/>
  <c r="AD8" s="1"/>
  <c r="Y8"/>
  <c r="X9"/>
  <c r="Y9"/>
  <c r="X10"/>
  <c r="AD10" s="1"/>
  <c r="Y10"/>
  <c r="AE10" s="1"/>
  <c r="X11"/>
  <c r="Y11"/>
  <c r="X12"/>
  <c r="AD12" s="1"/>
  <c r="Y12"/>
  <c r="W9"/>
  <c r="W10"/>
  <c r="W11"/>
  <c r="W12"/>
  <c r="W8"/>
  <c r="AC8" s="1"/>
  <c r="V17"/>
  <c r="U17"/>
  <c r="U18" s="1"/>
  <c r="T17"/>
  <c r="S17"/>
  <c r="R17"/>
  <c r="Q17"/>
  <c r="Q18" s="1"/>
  <c r="P17"/>
  <c r="O17"/>
  <c r="N17"/>
  <c r="M17"/>
  <c r="L17"/>
  <c r="K17"/>
  <c r="J17"/>
  <c r="I17"/>
  <c r="H17"/>
  <c r="G17"/>
  <c r="F17"/>
  <c r="E17"/>
  <c r="E18" s="1"/>
  <c r="D17"/>
  <c r="C17"/>
  <c r="B17"/>
  <c r="V13"/>
  <c r="U13"/>
  <c r="T13"/>
  <c r="T18" s="1"/>
  <c r="S13"/>
  <c r="R13"/>
  <c r="Q13"/>
  <c r="P13"/>
  <c r="P18" s="1"/>
  <c r="O13"/>
  <c r="N13"/>
  <c r="M13"/>
  <c r="L13"/>
  <c r="L18" s="1"/>
  <c r="K13"/>
  <c r="J13"/>
  <c r="I13"/>
  <c r="H13"/>
  <c r="H18" s="1"/>
  <c r="G13"/>
  <c r="F13"/>
  <c r="E13"/>
  <c r="D13"/>
  <c r="D18" s="1"/>
  <c r="C13"/>
  <c r="B13"/>
  <c r="AH19" i="1"/>
  <c r="AF19"/>
  <c r="AD19"/>
  <c r="AE19"/>
  <c r="AD20"/>
  <c r="AE20"/>
  <c r="AC20"/>
  <c r="AC19"/>
  <c r="AA19"/>
  <c r="R19" i="7" s="1"/>
  <c r="AB19" i="1"/>
  <c r="AA20"/>
  <c r="R20" i="7" s="1"/>
  <c r="AB20" i="1"/>
  <c r="Z20"/>
  <c r="Z19"/>
  <c r="X19"/>
  <c r="AG19" s="1"/>
  <c r="Y19"/>
  <c r="X20"/>
  <c r="X22" s="1"/>
  <c r="Y20"/>
  <c r="Y22" s="1"/>
  <c r="W20"/>
  <c r="K20" i="7" s="1"/>
  <c r="W19" i="1"/>
  <c r="AD14"/>
  <c r="AD17" s="1"/>
  <c r="AE14"/>
  <c r="AD15"/>
  <c r="AE15"/>
  <c r="AD16"/>
  <c r="AE16"/>
  <c r="AC15"/>
  <c r="AC16"/>
  <c r="AC17" s="1"/>
  <c r="AC14"/>
  <c r="AA14"/>
  <c r="R14" i="7" s="1"/>
  <c r="AB14" i="1"/>
  <c r="S14" i="7" s="1"/>
  <c r="AA15" i="1"/>
  <c r="R15" i="7" s="1"/>
  <c r="AB15" i="1"/>
  <c r="S15" i="7" s="1"/>
  <c r="AA16" i="1"/>
  <c r="R16" i="7" s="1"/>
  <c r="AB16" i="1"/>
  <c r="S16" i="7" s="1"/>
  <c r="Z15" i="1"/>
  <c r="Q15" i="7" s="1"/>
  <c r="Z16" i="1"/>
  <c r="Q16" i="7" s="1"/>
  <c r="Z14" i="1"/>
  <c r="Q14" i="7" s="1"/>
  <c r="X14" i="1"/>
  <c r="Y14"/>
  <c r="AH14" s="1"/>
  <c r="X15"/>
  <c r="Y15"/>
  <c r="X16"/>
  <c r="Y16"/>
  <c r="AH16" s="1"/>
  <c r="W15"/>
  <c r="W16"/>
  <c r="W14"/>
  <c r="AF14" s="1"/>
  <c r="AD8"/>
  <c r="AE8"/>
  <c r="AD9"/>
  <c r="AE9"/>
  <c r="AD10"/>
  <c r="AE10"/>
  <c r="AD11"/>
  <c r="AE11"/>
  <c r="AD12"/>
  <c r="AE12"/>
  <c r="AC9"/>
  <c r="AC10"/>
  <c r="AC11"/>
  <c r="AC12"/>
  <c r="AC13" s="1"/>
  <c r="AC8"/>
  <c r="AA8"/>
  <c r="R8" i="7" s="1"/>
  <c r="AB8" i="1"/>
  <c r="S8" i="7" s="1"/>
  <c r="AA9" i="1"/>
  <c r="R9" i="7" s="1"/>
  <c r="AB9" i="1"/>
  <c r="S9" i="7" s="1"/>
  <c r="AA10" i="1"/>
  <c r="R10" i="7" s="1"/>
  <c r="AB10" i="1"/>
  <c r="S10" i="7" s="1"/>
  <c r="AA11" i="1"/>
  <c r="AA13" s="1"/>
  <c r="AB11"/>
  <c r="S11" i="7" s="1"/>
  <c r="AA12" i="1"/>
  <c r="R12" i="7" s="1"/>
  <c r="AB12" i="1"/>
  <c r="S12" i="7" s="1"/>
  <c r="Z9" i="1"/>
  <c r="Q9" i="7" s="1"/>
  <c r="Z10" i="1"/>
  <c r="Q10" i="7" s="1"/>
  <c r="Z11" i="1"/>
  <c r="Z12"/>
  <c r="Q12" i="7" s="1"/>
  <c r="Z8" i="1"/>
  <c r="Q8" i="7" s="1"/>
  <c r="X8" i="1"/>
  <c r="Y8"/>
  <c r="X9"/>
  <c r="Y9"/>
  <c r="X10"/>
  <c r="Y10"/>
  <c r="X11"/>
  <c r="Y11"/>
  <c r="X12"/>
  <c r="AG12" s="1"/>
  <c r="Y12"/>
  <c r="W9"/>
  <c r="W10"/>
  <c r="W11"/>
  <c r="W12"/>
  <c r="AD13"/>
  <c r="W8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AA17"/>
  <c r="B17"/>
  <c r="C13"/>
  <c r="C18" s="1"/>
  <c r="C23" s="1"/>
  <c r="D13"/>
  <c r="D18" s="1"/>
  <c r="E13"/>
  <c r="F13"/>
  <c r="G13"/>
  <c r="G18" s="1"/>
  <c r="G23" s="1"/>
  <c r="H13"/>
  <c r="I13"/>
  <c r="I18" s="1"/>
  <c r="I23" s="1"/>
  <c r="J13"/>
  <c r="J18" s="1"/>
  <c r="J23" s="1"/>
  <c r="K13"/>
  <c r="K18" s="1"/>
  <c r="K23" s="1"/>
  <c r="L13"/>
  <c r="M13"/>
  <c r="N13"/>
  <c r="N18" s="1"/>
  <c r="N23" s="1"/>
  <c r="O13"/>
  <c r="O18" s="1"/>
  <c r="P13"/>
  <c r="P18" s="1"/>
  <c r="P23" s="1"/>
  <c r="Q13"/>
  <c r="R13"/>
  <c r="S13"/>
  <c r="S18" s="1"/>
  <c r="S23" s="1"/>
  <c r="T13"/>
  <c r="T18" s="1"/>
  <c r="T23" s="1"/>
  <c r="U13"/>
  <c r="V13"/>
  <c r="B13"/>
  <c r="B18" s="1"/>
  <c r="Q21" i="7" l="1"/>
  <c r="Q22" s="1"/>
  <c r="N22"/>
  <c r="H17"/>
  <c r="I17"/>
  <c r="AC16" i="6"/>
  <c r="Z17"/>
  <c r="AD16"/>
  <c r="AC11" i="5"/>
  <c r="AD12"/>
  <c r="AD10"/>
  <c r="AC15"/>
  <c r="AD15"/>
  <c r="Z13" i="4"/>
  <c r="AE12"/>
  <c r="AE8"/>
  <c r="AD15"/>
  <c r="Z17"/>
  <c r="AE15"/>
  <c r="AC11" i="2"/>
  <c r="AD12"/>
  <c r="AD10"/>
  <c r="AC10"/>
  <c r="W17"/>
  <c r="AE14"/>
  <c r="AD20"/>
  <c r="P19" i="7"/>
  <c r="AA17" i="3"/>
  <c r="AE8"/>
  <c r="AE16"/>
  <c r="AE14"/>
  <c r="AG9" i="1"/>
  <c r="AE17"/>
  <c r="AE18" s="1"/>
  <c r="AE23" s="1"/>
  <c r="O19" i="7"/>
  <c r="AH12" i="1"/>
  <c r="AH10"/>
  <c r="AH8"/>
  <c r="L19" i="7"/>
  <c r="S20"/>
  <c r="B18"/>
  <c r="J13"/>
  <c r="I13"/>
  <c r="S18" i="6"/>
  <c r="AD11"/>
  <c r="AA17"/>
  <c r="AC14"/>
  <c r="AD14"/>
  <c r="F18"/>
  <c r="AE15"/>
  <c r="AE17" s="1"/>
  <c r="W17"/>
  <c r="B18"/>
  <c r="C18"/>
  <c r="C23" s="1"/>
  <c r="AC12"/>
  <c r="AC9"/>
  <c r="K18"/>
  <c r="K23" s="1"/>
  <c r="H18"/>
  <c r="H23" s="1"/>
  <c r="L18"/>
  <c r="L23" s="1"/>
  <c r="T18"/>
  <c r="T23" s="1"/>
  <c r="E18"/>
  <c r="E23" s="1"/>
  <c r="I18"/>
  <c r="I23" s="1"/>
  <c r="M18"/>
  <c r="M23" s="1"/>
  <c r="Q18"/>
  <c r="U18"/>
  <c r="U23" s="1"/>
  <c r="N23"/>
  <c r="R23"/>
  <c r="AB13"/>
  <c r="AD16" i="5"/>
  <c r="AE14"/>
  <c r="AC10"/>
  <c r="AA13"/>
  <c r="Q18" i="4"/>
  <c r="Q23" s="1"/>
  <c r="N18"/>
  <c r="S18"/>
  <c r="S23" s="1"/>
  <c r="F18"/>
  <c r="N23"/>
  <c r="R23"/>
  <c r="K18"/>
  <c r="K23" s="1"/>
  <c r="AC14"/>
  <c r="E18"/>
  <c r="E23" s="1"/>
  <c r="J18"/>
  <c r="J23" s="1"/>
  <c r="G18"/>
  <c r="G23" s="1"/>
  <c r="C23"/>
  <c r="AB13"/>
  <c r="I18"/>
  <c r="D18"/>
  <c r="D23" s="1"/>
  <c r="H18"/>
  <c r="H23" s="1"/>
  <c r="B23"/>
  <c r="Z17" i="2"/>
  <c r="P14" i="7"/>
  <c r="AB17" i="2"/>
  <c r="AE16"/>
  <c r="AB13"/>
  <c r="K18"/>
  <c r="D18"/>
  <c r="D23" s="1"/>
  <c r="L18"/>
  <c r="L23" s="1"/>
  <c r="P18"/>
  <c r="P23" s="1"/>
  <c r="T18"/>
  <c r="O23"/>
  <c r="N23"/>
  <c r="E18"/>
  <c r="E23" s="1"/>
  <c r="M18"/>
  <c r="M23" s="1"/>
  <c r="Q18"/>
  <c r="Q23" s="1"/>
  <c r="X13"/>
  <c r="V18"/>
  <c r="O16" i="7"/>
  <c r="N15"/>
  <c r="AD16" i="3"/>
  <c r="AD17" s="1"/>
  <c r="AC12"/>
  <c r="AE12"/>
  <c r="K12" i="7"/>
  <c r="AC10" i="3"/>
  <c r="AC13" s="1"/>
  <c r="M12" i="7"/>
  <c r="T23" i="3"/>
  <c r="O8" i="7"/>
  <c r="R18" i="1"/>
  <c r="P16" i="7"/>
  <c r="V18" i="1"/>
  <c r="U18"/>
  <c r="U23" s="1"/>
  <c r="AF16"/>
  <c r="O14" i="7"/>
  <c r="AC18" i="1"/>
  <c r="AC23" s="1"/>
  <c r="N16" i="7"/>
  <c r="Q18" i="1"/>
  <c r="M18"/>
  <c r="M23" s="1"/>
  <c r="L18"/>
  <c r="L23" s="1"/>
  <c r="F18"/>
  <c r="F23" s="1"/>
  <c r="S17" i="7"/>
  <c r="W17" i="1"/>
  <c r="AG16"/>
  <c r="Z17"/>
  <c r="Q17" i="7"/>
  <c r="R17"/>
  <c r="E18" i="1"/>
  <c r="E23" s="1"/>
  <c r="AA18"/>
  <c r="AA23" s="1"/>
  <c r="AB17"/>
  <c r="N11" i="7"/>
  <c r="P10"/>
  <c r="AD18" i="1"/>
  <c r="AD23" s="1"/>
  <c r="P11" i="7"/>
  <c r="O12"/>
  <c r="O10"/>
  <c r="AE13" i="1"/>
  <c r="L12" i="7"/>
  <c r="N10"/>
  <c r="L10"/>
  <c r="U10" s="1"/>
  <c r="AG10" i="1"/>
  <c r="AF10"/>
  <c r="Z13"/>
  <c r="Z18" s="1"/>
  <c r="Z23" s="1"/>
  <c r="P8" i="7"/>
  <c r="N8"/>
  <c r="Q23" i="1"/>
  <c r="AG8"/>
  <c r="AF8"/>
  <c r="M8" i="7"/>
  <c r="L8"/>
  <c r="K8"/>
  <c r="H13"/>
  <c r="H18" s="1"/>
  <c r="H23" s="1"/>
  <c r="J17"/>
  <c r="J18"/>
  <c r="J23" s="1"/>
  <c r="I18"/>
  <c r="I23" s="1"/>
  <c r="V23" i="6"/>
  <c r="P18"/>
  <c r="P23" s="1"/>
  <c r="O18"/>
  <c r="O23" s="1"/>
  <c r="J23"/>
  <c r="F23"/>
  <c r="X13"/>
  <c r="D18"/>
  <c r="D23" s="1"/>
  <c r="B23"/>
  <c r="AC14" i="5"/>
  <c r="AD20"/>
  <c r="N20" i="7"/>
  <c r="N9"/>
  <c r="O11"/>
  <c r="Z17" i="5"/>
  <c r="AC20"/>
  <c r="AC9"/>
  <c r="AD11"/>
  <c r="AD9"/>
  <c r="Z13"/>
  <c r="AE12"/>
  <c r="AB17"/>
  <c r="K16" i="7"/>
  <c r="N14"/>
  <c r="J18" i="5"/>
  <c r="R18"/>
  <c r="R23" s="1"/>
  <c r="AA17"/>
  <c r="AA18" s="1"/>
  <c r="AA23" s="1"/>
  <c r="K10" i="7"/>
  <c r="AD14" i="5"/>
  <c r="G18"/>
  <c r="K18"/>
  <c r="O18"/>
  <c r="S18"/>
  <c r="S23" s="1"/>
  <c r="AD19"/>
  <c r="T19" i="7"/>
  <c r="P12"/>
  <c r="AE8" i="5"/>
  <c r="W17"/>
  <c r="H18"/>
  <c r="H23" s="1"/>
  <c r="L18"/>
  <c r="L23" s="1"/>
  <c r="P18"/>
  <c r="P23" s="1"/>
  <c r="T18"/>
  <c r="T23" s="1"/>
  <c r="F23"/>
  <c r="J23"/>
  <c r="N23"/>
  <c r="V23"/>
  <c r="U19" i="7"/>
  <c r="M19"/>
  <c r="P20"/>
  <c r="E18" i="5"/>
  <c r="E23" s="1"/>
  <c r="I18"/>
  <c r="I23" s="1"/>
  <c r="M18"/>
  <c r="M23" s="1"/>
  <c r="Q18"/>
  <c r="Q23" s="1"/>
  <c r="U18"/>
  <c r="U23" s="1"/>
  <c r="G23"/>
  <c r="K23"/>
  <c r="O23"/>
  <c r="AB13"/>
  <c r="AB18" s="1"/>
  <c r="AB23" s="1"/>
  <c r="N12" i="7"/>
  <c r="P15"/>
  <c r="K15"/>
  <c r="X13" i="5"/>
  <c r="AC16"/>
  <c r="AC17" s="1"/>
  <c r="O15" i="7"/>
  <c r="V23" i="4"/>
  <c r="U18"/>
  <c r="U23" s="1"/>
  <c r="T18"/>
  <c r="T23" s="1"/>
  <c r="X17"/>
  <c r="O18"/>
  <c r="O23" s="1"/>
  <c r="P18"/>
  <c r="P23" s="1"/>
  <c r="M18"/>
  <c r="M23" s="1"/>
  <c r="Y13"/>
  <c r="L18"/>
  <c r="L23" s="1"/>
  <c r="X13"/>
  <c r="I23"/>
  <c r="AD20"/>
  <c r="F23"/>
  <c r="W17"/>
  <c r="K14" i="7"/>
  <c r="T23" i="2"/>
  <c r="V23"/>
  <c r="U18"/>
  <c r="U23" s="1"/>
  <c r="AE12"/>
  <c r="L11" i="7"/>
  <c r="AD11" i="2"/>
  <c r="R18"/>
  <c r="R23" s="1"/>
  <c r="S23"/>
  <c r="AA17"/>
  <c r="AA18" s="1"/>
  <c r="AA23" s="1"/>
  <c r="L14" i="7"/>
  <c r="AC14" i="2"/>
  <c r="AC17" s="1"/>
  <c r="K23"/>
  <c r="J23"/>
  <c r="I18"/>
  <c r="I23" s="1"/>
  <c r="H18"/>
  <c r="H23" s="1"/>
  <c r="G18"/>
  <c r="G23" s="1"/>
  <c r="AD17"/>
  <c r="F18"/>
  <c r="F23" s="1"/>
  <c r="C23"/>
  <c r="O9" i="7"/>
  <c r="Z13" i="2"/>
  <c r="Z18" s="1"/>
  <c r="Z23" s="1"/>
  <c r="B23"/>
  <c r="L20" i="7"/>
  <c r="L22" s="1"/>
  <c r="M16"/>
  <c r="W17" i="3"/>
  <c r="M14" i="7"/>
  <c r="AC14" i="3"/>
  <c r="P23"/>
  <c r="AD9"/>
  <c r="AE20"/>
  <c r="AD20"/>
  <c r="O20" i="7"/>
  <c r="AB13" i="3"/>
  <c r="AE11"/>
  <c r="AD11"/>
  <c r="AD13" s="1"/>
  <c r="AC11"/>
  <c r="P9" i="7"/>
  <c r="M18" i="3"/>
  <c r="M23" s="1"/>
  <c r="AE9"/>
  <c r="L23"/>
  <c r="AC9"/>
  <c r="Z13"/>
  <c r="Z18" s="1"/>
  <c r="Z23" s="1"/>
  <c r="M11" i="7"/>
  <c r="I18" i="3"/>
  <c r="H23"/>
  <c r="K9" i="7"/>
  <c r="K11"/>
  <c r="D23" i="3"/>
  <c r="V23" i="1"/>
  <c r="R23"/>
  <c r="AF20"/>
  <c r="M20" i="7"/>
  <c r="M22" s="1"/>
  <c r="O23" i="1"/>
  <c r="M10" i="7"/>
  <c r="AG14" i="1"/>
  <c r="L9" i="7"/>
  <c r="AF9" i="1"/>
  <c r="Y17"/>
  <c r="X17"/>
  <c r="L16" i="7"/>
  <c r="AF12" i="1"/>
  <c r="M15" i="7"/>
  <c r="AH15" i="1"/>
  <c r="AH17" s="1"/>
  <c r="AG15"/>
  <c r="L15" i="7"/>
  <c r="H18" i="1"/>
  <c r="H23" s="1"/>
  <c r="AF15"/>
  <c r="AF17" s="1"/>
  <c r="AB13"/>
  <c r="AB18" s="1"/>
  <c r="AB23" s="1"/>
  <c r="S13" i="7"/>
  <c r="S18" s="1"/>
  <c r="S23" s="1"/>
  <c r="R11"/>
  <c r="R13" s="1"/>
  <c r="Q13"/>
  <c r="D23" i="1"/>
  <c r="AH22"/>
  <c r="AG20"/>
  <c r="AG22" s="1"/>
  <c r="Y13"/>
  <c r="AH11"/>
  <c r="AG11"/>
  <c r="X13"/>
  <c r="AF11"/>
  <c r="AH9"/>
  <c r="AH13" s="1"/>
  <c r="M9" i="7"/>
  <c r="W13" i="1"/>
  <c r="R18" i="7"/>
  <c r="R23" s="1"/>
  <c r="Q18"/>
  <c r="Q23" s="1"/>
  <c r="F18"/>
  <c r="F23" s="1"/>
  <c r="D18"/>
  <c r="D23" s="1"/>
  <c r="C18"/>
  <c r="C23" s="1"/>
  <c r="G18"/>
  <c r="G23" s="1"/>
  <c r="E18"/>
  <c r="E23" s="1"/>
  <c r="B23"/>
  <c r="AE20" i="6"/>
  <c r="AC19"/>
  <c r="AB17"/>
  <c r="AC17"/>
  <c r="AE11"/>
  <c r="AE9"/>
  <c r="AA18"/>
  <c r="AA23" s="1"/>
  <c r="Z13"/>
  <c r="Z18" s="1"/>
  <c r="Z23" s="1"/>
  <c r="W13"/>
  <c r="W18" s="1"/>
  <c r="W23" s="1"/>
  <c r="G23"/>
  <c r="Q23"/>
  <c r="S23"/>
  <c r="AD17"/>
  <c r="Y17"/>
  <c r="AD19"/>
  <c r="Y13"/>
  <c r="X17"/>
  <c r="AC8"/>
  <c r="AE19"/>
  <c r="AD8"/>
  <c r="AD13" s="1"/>
  <c r="AE20" i="5"/>
  <c r="AC19"/>
  <c r="AE15"/>
  <c r="AE17" s="1"/>
  <c r="AD17"/>
  <c r="AE11"/>
  <c r="AE9"/>
  <c r="AC12"/>
  <c r="W13"/>
  <c r="Z18"/>
  <c r="Z23" s="1"/>
  <c r="Y13"/>
  <c r="X17"/>
  <c r="AC8"/>
  <c r="AE19"/>
  <c r="Y17"/>
  <c r="AD8"/>
  <c r="AC20" i="4"/>
  <c r="AE20"/>
  <c r="AB17"/>
  <c r="AB18" s="1"/>
  <c r="AC16"/>
  <c r="AC17" s="1"/>
  <c r="AE17"/>
  <c r="AA18"/>
  <c r="AA23" s="1"/>
  <c r="AE11"/>
  <c r="AC12"/>
  <c r="AE9"/>
  <c r="W13"/>
  <c r="Z18"/>
  <c r="Z23" s="1"/>
  <c r="AC8"/>
  <c r="AE10"/>
  <c r="AD14"/>
  <c r="AD17" s="1"/>
  <c r="AE19"/>
  <c r="Y17"/>
  <c r="AD8"/>
  <c r="AD13" s="1"/>
  <c r="AC20" i="2"/>
  <c r="AE20"/>
  <c r="AE15"/>
  <c r="AE17" s="1"/>
  <c r="AE11"/>
  <c r="AE9"/>
  <c r="AB18"/>
  <c r="AB23" s="1"/>
  <c r="AC12"/>
  <c r="W13"/>
  <c r="W18" s="1"/>
  <c r="W23" s="1"/>
  <c r="Y13"/>
  <c r="Y17"/>
  <c r="X17"/>
  <c r="AC8"/>
  <c r="AC13" s="1"/>
  <c r="AE19"/>
  <c r="AD8"/>
  <c r="AD13" s="1"/>
  <c r="AA18" i="3"/>
  <c r="AA23" s="1"/>
  <c r="W13"/>
  <c r="X17"/>
  <c r="B18"/>
  <c r="B23" s="1"/>
  <c r="F18"/>
  <c r="F23" s="1"/>
  <c r="J18"/>
  <c r="J23" s="1"/>
  <c r="N18"/>
  <c r="N23" s="1"/>
  <c r="R18"/>
  <c r="R23" s="1"/>
  <c r="V18"/>
  <c r="E23"/>
  <c r="I23"/>
  <c r="Q23"/>
  <c r="U23"/>
  <c r="X13"/>
  <c r="AB17"/>
  <c r="AB18" s="1"/>
  <c r="AB23" s="1"/>
  <c r="C18"/>
  <c r="C23" s="1"/>
  <c r="G18"/>
  <c r="G23" s="1"/>
  <c r="K18"/>
  <c r="K23" s="1"/>
  <c r="O18"/>
  <c r="O23" s="1"/>
  <c r="S18"/>
  <c r="S23" s="1"/>
  <c r="Y17"/>
  <c r="Y13"/>
  <c r="AE17"/>
  <c r="V23"/>
  <c r="AC17"/>
  <c r="AE13"/>
  <c r="B23" i="1"/>
  <c r="T21" i="7" l="1"/>
  <c r="T22" s="1"/>
  <c r="AB18" i="6"/>
  <c r="AB23" s="1"/>
  <c r="AB23" i="4"/>
  <c r="AC13"/>
  <c r="AE13"/>
  <c r="V19" i="7"/>
  <c r="AD18" i="2"/>
  <c r="V10" i="7"/>
  <c r="T20"/>
  <c r="U16"/>
  <c r="AG13" i="1"/>
  <c r="V12" i="7"/>
  <c r="AC13" i="6"/>
  <c r="AC18" s="1"/>
  <c r="AC23" s="1"/>
  <c r="X18"/>
  <c r="X23" s="1"/>
  <c r="AC13" i="5"/>
  <c r="AC18" s="1"/>
  <c r="AC23" s="1"/>
  <c r="T11" i="7"/>
  <c r="U12"/>
  <c r="AE13" i="5"/>
  <c r="AE18" s="1"/>
  <c r="AE23" s="1"/>
  <c r="Y18"/>
  <c r="X18" i="4"/>
  <c r="X23" s="1"/>
  <c r="O17" i="7"/>
  <c r="P17"/>
  <c r="W18" i="4"/>
  <c r="W23" s="1"/>
  <c r="V14" i="7"/>
  <c r="T12"/>
  <c r="O13"/>
  <c r="U8"/>
  <c r="U14"/>
  <c r="V16"/>
  <c r="T15"/>
  <c r="X18" i="2"/>
  <c r="X23" s="1"/>
  <c r="T10" i="7"/>
  <c r="T8"/>
  <c r="W18" i="3"/>
  <c r="W23" s="1"/>
  <c r="Y18"/>
  <c r="Y23" s="1"/>
  <c r="X18"/>
  <c r="X23" s="1"/>
  <c r="T14" i="7"/>
  <c r="N17"/>
  <c r="X18" i="1"/>
  <c r="X23" s="1"/>
  <c r="T16" i="7"/>
  <c r="W18" i="1"/>
  <c r="W23" s="1"/>
  <c r="AG17"/>
  <c r="Y18"/>
  <c r="Y23" s="1"/>
  <c r="V11" i="7"/>
  <c r="P13"/>
  <c r="V8"/>
  <c r="AF13" i="1"/>
  <c r="AF18" s="1"/>
  <c r="AF23" s="1"/>
  <c r="T9" i="7"/>
  <c r="AE13" i="6"/>
  <c r="AE18" s="1"/>
  <c r="AE23" s="1"/>
  <c r="W18" i="5"/>
  <c r="W23" s="1"/>
  <c r="Y23"/>
  <c r="X18"/>
  <c r="X23" s="1"/>
  <c r="AD13"/>
  <c r="AD18" s="1"/>
  <c r="AD23" s="1"/>
  <c r="N13" i="7"/>
  <c r="K17"/>
  <c r="Y18" i="4"/>
  <c r="Y23" s="1"/>
  <c r="L13" i="7"/>
  <c r="AC18" i="2"/>
  <c r="AC23" s="1"/>
  <c r="Y18"/>
  <c r="Y23" s="1"/>
  <c r="AE13"/>
  <c r="AE18" s="1"/>
  <c r="U20" i="7"/>
  <c r="U22" s="1"/>
  <c r="K13"/>
  <c r="AC18" i="3"/>
  <c r="AC23" s="1"/>
  <c r="AE18"/>
  <c r="AE23" s="1"/>
  <c r="AD18"/>
  <c r="AD23" s="1"/>
  <c r="U9" i="7"/>
  <c r="V20"/>
  <c r="V22" s="1"/>
  <c r="AH18" i="1"/>
  <c r="AH23" s="1"/>
  <c r="M17" i="7"/>
  <c r="V15"/>
  <c r="U15"/>
  <c r="L17"/>
  <c r="U11"/>
  <c r="M13"/>
  <c r="V9"/>
  <c r="Y18" i="6"/>
  <c r="Y23" s="1"/>
  <c r="AD18"/>
  <c r="AD23" s="1"/>
  <c r="AE18" i="4"/>
  <c r="AE23" s="1"/>
  <c r="AD18"/>
  <c r="AD23" s="1"/>
  <c r="AC18"/>
  <c r="AC23" s="1"/>
  <c r="AD23" i="2"/>
  <c r="AG18" i="1" l="1"/>
  <c r="AG23" s="1"/>
  <c r="AE23" i="2"/>
  <c r="O18" i="7"/>
  <c r="O23" s="1"/>
  <c r="T13"/>
  <c r="V17"/>
  <c r="P18"/>
  <c r="P23" s="1"/>
  <c r="T17"/>
  <c r="N18"/>
  <c r="N23" s="1"/>
  <c r="K18"/>
  <c r="K23" s="1"/>
  <c r="L18"/>
  <c r="L23" s="1"/>
  <c r="M18"/>
  <c r="M23" s="1"/>
  <c r="U17"/>
  <c r="U13"/>
  <c r="V13"/>
  <c r="V18" l="1"/>
  <c r="V23" s="1"/>
  <c r="T18"/>
  <c r="T23" s="1"/>
  <c r="U18"/>
  <c r="U23" s="1"/>
</calcChain>
</file>

<file path=xl/sharedStrings.xml><?xml version="1.0" encoding="utf-8"?>
<sst xmlns="http://schemas.openxmlformats.org/spreadsheetml/2006/main" count="614" uniqueCount="76">
  <si>
    <t>Ezer forintban</t>
  </si>
  <si>
    <t>Megnevezés</t>
  </si>
  <si>
    <t>I. Cím 1. Alcím</t>
  </si>
  <si>
    <t>2014. évi eredeti előirányzat</t>
  </si>
  <si>
    <t>018030                Támogatási célú finanszírozási műveletek</t>
  </si>
  <si>
    <t>BEVÉTELEK ÖSSZESEN</t>
  </si>
  <si>
    <t>Mezőtúr Város Önkormányzata 2014. évi  bevételei feladatonként</t>
  </si>
  <si>
    <t>Működési támogatások</t>
  </si>
  <si>
    <t>Működési bevételek</t>
  </si>
  <si>
    <t>Működési célú bevételek összesen</t>
  </si>
  <si>
    <t xml:space="preserve"> Felhalmozási bevételek</t>
  </si>
  <si>
    <t>Felhalmozási célú átvett pénzeszközök</t>
  </si>
  <si>
    <t xml:space="preserve">Költségvetési bevételek összesen </t>
  </si>
  <si>
    <t>Finanszírozási bevételek</t>
  </si>
  <si>
    <t>Működési célú támogatások államháztartáson belülről</t>
  </si>
  <si>
    <t>Felhalmozási saját bevételek</t>
  </si>
  <si>
    <t>Közhatalmi bevételek</t>
  </si>
  <si>
    <t>Működési célra átvett pénzeszközök</t>
  </si>
  <si>
    <t>Feladat jellege</t>
  </si>
  <si>
    <t xml:space="preserve">BEVÉTELEK </t>
  </si>
  <si>
    <t>Kötelező</t>
  </si>
  <si>
    <t>Önként vállalt</t>
  </si>
  <si>
    <t>Államigazgatási</t>
  </si>
  <si>
    <t>Felhalmozási célú támogatások államháztartartáson belülről</t>
  </si>
  <si>
    <t>011220                                          Adó-, vám és jövedéki adózás</t>
  </si>
  <si>
    <t>Összesen</t>
  </si>
  <si>
    <t>013350                    Önkormányzati vagyonnal való gazdálkodással kapcs.feladatok</t>
  </si>
  <si>
    <t>Maradvány igénybevétele</t>
  </si>
  <si>
    <t>Fejlesztési célú hitel felvétele</t>
  </si>
  <si>
    <t>011130                          Önkorm.és önk-i hivatalok jogalkotó és ált.igazgatási tevékenysége</t>
  </si>
  <si>
    <t>2014. évi módosított előirányzat</t>
  </si>
  <si>
    <t>2014. évi teljesítés</t>
  </si>
  <si>
    <t>Államigzagatási</t>
  </si>
  <si>
    <t>016080                 Kiemelt állami és önkormányzati rendezvények</t>
  </si>
  <si>
    <t>018010 Önkormányzat elszámolásai a központi költségvetéssel</t>
  </si>
  <si>
    <t>032020 Tűz-és katasztrófavédelmi  tevékenységek</t>
  </si>
  <si>
    <t>041232 start munka prgram, téli közfoglalkoztatás</t>
  </si>
  <si>
    <t>041233 Hosszabb  időtartamú közfoglalkoztatás</t>
  </si>
  <si>
    <t>041237 Közfoglalkoztatási mintaprogram</t>
  </si>
  <si>
    <t>042130 Növénytermesztés, állatenyésztés s kapcs. szolg.</t>
  </si>
  <si>
    <t>042220 Erdőgazdálkodás</t>
  </si>
  <si>
    <t>045120 Út, autópálya építés</t>
  </si>
  <si>
    <t>045160 Közutak, hidak, alagutak üzemeltetése, fnntartása</t>
  </si>
  <si>
    <t>047320 Turizmusfejlesztési támogatások és tevékenységek</t>
  </si>
  <si>
    <t>051040 Nem veszélyes hulladék kezelése, ártlmatlanítása</t>
  </si>
  <si>
    <t>051050 Veszélyes hulladék begyűjtése, szállítása, átrakás</t>
  </si>
  <si>
    <t>052080 Szennyvízcsatorna építése, fenntartása, üzemeltetése</t>
  </si>
  <si>
    <t>061030 Lakáshoz jutást segítő támogatások</t>
  </si>
  <si>
    <t>066020 Város-és községgazdálkosási egyéb szolgáltatások</t>
  </si>
  <si>
    <t>072111 Háziorvosi alapellátás</t>
  </si>
  <si>
    <t>072440 Mentés</t>
  </si>
  <si>
    <t>081030 Sportléteímények, edzőtáborok működtetése és fejlesztése</t>
  </si>
  <si>
    <t>081061 Szabadidős park, fürdő és strandszolgáltatás</t>
  </si>
  <si>
    <t>082044 Könyvtári szolgáltatások</t>
  </si>
  <si>
    <t>082092 Közművelődés-hagymányos köz.kult.ért.gondozása</t>
  </si>
  <si>
    <t>082093 Közművelődés-egész élerte kiterjedő tanulás</t>
  </si>
  <si>
    <t>083030 Egyéb kiadói tevékenység</t>
  </si>
  <si>
    <t>083050 Televízió-műsor szolgáltatás és támogatása</t>
  </si>
  <si>
    <t>084031 Civil szervezetek működési támogatása</t>
  </si>
  <si>
    <t>086090 Mindenféle egyéb szabadidős szolgáltatás</t>
  </si>
  <si>
    <t>091110 Óvodai nevelés, ellátá szakmai feladatai</t>
  </si>
  <si>
    <t>091140 Óvodai nevelés, ellátás működtetési feladatai</t>
  </si>
  <si>
    <t>091220 Köznev. Int. 1-4. évf. tan. okt. összefüggő feladatok</t>
  </si>
  <si>
    <t>091250 Alapfokú művészetokt. Összefüggő műk. Feladatok</t>
  </si>
  <si>
    <t>092120 Köznev. Int. 5-8. évf. tan. okt. összefüggő feladatok</t>
  </si>
  <si>
    <t>092260 Gimnázium és szakképző iskola közism. és szakm. elm.</t>
  </si>
  <si>
    <t>096010 Óvodai intézményi étkeztetés</t>
  </si>
  <si>
    <t>096030 Köznevelési intézményben tanulók lakhatásának biztosítása</t>
  </si>
  <si>
    <t>104051  Gyermekvédelmi pénzbeli és természetbeli ellátások</t>
  </si>
  <si>
    <t>107060 Egyéb szociális pénzbeli és természetbeni ellátás, támogatás</t>
  </si>
  <si>
    <t>900060 Forgatási és befektetési célú finanszírozási műveletek</t>
  </si>
  <si>
    <t>teljes összesen</t>
  </si>
  <si>
    <t>Mindösszesen</t>
  </si>
  <si>
    <t>101110 Bentlakásos, nem kórházi ellátás, ápolás</t>
  </si>
  <si>
    <t>Ezer F-ban</t>
  </si>
  <si>
    <t>Megelőlegzés</t>
  </si>
</sst>
</file>

<file path=xl/styles.xml><?xml version="1.0" encoding="utf-8"?>
<styleSheet xmlns="http://schemas.openxmlformats.org/spreadsheetml/2006/main">
  <fonts count="14">
    <font>
      <sz val="12"/>
      <color theme="1"/>
      <name val="Times New Roman"/>
      <family val="2"/>
      <charset val="238"/>
    </font>
    <font>
      <b/>
      <sz val="13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b/>
      <sz val="11"/>
      <name val="Times New Roman CE"/>
      <charset val="238"/>
    </font>
    <font>
      <sz val="11"/>
      <color indexed="8"/>
      <name val="Calibri"/>
      <family val="2"/>
      <charset val="238"/>
    </font>
    <font>
      <b/>
      <i/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8" fillId="0" borderId="0"/>
  </cellStyleXfs>
  <cellXfs count="55">
    <xf numFmtId="0" fontId="0" fillId="0" borderId="0" xfId="0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6" fillId="0" borderId="5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4" fillId="0" borderId="7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vertical="center"/>
    </xf>
    <xf numFmtId="3" fontId="11" fillId="0" borderId="4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wrapText="1"/>
    </xf>
    <xf numFmtId="3" fontId="9" fillId="0" borderId="1" xfId="0" applyNumberFormat="1" applyFont="1" applyBorder="1" applyAlignment="1">
      <alignment wrapText="1"/>
    </xf>
    <xf numFmtId="0" fontId="10" fillId="0" borderId="2" xfId="0" applyFont="1" applyBorder="1" applyAlignment="1">
      <alignment vertical="center" wrapText="1"/>
    </xf>
    <xf numFmtId="3" fontId="9" fillId="0" borderId="5" xfId="0" applyNumberFormat="1" applyFont="1" applyBorder="1" applyAlignment="1">
      <alignment wrapText="1"/>
    </xf>
    <xf numFmtId="3" fontId="10" fillId="0" borderId="2" xfId="0" applyNumberFormat="1" applyFont="1" applyBorder="1" applyAlignment="1">
      <alignment wrapText="1"/>
    </xf>
    <xf numFmtId="3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3" fontId="12" fillId="0" borderId="2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wrapText="1"/>
    </xf>
    <xf numFmtId="3" fontId="11" fillId="0" borderId="14" xfId="0" applyNumberFormat="1" applyFont="1" applyBorder="1" applyAlignment="1">
      <alignment horizontal="right" vertical="center"/>
    </xf>
    <xf numFmtId="0" fontId="4" fillId="0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12" xfId="1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/>
    </xf>
    <xf numFmtId="0" fontId="0" fillId="0" borderId="7" xfId="0" applyBorder="1"/>
    <xf numFmtId="3" fontId="0" fillId="0" borderId="2" xfId="0" applyNumberFormat="1" applyBorder="1"/>
    <xf numFmtId="3" fontId="0" fillId="0" borderId="1" xfId="0" applyNumberFormat="1" applyBorder="1"/>
    <xf numFmtId="0" fontId="1" fillId="0" borderId="0" xfId="1" applyFont="1" applyAlignment="1">
      <alignment vertical="center"/>
    </xf>
    <xf numFmtId="0" fontId="3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3" fontId="0" fillId="0" borderId="2" xfId="0" applyNumberFormat="1" applyFill="1" applyBorder="1"/>
    <xf numFmtId="3" fontId="9" fillId="0" borderId="1" xfId="0" applyNumberFormat="1" applyFont="1" applyFill="1" applyBorder="1" applyAlignment="1">
      <alignment wrapText="1"/>
    </xf>
    <xf numFmtId="3" fontId="0" fillId="0" borderId="1" xfId="0" applyNumberFormat="1" applyFill="1" applyBorder="1"/>
    <xf numFmtId="0" fontId="9" fillId="0" borderId="3" xfId="0" applyFont="1" applyFill="1" applyBorder="1" applyAlignment="1">
      <alignment wrapText="1"/>
    </xf>
    <xf numFmtId="3" fontId="11" fillId="0" borderId="4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wrapText="1"/>
    </xf>
    <xf numFmtId="3" fontId="10" fillId="0" borderId="5" xfId="0" applyNumberFormat="1" applyFont="1" applyBorder="1" applyAlignment="1">
      <alignment horizontal="right" vertical="center"/>
    </xf>
    <xf numFmtId="3" fontId="12" fillId="0" borderId="5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right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23"/>
  <sheetViews>
    <sheetView view="pageLayout" topLeftCell="T1" zoomScaleSheetLayoutView="90" workbookViewId="0">
      <selection activeCell="AH21" sqref="AH21"/>
    </sheetView>
  </sheetViews>
  <sheetFormatPr defaultRowHeight="15.5"/>
  <cols>
    <col min="1" max="1" width="32.58203125" customWidth="1"/>
    <col min="2" max="13" width="7.4140625" customWidth="1"/>
    <col min="14" max="16" width="8.58203125" bestFit="1" customWidth="1"/>
    <col min="17" max="22" width="7.4140625" customWidth="1"/>
    <col min="23" max="23" width="10.1640625" customWidth="1"/>
    <col min="24" max="25" width="8.58203125" bestFit="1" customWidth="1"/>
    <col min="26" max="31" width="7.4140625" customWidth="1"/>
    <col min="32" max="32" width="9.5" customWidth="1"/>
    <col min="33" max="33" width="8.6640625" customWidth="1"/>
    <col min="34" max="34" width="10.83203125" customWidth="1"/>
  </cols>
  <sheetData>
    <row r="1" spans="1:34" ht="16.5">
      <c r="A1" s="48" t="s">
        <v>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</row>
    <row r="2" spans="1:34" ht="16.5">
      <c r="A2" s="48" t="s">
        <v>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</row>
    <row r="3" spans="1:34" ht="29.25" customHeight="1" thickBot="1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</row>
    <row r="4" spans="1:34" ht="62.25" customHeight="1">
      <c r="A4" s="50" t="s">
        <v>1</v>
      </c>
      <c r="B4" s="46" t="s">
        <v>29</v>
      </c>
      <c r="C4" s="46"/>
      <c r="D4" s="46"/>
      <c r="E4" s="46" t="s">
        <v>24</v>
      </c>
      <c r="F4" s="46"/>
      <c r="G4" s="46"/>
      <c r="H4" s="46" t="s">
        <v>26</v>
      </c>
      <c r="I4" s="46"/>
      <c r="J4" s="46"/>
      <c r="K4" s="46" t="s">
        <v>33</v>
      </c>
      <c r="L4" s="46"/>
      <c r="M4" s="46"/>
      <c r="N4" s="46" t="s">
        <v>34</v>
      </c>
      <c r="O4" s="46"/>
      <c r="P4" s="46"/>
      <c r="Q4" s="46" t="s">
        <v>4</v>
      </c>
      <c r="R4" s="46"/>
      <c r="S4" s="46"/>
      <c r="T4" s="46" t="s">
        <v>35</v>
      </c>
      <c r="U4" s="46"/>
      <c r="V4" s="46"/>
      <c r="W4" s="46" t="s">
        <v>25</v>
      </c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7"/>
    </row>
    <row r="5" spans="1:34" ht="41.25" customHeight="1">
      <c r="A5" s="51"/>
      <c r="B5" s="10" t="s">
        <v>3</v>
      </c>
      <c r="C5" s="10" t="s">
        <v>30</v>
      </c>
      <c r="D5" s="10" t="s">
        <v>31</v>
      </c>
      <c r="E5" s="10" t="s">
        <v>3</v>
      </c>
      <c r="F5" s="10" t="s">
        <v>30</v>
      </c>
      <c r="G5" s="10" t="s">
        <v>31</v>
      </c>
      <c r="H5" s="10" t="s">
        <v>3</v>
      </c>
      <c r="I5" s="10" t="s">
        <v>30</v>
      </c>
      <c r="J5" s="10" t="s">
        <v>31</v>
      </c>
      <c r="K5" s="10" t="s">
        <v>3</v>
      </c>
      <c r="L5" s="10" t="s">
        <v>30</v>
      </c>
      <c r="M5" s="10" t="s">
        <v>31</v>
      </c>
      <c r="N5" s="10" t="s">
        <v>3</v>
      </c>
      <c r="O5" s="10" t="s">
        <v>30</v>
      </c>
      <c r="P5" s="10" t="s">
        <v>31</v>
      </c>
      <c r="Q5" s="10" t="s">
        <v>3</v>
      </c>
      <c r="R5" s="10" t="s">
        <v>30</v>
      </c>
      <c r="S5" s="10" t="s">
        <v>31</v>
      </c>
      <c r="T5" s="10" t="s">
        <v>3</v>
      </c>
      <c r="U5" s="10" t="s">
        <v>30</v>
      </c>
      <c r="V5" s="10" t="s">
        <v>31</v>
      </c>
      <c r="W5" s="10" t="s">
        <v>3</v>
      </c>
      <c r="X5" s="10" t="s">
        <v>30</v>
      </c>
      <c r="Y5" s="10" t="s">
        <v>31</v>
      </c>
      <c r="Z5" s="10" t="s">
        <v>3</v>
      </c>
      <c r="AA5" s="10" t="s">
        <v>30</v>
      </c>
      <c r="AB5" s="10" t="s">
        <v>31</v>
      </c>
      <c r="AC5" s="10" t="s">
        <v>3</v>
      </c>
      <c r="AD5" s="10" t="s">
        <v>30</v>
      </c>
      <c r="AE5" s="10" t="s">
        <v>31</v>
      </c>
      <c r="AF5" s="10" t="s">
        <v>3</v>
      </c>
      <c r="AG5" s="10" t="s">
        <v>30</v>
      </c>
      <c r="AH5" s="28" t="s">
        <v>31</v>
      </c>
    </row>
    <row r="6" spans="1:34" ht="27.75" customHeight="1">
      <c r="A6" s="34" t="s">
        <v>18</v>
      </c>
      <c r="B6" s="10" t="s">
        <v>20</v>
      </c>
      <c r="C6" s="10" t="s">
        <v>20</v>
      </c>
      <c r="D6" s="10" t="s">
        <v>20</v>
      </c>
      <c r="E6" s="10" t="s">
        <v>32</v>
      </c>
      <c r="F6" s="10" t="s">
        <v>32</v>
      </c>
      <c r="G6" s="10" t="s">
        <v>32</v>
      </c>
      <c r="H6" s="10" t="s">
        <v>20</v>
      </c>
      <c r="I6" s="10" t="s">
        <v>20</v>
      </c>
      <c r="J6" s="10" t="s">
        <v>20</v>
      </c>
      <c r="K6" s="10" t="s">
        <v>20</v>
      </c>
      <c r="L6" s="10" t="s">
        <v>20</v>
      </c>
      <c r="M6" s="10" t="s">
        <v>20</v>
      </c>
      <c r="N6" s="10" t="s">
        <v>20</v>
      </c>
      <c r="O6" s="10" t="s">
        <v>20</v>
      </c>
      <c r="P6" s="10" t="s">
        <v>20</v>
      </c>
      <c r="Q6" s="10" t="s">
        <v>20</v>
      </c>
      <c r="R6" s="10" t="s">
        <v>20</v>
      </c>
      <c r="S6" s="10" t="s">
        <v>20</v>
      </c>
      <c r="T6" s="10" t="s">
        <v>21</v>
      </c>
      <c r="U6" s="10" t="s">
        <v>21</v>
      </c>
      <c r="V6" s="10" t="s">
        <v>21</v>
      </c>
      <c r="W6" s="10" t="s">
        <v>20</v>
      </c>
      <c r="X6" s="10" t="s">
        <v>20</v>
      </c>
      <c r="Y6" s="10" t="s">
        <v>20</v>
      </c>
      <c r="Z6" s="10" t="s">
        <v>32</v>
      </c>
      <c r="AA6" s="10" t="s">
        <v>32</v>
      </c>
      <c r="AB6" s="10" t="s">
        <v>32</v>
      </c>
      <c r="AC6" s="10" t="s">
        <v>21</v>
      </c>
      <c r="AD6" s="10" t="s">
        <v>21</v>
      </c>
      <c r="AE6" s="10" t="s">
        <v>21</v>
      </c>
      <c r="AF6" s="26" t="s">
        <v>25</v>
      </c>
      <c r="AG6" s="26" t="s">
        <v>25</v>
      </c>
      <c r="AH6" s="36" t="s">
        <v>25</v>
      </c>
    </row>
    <row r="7" spans="1:34" ht="15.75" customHeight="1" thickBot="1">
      <c r="A7" s="35" t="s">
        <v>19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9"/>
      <c r="Z7" s="9"/>
      <c r="AA7" s="9"/>
      <c r="AB7" s="9"/>
      <c r="AC7" s="9"/>
      <c r="AD7" s="9"/>
      <c r="AE7" s="9"/>
      <c r="AF7" s="9"/>
      <c r="AG7" s="9"/>
      <c r="AH7" s="37"/>
    </row>
    <row r="8" spans="1:34">
      <c r="A8" s="8" t="s">
        <v>7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f>B8+H8+K8+N8+Q8</f>
        <v>0</v>
      </c>
      <c r="X8" s="18">
        <f t="shared" ref="X8:Y12" si="0">C8+I8+L8+O8+R8</f>
        <v>0</v>
      </c>
      <c r="Y8" s="18">
        <f t="shared" si="0"/>
        <v>0</v>
      </c>
      <c r="Z8" s="13">
        <f>E8</f>
        <v>0</v>
      </c>
      <c r="AA8" s="13">
        <f t="shared" ref="AA8:AB12" si="1">F8</f>
        <v>0</v>
      </c>
      <c r="AB8" s="13">
        <f t="shared" si="1"/>
        <v>0</v>
      </c>
      <c r="AC8" s="13">
        <f>T8</f>
        <v>0</v>
      </c>
      <c r="AD8" s="13">
        <f t="shared" ref="AD8:AE12" si="2">U8</f>
        <v>0</v>
      </c>
      <c r="AE8" s="13">
        <f t="shared" si="2"/>
        <v>0</v>
      </c>
      <c r="AF8" s="13">
        <f>W8+Z8+AC8</f>
        <v>0</v>
      </c>
      <c r="AG8" s="13">
        <f t="shared" ref="AG8:AH8" si="3">X8+AA8+AD8</f>
        <v>0</v>
      </c>
      <c r="AH8" s="13">
        <f t="shared" si="3"/>
        <v>0</v>
      </c>
    </row>
    <row r="9" spans="1:34" ht="28.5">
      <c r="A9" s="1" t="s">
        <v>14</v>
      </c>
      <c r="B9" s="19">
        <v>18490</v>
      </c>
      <c r="C9" s="19">
        <v>7645</v>
      </c>
      <c r="D9" s="19">
        <v>7643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1500</v>
      </c>
      <c r="M9" s="19">
        <v>1500</v>
      </c>
      <c r="N9" s="19">
        <v>1052512</v>
      </c>
      <c r="O9" s="19">
        <v>1126414</v>
      </c>
      <c r="P9" s="19">
        <v>1126414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8">
        <f t="shared" ref="W9:W12" si="4">B9+H9+K9+N9+Q9</f>
        <v>1071002</v>
      </c>
      <c r="X9" s="18">
        <f t="shared" si="0"/>
        <v>1135559</v>
      </c>
      <c r="Y9" s="18">
        <f t="shared" si="0"/>
        <v>1135557</v>
      </c>
      <c r="Z9" s="13">
        <f t="shared" ref="Z9:Z12" si="5">E9</f>
        <v>0</v>
      </c>
      <c r="AA9" s="13">
        <f t="shared" si="1"/>
        <v>0</v>
      </c>
      <c r="AB9" s="13">
        <f t="shared" si="1"/>
        <v>0</v>
      </c>
      <c r="AC9" s="13">
        <f t="shared" ref="AC9:AC12" si="6">T9</f>
        <v>0</v>
      </c>
      <c r="AD9" s="13">
        <f t="shared" si="2"/>
        <v>0</v>
      </c>
      <c r="AE9" s="13">
        <f t="shared" si="2"/>
        <v>0</v>
      </c>
      <c r="AF9" s="13">
        <f t="shared" ref="AF9:AF12" si="7">W9+Z9+AC9</f>
        <v>1071002</v>
      </c>
      <c r="AG9" s="13">
        <f t="shared" ref="AG9:AG12" si="8">X9+AA9+AD9</f>
        <v>1135559</v>
      </c>
      <c r="AH9" s="13">
        <f t="shared" ref="AH9:AH12" si="9">Y9+AB9+AE9</f>
        <v>1135557</v>
      </c>
    </row>
    <row r="10" spans="1:34">
      <c r="A10" s="1" t="s">
        <v>16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606900</v>
      </c>
      <c r="O10" s="19">
        <v>689863</v>
      </c>
      <c r="P10" s="19">
        <v>689862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8">
        <f t="shared" si="4"/>
        <v>606900</v>
      </c>
      <c r="X10" s="18">
        <f t="shared" si="0"/>
        <v>689863</v>
      </c>
      <c r="Y10" s="18">
        <f t="shared" si="0"/>
        <v>689862</v>
      </c>
      <c r="Z10" s="13">
        <f t="shared" si="5"/>
        <v>0</v>
      </c>
      <c r="AA10" s="13">
        <f t="shared" si="1"/>
        <v>0</v>
      </c>
      <c r="AB10" s="13">
        <f t="shared" si="1"/>
        <v>0</v>
      </c>
      <c r="AC10" s="13">
        <f t="shared" si="6"/>
        <v>0</v>
      </c>
      <c r="AD10" s="13">
        <f t="shared" si="2"/>
        <v>0</v>
      </c>
      <c r="AE10" s="13">
        <f t="shared" si="2"/>
        <v>0</v>
      </c>
      <c r="AF10" s="13">
        <f t="shared" si="7"/>
        <v>606900</v>
      </c>
      <c r="AG10" s="13">
        <f t="shared" si="8"/>
        <v>689863</v>
      </c>
      <c r="AH10" s="13">
        <f t="shared" si="9"/>
        <v>689862</v>
      </c>
    </row>
    <row r="11" spans="1:34">
      <c r="A11" s="1" t="s">
        <v>8</v>
      </c>
      <c r="B11" s="14">
        <v>0</v>
      </c>
      <c r="C11" s="14">
        <v>1235</v>
      </c>
      <c r="D11" s="14">
        <v>1234</v>
      </c>
      <c r="E11" s="14">
        <v>300</v>
      </c>
      <c r="F11" s="14">
        <v>9</v>
      </c>
      <c r="G11" s="14">
        <v>9</v>
      </c>
      <c r="H11" s="14">
        <v>57776</v>
      </c>
      <c r="I11" s="14">
        <v>105152</v>
      </c>
      <c r="J11" s="14">
        <v>102630</v>
      </c>
      <c r="K11" s="19">
        <v>0</v>
      </c>
      <c r="L11" s="19">
        <v>0</v>
      </c>
      <c r="M11" s="19">
        <v>0</v>
      </c>
      <c r="N11" s="14"/>
      <c r="O11" s="14"/>
      <c r="P11" s="14"/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8">
        <f t="shared" si="4"/>
        <v>57776</v>
      </c>
      <c r="X11" s="18">
        <f t="shared" si="0"/>
        <v>106387</v>
      </c>
      <c r="Y11" s="18">
        <f t="shared" si="0"/>
        <v>103864</v>
      </c>
      <c r="Z11" s="13">
        <f t="shared" si="5"/>
        <v>300</v>
      </c>
      <c r="AA11" s="13">
        <f t="shared" si="1"/>
        <v>9</v>
      </c>
      <c r="AB11" s="13">
        <f t="shared" si="1"/>
        <v>9</v>
      </c>
      <c r="AC11" s="13">
        <f t="shared" si="6"/>
        <v>0</v>
      </c>
      <c r="AD11" s="13">
        <f t="shared" si="2"/>
        <v>0</v>
      </c>
      <c r="AE11" s="13">
        <f t="shared" si="2"/>
        <v>0</v>
      </c>
      <c r="AF11" s="13">
        <f t="shared" si="7"/>
        <v>58076</v>
      </c>
      <c r="AG11" s="13">
        <f t="shared" si="8"/>
        <v>106396</v>
      </c>
      <c r="AH11" s="13">
        <f t="shared" si="9"/>
        <v>103873</v>
      </c>
    </row>
    <row r="12" spans="1:34">
      <c r="A12" s="1" t="s">
        <v>17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9">
        <v>0</v>
      </c>
      <c r="I12" s="19">
        <v>22665</v>
      </c>
      <c r="J12" s="19">
        <v>22664</v>
      </c>
      <c r="K12" s="19">
        <v>0</v>
      </c>
      <c r="L12" s="19">
        <v>0</v>
      </c>
      <c r="M12" s="19">
        <v>0</v>
      </c>
      <c r="N12" s="19"/>
      <c r="O12" s="19"/>
      <c r="P12" s="19"/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8">
        <f t="shared" si="4"/>
        <v>0</v>
      </c>
      <c r="X12" s="18">
        <f t="shared" si="0"/>
        <v>22665</v>
      </c>
      <c r="Y12" s="18">
        <f t="shared" si="0"/>
        <v>22664</v>
      </c>
      <c r="Z12" s="13">
        <f t="shared" si="5"/>
        <v>0</v>
      </c>
      <c r="AA12" s="13">
        <f t="shared" si="1"/>
        <v>0</v>
      </c>
      <c r="AB12" s="13">
        <f t="shared" si="1"/>
        <v>0</v>
      </c>
      <c r="AC12" s="13">
        <f t="shared" si="6"/>
        <v>0</v>
      </c>
      <c r="AD12" s="13">
        <f t="shared" si="2"/>
        <v>0</v>
      </c>
      <c r="AE12" s="13">
        <f t="shared" si="2"/>
        <v>0</v>
      </c>
      <c r="AF12" s="13">
        <f t="shared" si="7"/>
        <v>0</v>
      </c>
      <c r="AG12" s="13">
        <f t="shared" si="8"/>
        <v>22665</v>
      </c>
      <c r="AH12" s="13">
        <f t="shared" si="9"/>
        <v>22664</v>
      </c>
    </row>
    <row r="13" spans="1:34">
      <c r="A13" s="2" t="s">
        <v>9</v>
      </c>
      <c r="B13" s="15">
        <f>SUM(B8:B12)</f>
        <v>18490</v>
      </c>
      <c r="C13" s="15">
        <f t="shared" ref="C13:AH13" si="10">SUM(C8:C12)</f>
        <v>8880</v>
      </c>
      <c r="D13" s="15">
        <f t="shared" si="10"/>
        <v>8877</v>
      </c>
      <c r="E13" s="15">
        <f t="shared" si="10"/>
        <v>300</v>
      </c>
      <c r="F13" s="15">
        <f t="shared" si="10"/>
        <v>9</v>
      </c>
      <c r="G13" s="15">
        <f t="shared" si="10"/>
        <v>9</v>
      </c>
      <c r="H13" s="15">
        <f t="shared" si="10"/>
        <v>57776</v>
      </c>
      <c r="I13" s="15">
        <f t="shared" si="10"/>
        <v>127817</v>
      </c>
      <c r="J13" s="15">
        <f t="shared" si="10"/>
        <v>125294</v>
      </c>
      <c r="K13" s="15">
        <f t="shared" si="10"/>
        <v>0</v>
      </c>
      <c r="L13" s="15">
        <f t="shared" si="10"/>
        <v>1500</v>
      </c>
      <c r="M13" s="15">
        <f t="shared" si="10"/>
        <v>1500</v>
      </c>
      <c r="N13" s="15">
        <f t="shared" si="10"/>
        <v>1659412</v>
      </c>
      <c r="O13" s="15">
        <f t="shared" si="10"/>
        <v>1816277</v>
      </c>
      <c r="P13" s="15">
        <f t="shared" si="10"/>
        <v>1816276</v>
      </c>
      <c r="Q13" s="15">
        <f t="shared" si="10"/>
        <v>0</v>
      </c>
      <c r="R13" s="15">
        <f t="shared" si="10"/>
        <v>0</v>
      </c>
      <c r="S13" s="15">
        <f t="shared" si="10"/>
        <v>0</v>
      </c>
      <c r="T13" s="15">
        <f t="shared" si="10"/>
        <v>0</v>
      </c>
      <c r="U13" s="15">
        <f t="shared" si="10"/>
        <v>0</v>
      </c>
      <c r="V13" s="15">
        <f t="shared" si="10"/>
        <v>0</v>
      </c>
      <c r="W13" s="15">
        <f t="shared" si="10"/>
        <v>1735678</v>
      </c>
      <c r="X13" s="15">
        <f t="shared" si="10"/>
        <v>1954474</v>
      </c>
      <c r="Y13" s="15">
        <f t="shared" si="10"/>
        <v>1951947</v>
      </c>
      <c r="Z13" s="15">
        <f t="shared" si="10"/>
        <v>300</v>
      </c>
      <c r="AA13" s="15">
        <f t="shared" si="10"/>
        <v>9</v>
      </c>
      <c r="AB13" s="15">
        <f t="shared" si="10"/>
        <v>9</v>
      </c>
      <c r="AC13" s="15">
        <f t="shared" ref="AC13" si="11">SUM(AC8:AC12)</f>
        <v>0</v>
      </c>
      <c r="AD13" s="15">
        <f t="shared" ref="AD13" si="12">SUM(AD8:AD12)</f>
        <v>0</v>
      </c>
      <c r="AE13" s="15">
        <f t="shared" ref="AE13" si="13">SUM(AE8:AE12)</f>
        <v>0</v>
      </c>
      <c r="AF13" s="15">
        <f t="shared" si="10"/>
        <v>1735978</v>
      </c>
      <c r="AG13" s="15">
        <f t="shared" si="10"/>
        <v>1954483</v>
      </c>
      <c r="AH13" s="15">
        <f t="shared" si="10"/>
        <v>1951956</v>
      </c>
    </row>
    <row r="14" spans="1:34" ht="28.5">
      <c r="A14" s="1" t="s">
        <v>23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203963</v>
      </c>
      <c r="P14" s="14">
        <v>203963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f>B14+H14+K14+N14+Q14</f>
        <v>0</v>
      </c>
      <c r="X14" s="14">
        <f t="shared" ref="X14:Y16" si="14">C14+I14+L14+O14+R14</f>
        <v>203963</v>
      </c>
      <c r="Y14" s="14">
        <f t="shared" si="14"/>
        <v>203963</v>
      </c>
      <c r="Z14" s="11">
        <f>E14</f>
        <v>0</v>
      </c>
      <c r="AA14" s="11">
        <f t="shared" ref="AA14:AB16" si="15">F14</f>
        <v>0</v>
      </c>
      <c r="AB14" s="11">
        <f t="shared" si="15"/>
        <v>0</v>
      </c>
      <c r="AC14" s="11">
        <f>T14</f>
        <v>0</v>
      </c>
      <c r="AD14" s="11">
        <f t="shared" ref="AD14:AE16" si="16">U14</f>
        <v>0</v>
      </c>
      <c r="AE14" s="11">
        <f t="shared" si="16"/>
        <v>0</v>
      </c>
      <c r="AF14" s="11">
        <f>W14+Z14+AC14</f>
        <v>0</v>
      </c>
      <c r="AG14" s="11">
        <f t="shared" ref="AG14:AH14" si="17">X14+AA14+AD14</f>
        <v>203963</v>
      </c>
      <c r="AH14" s="11">
        <f t="shared" si="17"/>
        <v>203963</v>
      </c>
    </row>
    <row r="15" spans="1:34">
      <c r="A15" s="3" t="s">
        <v>15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6">
        <v>52865</v>
      </c>
      <c r="I15" s="16">
        <v>12477</v>
      </c>
      <c r="J15" s="16">
        <v>2478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4">
        <f t="shared" ref="W15:W16" si="18">B15+H15+K15+N15+Q15</f>
        <v>52865</v>
      </c>
      <c r="X15" s="14">
        <f t="shared" si="14"/>
        <v>12477</v>
      </c>
      <c r="Y15" s="14">
        <f t="shared" si="14"/>
        <v>2478</v>
      </c>
      <c r="Z15" s="11">
        <f t="shared" ref="Z15:Z16" si="19">E15</f>
        <v>0</v>
      </c>
      <c r="AA15" s="11">
        <f t="shared" si="15"/>
        <v>0</v>
      </c>
      <c r="AB15" s="11">
        <f t="shared" si="15"/>
        <v>0</v>
      </c>
      <c r="AC15" s="11">
        <f t="shared" ref="AC15:AC16" si="20">T15</f>
        <v>0</v>
      </c>
      <c r="AD15" s="11">
        <f t="shared" si="16"/>
        <v>0</v>
      </c>
      <c r="AE15" s="11">
        <f t="shared" si="16"/>
        <v>0</v>
      </c>
      <c r="AF15" s="11">
        <f t="shared" ref="AF15:AF16" si="21">W15+Z15+AC15</f>
        <v>52865</v>
      </c>
      <c r="AG15" s="11">
        <f t="shared" ref="AG15:AG16" si="22">X15+AA15+AD15</f>
        <v>12477</v>
      </c>
      <c r="AH15" s="11">
        <f t="shared" ref="AH15:AH16" si="23">Y15+AB15+AE15</f>
        <v>2478</v>
      </c>
    </row>
    <row r="16" spans="1:34" ht="16.5" customHeight="1">
      <c r="A16" s="6" t="s">
        <v>11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20">
        <v>0</v>
      </c>
      <c r="I16" s="20">
        <v>18276</v>
      </c>
      <c r="J16" s="20">
        <v>18197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4">
        <f t="shared" si="18"/>
        <v>0</v>
      </c>
      <c r="X16" s="14">
        <f t="shared" si="14"/>
        <v>18276</v>
      </c>
      <c r="Y16" s="14">
        <f t="shared" si="14"/>
        <v>18197</v>
      </c>
      <c r="Z16" s="11">
        <f t="shared" si="19"/>
        <v>0</v>
      </c>
      <c r="AA16" s="11">
        <f t="shared" si="15"/>
        <v>0</v>
      </c>
      <c r="AB16" s="11">
        <f t="shared" si="15"/>
        <v>0</v>
      </c>
      <c r="AC16" s="11">
        <f t="shared" si="20"/>
        <v>0</v>
      </c>
      <c r="AD16" s="11">
        <f t="shared" si="16"/>
        <v>0</v>
      </c>
      <c r="AE16" s="11">
        <f t="shared" si="16"/>
        <v>0</v>
      </c>
      <c r="AF16" s="11">
        <f t="shared" si="21"/>
        <v>0</v>
      </c>
      <c r="AG16" s="11">
        <f t="shared" si="22"/>
        <v>18276</v>
      </c>
      <c r="AH16" s="11">
        <f t="shared" si="23"/>
        <v>18197</v>
      </c>
    </row>
    <row r="17" spans="1:34" ht="19.5" customHeight="1" thickBot="1">
      <c r="A17" s="4" t="s">
        <v>10</v>
      </c>
      <c r="B17" s="21">
        <f>SUM(B14:B16)</f>
        <v>0</v>
      </c>
      <c r="C17" s="21">
        <f t="shared" ref="C17:AH17" si="24">SUM(C14:C16)</f>
        <v>0</v>
      </c>
      <c r="D17" s="21">
        <f t="shared" si="24"/>
        <v>0</v>
      </c>
      <c r="E17" s="21">
        <f t="shared" si="24"/>
        <v>0</v>
      </c>
      <c r="F17" s="21">
        <f t="shared" si="24"/>
        <v>0</v>
      </c>
      <c r="G17" s="21">
        <f t="shared" si="24"/>
        <v>0</v>
      </c>
      <c r="H17" s="21">
        <f t="shared" si="24"/>
        <v>52865</v>
      </c>
      <c r="I17" s="21">
        <f t="shared" si="24"/>
        <v>30753</v>
      </c>
      <c r="J17" s="21">
        <f t="shared" si="24"/>
        <v>20675</v>
      </c>
      <c r="K17" s="21">
        <f t="shared" si="24"/>
        <v>0</v>
      </c>
      <c r="L17" s="21">
        <f t="shared" si="24"/>
        <v>0</v>
      </c>
      <c r="M17" s="21">
        <f t="shared" si="24"/>
        <v>0</v>
      </c>
      <c r="N17" s="21">
        <f t="shared" si="24"/>
        <v>0</v>
      </c>
      <c r="O17" s="21">
        <f t="shared" si="24"/>
        <v>203963</v>
      </c>
      <c r="P17" s="21">
        <f t="shared" si="24"/>
        <v>203963</v>
      </c>
      <c r="Q17" s="21">
        <f t="shared" si="24"/>
        <v>0</v>
      </c>
      <c r="R17" s="21">
        <f t="shared" si="24"/>
        <v>0</v>
      </c>
      <c r="S17" s="21">
        <f t="shared" si="24"/>
        <v>0</v>
      </c>
      <c r="T17" s="21">
        <f t="shared" si="24"/>
        <v>0</v>
      </c>
      <c r="U17" s="21">
        <f t="shared" si="24"/>
        <v>0</v>
      </c>
      <c r="V17" s="21">
        <f t="shared" si="24"/>
        <v>0</v>
      </c>
      <c r="W17" s="21">
        <f t="shared" si="24"/>
        <v>52865</v>
      </c>
      <c r="X17" s="21">
        <f t="shared" si="24"/>
        <v>234716</v>
      </c>
      <c r="Y17" s="21">
        <f t="shared" si="24"/>
        <v>224638</v>
      </c>
      <c r="Z17" s="21">
        <f t="shared" si="24"/>
        <v>0</v>
      </c>
      <c r="AA17" s="21">
        <f t="shared" si="24"/>
        <v>0</v>
      </c>
      <c r="AB17" s="21">
        <f t="shared" si="24"/>
        <v>0</v>
      </c>
      <c r="AC17" s="21">
        <f t="shared" ref="AC17" si="25">SUM(AC14:AC16)</f>
        <v>0</v>
      </c>
      <c r="AD17" s="21">
        <f t="shared" ref="AD17" si="26">SUM(AD14:AD16)</f>
        <v>0</v>
      </c>
      <c r="AE17" s="21">
        <f t="shared" ref="AE17" si="27">SUM(AE14:AE16)</f>
        <v>0</v>
      </c>
      <c r="AF17" s="21">
        <f t="shared" si="24"/>
        <v>52865</v>
      </c>
      <c r="AG17" s="21">
        <f t="shared" si="24"/>
        <v>234716</v>
      </c>
      <c r="AH17" s="21">
        <f t="shared" si="24"/>
        <v>224638</v>
      </c>
    </row>
    <row r="18" spans="1:34" ht="16" thickBot="1">
      <c r="A18" s="24" t="s">
        <v>12</v>
      </c>
      <c r="B18" s="12">
        <f t="shared" ref="B18:AH18" si="28">SUM(B17,B13)</f>
        <v>18490</v>
      </c>
      <c r="C18" s="12">
        <f t="shared" si="28"/>
        <v>8880</v>
      </c>
      <c r="D18" s="12">
        <f t="shared" si="28"/>
        <v>8877</v>
      </c>
      <c r="E18" s="12">
        <f t="shared" si="28"/>
        <v>300</v>
      </c>
      <c r="F18" s="12">
        <f t="shared" si="28"/>
        <v>9</v>
      </c>
      <c r="G18" s="12">
        <f t="shared" si="28"/>
        <v>9</v>
      </c>
      <c r="H18" s="12">
        <f t="shared" si="28"/>
        <v>110641</v>
      </c>
      <c r="I18" s="12">
        <f t="shared" si="28"/>
        <v>158570</v>
      </c>
      <c r="J18" s="12">
        <f t="shared" si="28"/>
        <v>145969</v>
      </c>
      <c r="K18" s="12">
        <f t="shared" si="28"/>
        <v>0</v>
      </c>
      <c r="L18" s="12">
        <f t="shared" si="28"/>
        <v>1500</v>
      </c>
      <c r="M18" s="12">
        <f t="shared" si="28"/>
        <v>1500</v>
      </c>
      <c r="N18" s="12">
        <f t="shared" si="28"/>
        <v>1659412</v>
      </c>
      <c r="O18" s="12">
        <f t="shared" si="28"/>
        <v>2020240</v>
      </c>
      <c r="P18" s="12">
        <f t="shared" si="28"/>
        <v>2020239</v>
      </c>
      <c r="Q18" s="12">
        <f t="shared" si="28"/>
        <v>0</v>
      </c>
      <c r="R18" s="12">
        <f t="shared" si="28"/>
        <v>0</v>
      </c>
      <c r="S18" s="12">
        <f t="shared" si="28"/>
        <v>0</v>
      </c>
      <c r="T18" s="12">
        <f t="shared" si="28"/>
        <v>0</v>
      </c>
      <c r="U18" s="12">
        <f t="shared" si="28"/>
        <v>0</v>
      </c>
      <c r="V18" s="12">
        <f t="shared" si="28"/>
        <v>0</v>
      </c>
      <c r="W18" s="12">
        <f t="shared" si="28"/>
        <v>1788543</v>
      </c>
      <c r="X18" s="12">
        <f t="shared" si="28"/>
        <v>2189190</v>
      </c>
      <c r="Y18" s="12">
        <f t="shared" si="28"/>
        <v>2176585</v>
      </c>
      <c r="Z18" s="12">
        <f t="shared" si="28"/>
        <v>300</v>
      </c>
      <c r="AA18" s="12">
        <f t="shared" si="28"/>
        <v>9</v>
      </c>
      <c r="AB18" s="12">
        <f t="shared" si="28"/>
        <v>9</v>
      </c>
      <c r="AC18" s="12">
        <f t="shared" si="28"/>
        <v>0</v>
      </c>
      <c r="AD18" s="12">
        <f t="shared" si="28"/>
        <v>0</v>
      </c>
      <c r="AE18" s="12">
        <f t="shared" si="28"/>
        <v>0</v>
      </c>
      <c r="AF18" s="12">
        <f t="shared" si="28"/>
        <v>1788843</v>
      </c>
      <c r="AG18" s="12">
        <f t="shared" si="28"/>
        <v>2189199</v>
      </c>
      <c r="AH18" s="25">
        <f t="shared" si="28"/>
        <v>2176594</v>
      </c>
    </row>
    <row r="19" spans="1:34">
      <c r="A19" s="8" t="s">
        <v>28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>
        <f>B19+H19+K19+N19+Q19</f>
        <v>0</v>
      </c>
      <c r="X19" s="22">
        <f t="shared" ref="X19:Y21" si="29">C19+I19+L19+O19+R19</f>
        <v>0</v>
      </c>
      <c r="Y19" s="22">
        <f t="shared" si="29"/>
        <v>0</v>
      </c>
      <c r="Z19" s="22">
        <f>E19</f>
        <v>0</v>
      </c>
      <c r="AA19" s="22">
        <f t="shared" ref="AA19:AB21" si="30">F19</f>
        <v>0</v>
      </c>
      <c r="AB19" s="22">
        <f t="shared" si="30"/>
        <v>0</v>
      </c>
      <c r="AC19" s="22">
        <f>T19</f>
        <v>0</v>
      </c>
      <c r="AD19" s="22">
        <f t="shared" ref="AD19:AE21" si="31">U19</f>
        <v>0</v>
      </c>
      <c r="AE19" s="22">
        <f t="shared" si="31"/>
        <v>0</v>
      </c>
      <c r="AF19" s="22">
        <f>W19+Z19+AC19</f>
        <v>0</v>
      </c>
      <c r="AG19" s="22">
        <f t="shared" ref="AG19:AH21" si="32">X19+AA19+AD19</f>
        <v>0</v>
      </c>
      <c r="AH19" s="22">
        <f t="shared" si="32"/>
        <v>0</v>
      </c>
    </row>
    <row r="20" spans="1:34">
      <c r="A20" s="8" t="s">
        <v>27</v>
      </c>
      <c r="B20" s="13">
        <v>0</v>
      </c>
      <c r="C20" s="13">
        <v>15553</v>
      </c>
      <c r="D20" s="13">
        <v>15553</v>
      </c>
      <c r="E20" s="13"/>
      <c r="F20" s="13"/>
      <c r="G20" s="13"/>
      <c r="H20" s="13"/>
      <c r="I20" s="13">
        <v>79963</v>
      </c>
      <c r="J20" s="13">
        <v>79974</v>
      </c>
      <c r="K20" s="13"/>
      <c r="L20" s="13"/>
      <c r="M20" s="13"/>
      <c r="N20" s="13"/>
      <c r="O20" s="13">
        <v>0</v>
      </c>
      <c r="P20" s="13">
        <v>0</v>
      </c>
      <c r="Q20" s="13">
        <v>454300</v>
      </c>
      <c r="R20" s="13">
        <v>0</v>
      </c>
      <c r="S20" s="13">
        <v>0</v>
      </c>
      <c r="T20" s="13">
        <v>0</v>
      </c>
      <c r="U20" s="13">
        <v>2500</v>
      </c>
      <c r="V20" s="13">
        <v>2500</v>
      </c>
      <c r="W20" s="22">
        <f>B20+H20+K20+N20+Q20</f>
        <v>454300</v>
      </c>
      <c r="X20" s="22">
        <f t="shared" si="29"/>
        <v>95516</v>
      </c>
      <c r="Y20" s="22">
        <f t="shared" si="29"/>
        <v>95527</v>
      </c>
      <c r="Z20" s="22">
        <f>E20</f>
        <v>0</v>
      </c>
      <c r="AA20" s="22">
        <f t="shared" si="30"/>
        <v>0</v>
      </c>
      <c r="AB20" s="22">
        <f t="shared" si="30"/>
        <v>0</v>
      </c>
      <c r="AC20" s="22">
        <f>T20</f>
        <v>0</v>
      </c>
      <c r="AD20" s="22">
        <f t="shared" si="31"/>
        <v>2500</v>
      </c>
      <c r="AE20" s="22">
        <f t="shared" si="31"/>
        <v>2500</v>
      </c>
      <c r="AF20" s="22">
        <f>W20+Z20+AC20</f>
        <v>454300</v>
      </c>
      <c r="AG20" s="22">
        <f t="shared" si="32"/>
        <v>98016</v>
      </c>
      <c r="AH20" s="22">
        <f>Y20+AB20+AE20</f>
        <v>98027</v>
      </c>
    </row>
    <row r="21" spans="1:34">
      <c r="A21" s="43" t="s">
        <v>75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>
        <v>26485</v>
      </c>
      <c r="P21" s="44">
        <v>26484</v>
      </c>
      <c r="Q21" s="44"/>
      <c r="R21" s="44"/>
      <c r="S21" s="44"/>
      <c r="T21" s="44"/>
      <c r="U21" s="44"/>
      <c r="V21" s="44"/>
      <c r="W21" s="22">
        <f>B21+H21+K21+N21+Q21</f>
        <v>0</v>
      </c>
      <c r="X21" s="22">
        <f t="shared" si="29"/>
        <v>26485</v>
      </c>
      <c r="Y21" s="22">
        <f t="shared" si="29"/>
        <v>26484</v>
      </c>
      <c r="Z21" s="22">
        <f>E21</f>
        <v>0</v>
      </c>
      <c r="AA21" s="22">
        <f t="shared" si="30"/>
        <v>0</v>
      </c>
      <c r="AB21" s="22">
        <f t="shared" si="30"/>
        <v>0</v>
      </c>
      <c r="AC21" s="22">
        <f>T21</f>
        <v>0</v>
      </c>
      <c r="AD21" s="22">
        <f t="shared" si="31"/>
        <v>0</v>
      </c>
      <c r="AE21" s="22">
        <f t="shared" si="31"/>
        <v>0</v>
      </c>
      <c r="AF21" s="22">
        <f>W21+Z21+AC21</f>
        <v>0</v>
      </c>
      <c r="AG21" s="22">
        <f t="shared" si="32"/>
        <v>26485</v>
      </c>
      <c r="AH21" s="22">
        <f>Y21+AB21+AE21</f>
        <v>26484</v>
      </c>
    </row>
    <row r="22" spans="1:34" ht="16" thickBot="1">
      <c r="A22" s="7" t="s">
        <v>13</v>
      </c>
      <c r="B22" s="17">
        <f>SUM(B19:B21)</f>
        <v>0</v>
      </c>
      <c r="C22" s="17">
        <f t="shared" ref="C22:V22" si="33">SUM(C19:C21)</f>
        <v>15553</v>
      </c>
      <c r="D22" s="17">
        <f t="shared" si="33"/>
        <v>15553</v>
      </c>
      <c r="E22" s="17">
        <f t="shared" si="33"/>
        <v>0</v>
      </c>
      <c r="F22" s="17">
        <f t="shared" si="33"/>
        <v>0</v>
      </c>
      <c r="G22" s="17">
        <f t="shared" si="33"/>
        <v>0</v>
      </c>
      <c r="H22" s="17">
        <f t="shared" si="33"/>
        <v>0</v>
      </c>
      <c r="I22" s="17">
        <f t="shared" si="33"/>
        <v>79963</v>
      </c>
      <c r="J22" s="17">
        <f t="shared" si="33"/>
        <v>79974</v>
      </c>
      <c r="K22" s="17">
        <f t="shared" si="33"/>
        <v>0</v>
      </c>
      <c r="L22" s="17">
        <f t="shared" si="33"/>
        <v>0</v>
      </c>
      <c r="M22" s="17">
        <f t="shared" si="33"/>
        <v>0</v>
      </c>
      <c r="N22" s="17">
        <f t="shared" si="33"/>
        <v>0</v>
      </c>
      <c r="O22" s="17">
        <f t="shared" si="33"/>
        <v>26485</v>
      </c>
      <c r="P22" s="17">
        <f t="shared" si="33"/>
        <v>26484</v>
      </c>
      <c r="Q22" s="17">
        <f t="shared" si="33"/>
        <v>454300</v>
      </c>
      <c r="R22" s="17">
        <f t="shared" si="33"/>
        <v>0</v>
      </c>
      <c r="S22" s="17">
        <f t="shared" si="33"/>
        <v>0</v>
      </c>
      <c r="T22" s="17">
        <f t="shared" si="33"/>
        <v>0</v>
      </c>
      <c r="U22" s="17">
        <f t="shared" si="33"/>
        <v>2500</v>
      </c>
      <c r="V22" s="17">
        <f t="shared" si="33"/>
        <v>2500</v>
      </c>
      <c r="W22" s="17">
        <f>SUM(W19:W21)</f>
        <v>454300</v>
      </c>
      <c r="X22" s="17">
        <f t="shared" ref="X22:AH22" si="34">SUM(X19:X21)</f>
        <v>122001</v>
      </c>
      <c r="Y22" s="17">
        <f t="shared" si="34"/>
        <v>122011</v>
      </c>
      <c r="Z22" s="17">
        <f t="shared" si="34"/>
        <v>0</v>
      </c>
      <c r="AA22" s="17">
        <f t="shared" si="34"/>
        <v>0</v>
      </c>
      <c r="AB22" s="17">
        <f t="shared" si="34"/>
        <v>0</v>
      </c>
      <c r="AC22" s="17">
        <f t="shared" si="34"/>
        <v>0</v>
      </c>
      <c r="AD22" s="17">
        <f t="shared" si="34"/>
        <v>2500</v>
      </c>
      <c r="AE22" s="17">
        <f t="shared" si="34"/>
        <v>2500</v>
      </c>
      <c r="AF22" s="17">
        <f t="shared" si="34"/>
        <v>454300</v>
      </c>
      <c r="AG22" s="17">
        <f t="shared" si="34"/>
        <v>124501</v>
      </c>
      <c r="AH22" s="17">
        <f t="shared" si="34"/>
        <v>124511</v>
      </c>
    </row>
    <row r="23" spans="1:34" ht="16" thickBot="1">
      <c r="A23" s="5" t="s">
        <v>5</v>
      </c>
      <c r="B23" s="12">
        <f>SUM(B22,B18)</f>
        <v>18490</v>
      </c>
      <c r="C23" s="12">
        <f t="shared" ref="C23:AH23" si="35">SUM(C22,C18)</f>
        <v>24433</v>
      </c>
      <c r="D23" s="12">
        <f t="shared" si="35"/>
        <v>24430</v>
      </c>
      <c r="E23" s="12">
        <f t="shared" si="35"/>
        <v>300</v>
      </c>
      <c r="F23" s="12">
        <f t="shared" si="35"/>
        <v>9</v>
      </c>
      <c r="G23" s="12">
        <f t="shared" si="35"/>
        <v>9</v>
      </c>
      <c r="H23" s="12">
        <f t="shared" si="35"/>
        <v>110641</v>
      </c>
      <c r="I23" s="12">
        <f t="shared" si="35"/>
        <v>238533</v>
      </c>
      <c r="J23" s="12">
        <f t="shared" si="35"/>
        <v>225943</v>
      </c>
      <c r="K23" s="12">
        <f t="shared" si="35"/>
        <v>0</v>
      </c>
      <c r="L23" s="12">
        <f t="shared" si="35"/>
        <v>1500</v>
      </c>
      <c r="M23" s="12">
        <f t="shared" si="35"/>
        <v>1500</v>
      </c>
      <c r="N23" s="12">
        <f t="shared" si="35"/>
        <v>1659412</v>
      </c>
      <c r="O23" s="12">
        <f t="shared" si="35"/>
        <v>2046725</v>
      </c>
      <c r="P23" s="12">
        <f t="shared" si="35"/>
        <v>2046723</v>
      </c>
      <c r="Q23" s="12">
        <f t="shared" si="35"/>
        <v>454300</v>
      </c>
      <c r="R23" s="12">
        <f t="shared" si="35"/>
        <v>0</v>
      </c>
      <c r="S23" s="12">
        <f t="shared" si="35"/>
        <v>0</v>
      </c>
      <c r="T23" s="12">
        <f t="shared" si="35"/>
        <v>0</v>
      </c>
      <c r="U23" s="12">
        <f t="shared" si="35"/>
        <v>2500</v>
      </c>
      <c r="V23" s="12">
        <f t="shared" si="35"/>
        <v>2500</v>
      </c>
      <c r="W23" s="12">
        <f t="shared" si="35"/>
        <v>2242843</v>
      </c>
      <c r="X23" s="12">
        <f t="shared" si="35"/>
        <v>2311191</v>
      </c>
      <c r="Y23" s="12">
        <f t="shared" si="35"/>
        <v>2298596</v>
      </c>
      <c r="Z23" s="12">
        <f t="shared" si="35"/>
        <v>300</v>
      </c>
      <c r="AA23" s="12">
        <f t="shared" si="35"/>
        <v>9</v>
      </c>
      <c r="AB23" s="12">
        <f t="shared" si="35"/>
        <v>9</v>
      </c>
      <c r="AC23" s="12">
        <f t="shared" ref="AC23" si="36">SUM(AC22,AC18)</f>
        <v>0</v>
      </c>
      <c r="AD23" s="12">
        <f t="shared" ref="AD23" si="37">SUM(AD22,AD18)</f>
        <v>2500</v>
      </c>
      <c r="AE23" s="12">
        <f t="shared" ref="AE23" si="38">SUM(AE22,AE18)</f>
        <v>2500</v>
      </c>
      <c r="AF23" s="12">
        <f t="shared" ref="AF23" si="39">SUM(AF22,AF18)</f>
        <v>2243143</v>
      </c>
      <c r="AG23" s="12">
        <f t="shared" si="35"/>
        <v>2313700</v>
      </c>
      <c r="AH23" s="12">
        <f t="shared" si="35"/>
        <v>2301105</v>
      </c>
    </row>
  </sheetData>
  <mergeCells count="12">
    <mergeCell ref="W4:AH4"/>
    <mergeCell ref="A1:AH1"/>
    <mergeCell ref="A2:AH2"/>
    <mergeCell ref="A3:AH3"/>
    <mergeCell ref="A4:A5"/>
    <mergeCell ref="B4:D4"/>
    <mergeCell ref="E4:G4"/>
    <mergeCell ref="H4:J4"/>
    <mergeCell ref="K4:M4"/>
    <mergeCell ref="N4:P4"/>
    <mergeCell ref="Q4:S4"/>
    <mergeCell ref="T4:V4"/>
  </mergeCells>
  <phoneticPr fontId="0" type="noConversion"/>
  <pageMargins left="0.70866141732283472" right="0.70866141732283472" top="0.55118110236220474" bottom="0.55118110236220474" header="0.31496062992125984" footer="0.31496062992125984"/>
  <pageSetup paperSize="9" scale="42" orientation="landscape" r:id="rId1"/>
  <headerFooter>
    <oddHeader>&amp;R2. számú meléklet a 14/2015.(V.29.) 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E23"/>
  <sheetViews>
    <sheetView view="pageLayout" topLeftCell="P1" zoomScaleSheetLayoutView="80" workbookViewId="0">
      <selection activeCell="A2" sqref="A2:AE2"/>
    </sheetView>
  </sheetViews>
  <sheetFormatPr defaultRowHeight="15.5"/>
  <cols>
    <col min="1" max="1" width="32.58203125" customWidth="1"/>
    <col min="2" max="12" width="7.4140625" customWidth="1"/>
  </cols>
  <sheetData>
    <row r="1" spans="1:31" ht="16.5">
      <c r="A1" s="48" t="s">
        <v>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ht="16.5">
      <c r="A2" s="48" t="s">
        <v>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</row>
    <row r="3" spans="1:31" ht="16" thickBot="1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</row>
    <row r="4" spans="1:31" ht="64.25" customHeight="1">
      <c r="A4" s="50" t="s">
        <v>1</v>
      </c>
      <c r="B4" s="46" t="s">
        <v>36</v>
      </c>
      <c r="C4" s="46"/>
      <c r="D4" s="46"/>
      <c r="E4" s="46" t="s">
        <v>37</v>
      </c>
      <c r="F4" s="46"/>
      <c r="G4" s="46"/>
      <c r="H4" s="46" t="s">
        <v>38</v>
      </c>
      <c r="I4" s="46"/>
      <c r="J4" s="46"/>
      <c r="K4" s="46" t="s">
        <v>39</v>
      </c>
      <c r="L4" s="46"/>
      <c r="M4" s="46"/>
      <c r="N4" s="46" t="s">
        <v>40</v>
      </c>
      <c r="O4" s="46"/>
      <c r="P4" s="46"/>
      <c r="Q4" s="46" t="s">
        <v>41</v>
      </c>
      <c r="R4" s="46"/>
      <c r="S4" s="46"/>
      <c r="T4" s="46" t="s">
        <v>42</v>
      </c>
      <c r="U4" s="46"/>
      <c r="V4" s="46"/>
      <c r="W4" s="46" t="s">
        <v>25</v>
      </c>
      <c r="X4" s="46"/>
      <c r="Y4" s="46"/>
      <c r="Z4" s="46"/>
      <c r="AA4" s="46"/>
      <c r="AB4" s="46"/>
      <c r="AC4" s="46"/>
      <c r="AD4" s="46"/>
      <c r="AE4" s="47"/>
    </row>
    <row r="5" spans="1:31" ht="42" customHeight="1">
      <c r="A5" s="51"/>
      <c r="B5" s="10" t="s">
        <v>3</v>
      </c>
      <c r="C5" s="10" t="s">
        <v>30</v>
      </c>
      <c r="D5" s="10" t="s">
        <v>31</v>
      </c>
      <c r="E5" s="10" t="s">
        <v>3</v>
      </c>
      <c r="F5" s="10" t="s">
        <v>30</v>
      </c>
      <c r="G5" s="10" t="s">
        <v>31</v>
      </c>
      <c r="H5" s="10" t="s">
        <v>3</v>
      </c>
      <c r="I5" s="10" t="s">
        <v>30</v>
      </c>
      <c r="J5" s="10" t="s">
        <v>31</v>
      </c>
      <c r="K5" s="10" t="s">
        <v>3</v>
      </c>
      <c r="L5" s="10" t="s">
        <v>30</v>
      </c>
      <c r="M5" s="10" t="s">
        <v>31</v>
      </c>
      <c r="N5" s="10" t="s">
        <v>3</v>
      </c>
      <c r="O5" s="10" t="s">
        <v>30</v>
      </c>
      <c r="P5" s="10" t="s">
        <v>31</v>
      </c>
      <c r="Q5" s="10" t="s">
        <v>3</v>
      </c>
      <c r="R5" s="10" t="s">
        <v>30</v>
      </c>
      <c r="S5" s="10" t="s">
        <v>31</v>
      </c>
      <c r="T5" s="10" t="s">
        <v>3</v>
      </c>
      <c r="U5" s="10" t="s">
        <v>30</v>
      </c>
      <c r="V5" s="10" t="s">
        <v>31</v>
      </c>
      <c r="W5" s="10" t="s">
        <v>3</v>
      </c>
      <c r="X5" s="10" t="s">
        <v>30</v>
      </c>
      <c r="Y5" s="10" t="s">
        <v>31</v>
      </c>
      <c r="Z5" s="10" t="s">
        <v>3</v>
      </c>
      <c r="AA5" s="10" t="s">
        <v>30</v>
      </c>
      <c r="AB5" s="10" t="s">
        <v>31</v>
      </c>
      <c r="AC5" s="10" t="s">
        <v>3</v>
      </c>
      <c r="AD5" s="10" t="s">
        <v>30</v>
      </c>
      <c r="AE5" s="28" t="s">
        <v>31</v>
      </c>
    </row>
    <row r="6" spans="1:31" ht="21.75" customHeight="1">
      <c r="A6" s="34" t="s">
        <v>18</v>
      </c>
      <c r="B6" s="10" t="s">
        <v>20</v>
      </c>
      <c r="C6" s="10" t="s">
        <v>20</v>
      </c>
      <c r="D6" s="10" t="s">
        <v>20</v>
      </c>
      <c r="E6" s="10" t="s">
        <v>20</v>
      </c>
      <c r="F6" s="10" t="s">
        <v>20</v>
      </c>
      <c r="G6" s="10" t="s">
        <v>20</v>
      </c>
      <c r="H6" s="10" t="s">
        <v>20</v>
      </c>
      <c r="I6" s="10" t="s">
        <v>20</v>
      </c>
      <c r="J6" s="10" t="s">
        <v>20</v>
      </c>
      <c r="K6" s="10" t="s">
        <v>21</v>
      </c>
      <c r="L6" s="10" t="s">
        <v>21</v>
      </c>
      <c r="M6" s="10" t="s">
        <v>21</v>
      </c>
      <c r="N6" s="10" t="s">
        <v>21</v>
      </c>
      <c r="O6" s="10" t="s">
        <v>21</v>
      </c>
      <c r="P6" s="10" t="s">
        <v>21</v>
      </c>
      <c r="Q6" s="10" t="s">
        <v>20</v>
      </c>
      <c r="R6" s="10" t="s">
        <v>20</v>
      </c>
      <c r="S6" s="10" t="s">
        <v>20</v>
      </c>
      <c r="T6" s="10" t="s">
        <v>20</v>
      </c>
      <c r="U6" s="10" t="s">
        <v>20</v>
      </c>
      <c r="V6" s="10" t="s">
        <v>20</v>
      </c>
      <c r="W6" s="10" t="s">
        <v>20</v>
      </c>
      <c r="X6" s="10" t="s">
        <v>20</v>
      </c>
      <c r="Y6" s="10" t="s">
        <v>20</v>
      </c>
      <c r="Z6" s="10" t="s">
        <v>21</v>
      </c>
      <c r="AA6" s="10" t="s">
        <v>21</v>
      </c>
      <c r="AB6" s="10" t="s">
        <v>21</v>
      </c>
      <c r="AC6" s="26" t="s">
        <v>25</v>
      </c>
      <c r="AD6" s="26" t="s">
        <v>25</v>
      </c>
      <c r="AE6" s="36" t="s">
        <v>25</v>
      </c>
    </row>
    <row r="7" spans="1:31" ht="15.75" customHeight="1" thickBot="1">
      <c r="A7" s="35" t="s">
        <v>19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9"/>
      <c r="Z7" s="9"/>
      <c r="AA7" s="9"/>
      <c r="AB7" s="9"/>
      <c r="AC7" s="9"/>
      <c r="AD7" s="9"/>
      <c r="AE7" s="37"/>
    </row>
    <row r="8" spans="1:31">
      <c r="A8" s="8" t="s">
        <v>7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f>B8+H8+Q8+T8+E8</f>
        <v>0</v>
      </c>
      <c r="X8" s="18">
        <f t="shared" ref="X8:Y12" si="0">C8+I8+R8+U8+F8</f>
        <v>0</v>
      </c>
      <c r="Y8" s="18">
        <f t="shared" si="0"/>
        <v>0</v>
      </c>
      <c r="Z8" s="13">
        <f>K8+N8</f>
        <v>0</v>
      </c>
      <c r="AA8" s="13">
        <f t="shared" ref="AA8:AB12" si="1">L8+O8</f>
        <v>0</v>
      </c>
      <c r="AB8" s="13">
        <f t="shared" si="1"/>
        <v>0</v>
      </c>
      <c r="AC8" s="13">
        <f>W8+Z8</f>
        <v>0</v>
      </c>
      <c r="AD8" s="13">
        <f t="shared" ref="AD8:AE12" si="2">X8+AA8</f>
        <v>0</v>
      </c>
      <c r="AE8" s="13">
        <f t="shared" si="2"/>
        <v>0</v>
      </c>
    </row>
    <row r="9" spans="1:31" ht="28.5">
      <c r="A9" s="1" t="s">
        <v>14</v>
      </c>
      <c r="B9" s="19">
        <v>150000</v>
      </c>
      <c r="C9" s="19">
        <v>96865</v>
      </c>
      <c r="D9" s="19">
        <v>96865</v>
      </c>
      <c r="E9" s="19">
        <v>0</v>
      </c>
      <c r="F9" s="19">
        <v>40887</v>
      </c>
      <c r="G9" s="19">
        <v>40886</v>
      </c>
      <c r="H9" s="19">
        <v>0</v>
      </c>
      <c r="I9" s="19">
        <v>105599</v>
      </c>
      <c r="J9" s="19">
        <v>105599</v>
      </c>
      <c r="K9" s="19">
        <v>9056</v>
      </c>
      <c r="L9" s="19">
        <f>15074+308</f>
        <v>15382</v>
      </c>
      <c r="M9" s="19">
        <v>15381</v>
      </c>
      <c r="N9" s="19">
        <v>0</v>
      </c>
      <c r="O9" s="19">
        <v>187</v>
      </c>
      <c r="P9" s="19">
        <v>187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f t="shared" ref="W9:W12" si="3">B9+H9+Q9+T9+E9</f>
        <v>150000</v>
      </c>
      <c r="X9" s="18">
        <f t="shared" si="0"/>
        <v>243351</v>
      </c>
      <c r="Y9" s="18">
        <f t="shared" si="0"/>
        <v>243350</v>
      </c>
      <c r="Z9" s="13">
        <f t="shared" ref="Z9:Z12" si="4">K9+N9</f>
        <v>9056</v>
      </c>
      <c r="AA9" s="13">
        <f t="shared" si="1"/>
        <v>15569</v>
      </c>
      <c r="AB9" s="13">
        <f t="shared" si="1"/>
        <v>15568</v>
      </c>
      <c r="AC9" s="13">
        <f t="shared" ref="AC9:AC12" si="5">W9+Z9</f>
        <v>159056</v>
      </c>
      <c r="AD9" s="13">
        <f t="shared" si="2"/>
        <v>258920</v>
      </c>
      <c r="AE9" s="13">
        <f t="shared" si="2"/>
        <v>258918</v>
      </c>
    </row>
    <row r="10" spans="1:31">
      <c r="A10" s="1" t="s">
        <v>16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f t="shared" si="3"/>
        <v>0</v>
      </c>
      <c r="X10" s="18">
        <f t="shared" si="0"/>
        <v>0</v>
      </c>
      <c r="Y10" s="18">
        <f t="shared" si="0"/>
        <v>0</v>
      </c>
      <c r="Z10" s="13">
        <f t="shared" si="4"/>
        <v>0</v>
      </c>
      <c r="AA10" s="13">
        <f t="shared" si="1"/>
        <v>0</v>
      </c>
      <c r="AB10" s="13">
        <f t="shared" si="1"/>
        <v>0</v>
      </c>
      <c r="AC10" s="13">
        <f t="shared" si="5"/>
        <v>0</v>
      </c>
      <c r="AD10" s="13">
        <f t="shared" si="2"/>
        <v>0</v>
      </c>
      <c r="AE10" s="13">
        <f t="shared" si="2"/>
        <v>0</v>
      </c>
    </row>
    <row r="11" spans="1:31">
      <c r="A11" s="1" t="s">
        <v>8</v>
      </c>
      <c r="B11" s="14">
        <v>1270</v>
      </c>
      <c r="C11" s="14">
        <v>25</v>
      </c>
      <c r="D11" s="14">
        <v>24</v>
      </c>
      <c r="E11" s="19">
        <v>0</v>
      </c>
      <c r="F11" s="19">
        <v>0</v>
      </c>
      <c r="G11" s="19">
        <v>0</v>
      </c>
      <c r="H11" s="14">
        <v>0</v>
      </c>
      <c r="I11" s="14">
        <v>2381</v>
      </c>
      <c r="J11" s="14">
        <v>2382</v>
      </c>
      <c r="K11" s="14">
        <v>21400</v>
      </c>
      <c r="L11" s="14">
        <v>2782</v>
      </c>
      <c r="M11" s="14">
        <v>2781</v>
      </c>
      <c r="N11" s="14">
        <v>163</v>
      </c>
      <c r="O11" s="14">
        <v>609</v>
      </c>
      <c r="P11" s="14">
        <v>608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f t="shared" si="3"/>
        <v>1270</v>
      </c>
      <c r="X11" s="18">
        <f t="shared" si="0"/>
        <v>2406</v>
      </c>
      <c r="Y11" s="18">
        <f t="shared" si="0"/>
        <v>2406</v>
      </c>
      <c r="Z11" s="13">
        <f t="shared" si="4"/>
        <v>21563</v>
      </c>
      <c r="AA11" s="13">
        <f t="shared" si="1"/>
        <v>3391</v>
      </c>
      <c r="AB11" s="13">
        <f t="shared" si="1"/>
        <v>3389</v>
      </c>
      <c r="AC11" s="13">
        <f t="shared" si="5"/>
        <v>22833</v>
      </c>
      <c r="AD11" s="13">
        <f t="shared" si="2"/>
        <v>5797</v>
      </c>
      <c r="AE11" s="13">
        <f t="shared" si="2"/>
        <v>5795</v>
      </c>
    </row>
    <row r="12" spans="1:31">
      <c r="A12" s="1" t="s">
        <v>17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f t="shared" si="3"/>
        <v>0</v>
      </c>
      <c r="X12" s="18">
        <f t="shared" si="0"/>
        <v>0</v>
      </c>
      <c r="Y12" s="18">
        <f t="shared" si="0"/>
        <v>0</v>
      </c>
      <c r="Z12" s="13">
        <f t="shared" si="4"/>
        <v>0</v>
      </c>
      <c r="AA12" s="13">
        <f t="shared" si="1"/>
        <v>0</v>
      </c>
      <c r="AB12" s="13">
        <f t="shared" si="1"/>
        <v>0</v>
      </c>
      <c r="AC12" s="13">
        <f t="shared" si="5"/>
        <v>0</v>
      </c>
      <c r="AD12" s="13">
        <f t="shared" si="2"/>
        <v>0</v>
      </c>
      <c r="AE12" s="13">
        <f t="shared" si="2"/>
        <v>0</v>
      </c>
    </row>
    <row r="13" spans="1:31">
      <c r="A13" s="2" t="s">
        <v>9</v>
      </c>
      <c r="B13" s="15">
        <f>SUM(B8:B12)</f>
        <v>151270</v>
      </c>
      <c r="C13" s="15">
        <f t="shared" ref="C13:AE13" si="6">SUM(C8:C12)</f>
        <v>96890</v>
      </c>
      <c r="D13" s="15">
        <f t="shared" si="6"/>
        <v>96889</v>
      </c>
      <c r="E13" s="15">
        <f t="shared" si="6"/>
        <v>0</v>
      </c>
      <c r="F13" s="15">
        <f t="shared" si="6"/>
        <v>40887</v>
      </c>
      <c r="G13" s="15">
        <f t="shared" si="6"/>
        <v>40886</v>
      </c>
      <c r="H13" s="15">
        <f t="shared" si="6"/>
        <v>0</v>
      </c>
      <c r="I13" s="15">
        <f t="shared" si="6"/>
        <v>107980</v>
      </c>
      <c r="J13" s="15">
        <f t="shared" si="6"/>
        <v>107981</v>
      </c>
      <c r="K13" s="15">
        <f t="shared" si="6"/>
        <v>30456</v>
      </c>
      <c r="L13" s="15">
        <f t="shared" si="6"/>
        <v>18164</v>
      </c>
      <c r="M13" s="15">
        <f t="shared" si="6"/>
        <v>18162</v>
      </c>
      <c r="N13" s="15">
        <f t="shared" si="6"/>
        <v>163</v>
      </c>
      <c r="O13" s="15">
        <f t="shared" si="6"/>
        <v>796</v>
      </c>
      <c r="P13" s="15">
        <f t="shared" si="6"/>
        <v>795</v>
      </c>
      <c r="Q13" s="15">
        <f t="shared" si="6"/>
        <v>0</v>
      </c>
      <c r="R13" s="15">
        <f t="shared" si="6"/>
        <v>0</v>
      </c>
      <c r="S13" s="15">
        <f t="shared" si="6"/>
        <v>0</v>
      </c>
      <c r="T13" s="15">
        <f t="shared" si="6"/>
        <v>0</v>
      </c>
      <c r="U13" s="15">
        <f t="shared" si="6"/>
        <v>0</v>
      </c>
      <c r="V13" s="15">
        <f t="shared" si="6"/>
        <v>0</v>
      </c>
      <c r="W13" s="15">
        <f t="shared" si="6"/>
        <v>151270</v>
      </c>
      <c r="X13" s="15">
        <f t="shared" si="6"/>
        <v>245757</v>
      </c>
      <c r="Y13" s="15">
        <f t="shared" si="6"/>
        <v>245756</v>
      </c>
      <c r="Z13" s="15">
        <f t="shared" si="6"/>
        <v>30619</v>
      </c>
      <c r="AA13" s="15">
        <f t="shared" si="6"/>
        <v>18960</v>
      </c>
      <c r="AB13" s="15">
        <f t="shared" si="6"/>
        <v>18957</v>
      </c>
      <c r="AC13" s="15">
        <f t="shared" si="6"/>
        <v>181889</v>
      </c>
      <c r="AD13" s="15">
        <f t="shared" si="6"/>
        <v>264717</v>
      </c>
      <c r="AE13" s="15">
        <f t="shared" si="6"/>
        <v>264713</v>
      </c>
    </row>
    <row r="14" spans="1:31" ht="28.5">
      <c r="A14" s="1" t="s">
        <v>23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320887</v>
      </c>
      <c r="R14" s="14">
        <v>13109</v>
      </c>
      <c r="S14" s="14">
        <v>13109</v>
      </c>
      <c r="T14" s="14">
        <v>0</v>
      </c>
      <c r="U14" s="14">
        <v>0</v>
      </c>
      <c r="V14" s="14">
        <v>0</v>
      </c>
      <c r="W14" s="14">
        <f>B14+H14+Q14+E14+T14</f>
        <v>320887</v>
      </c>
      <c r="X14" s="14">
        <f t="shared" ref="X14:Y16" si="7">C14+I14+R14+F14+U14</f>
        <v>13109</v>
      </c>
      <c r="Y14" s="14">
        <f t="shared" si="7"/>
        <v>13109</v>
      </c>
      <c r="Z14" s="11">
        <f>K14+N14</f>
        <v>0</v>
      </c>
      <c r="AA14" s="11">
        <f t="shared" ref="AA14:AB16" si="8">L14+O14</f>
        <v>0</v>
      </c>
      <c r="AB14" s="11">
        <f t="shared" si="8"/>
        <v>0</v>
      </c>
      <c r="AC14" s="11">
        <f>W14+Z14</f>
        <v>320887</v>
      </c>
      <c r="AD14" s="11">
        <f t="shared" ref="AD14:AE16" si="9">X14+AA14</f>
        <v>13109</v>
      </c>
      <c r="AE14" s="11">
        <f t="shared" si="9"/>
        <v>13109</v>
      </c>
    </row>
    <row r="15" spans="1:31">
      <c r="A15" s="3" t="s">
        <v>15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4">
        <v>0</v>
      </c>
      <c r="U15" s="14">
        <v>0</v>
      </c>
      <c r="V15" s="14">
        <v>0</v>
      </c>
      <c r="W15" s="14">
        <f t="shared" ref="W15:W16" si="10">B15+H15+Q15+E15+T15</f>
        <v>0</v>
      </c>
      <c r="X15" s="14">
        <f t="shared" si="7"/>
        <v>0</v>
      </c>
      <c r="Y15" s="14">
        <f t="shared" si="7"/>
        <v>0</v>
      </c>
      <c r="Z15" s="11">
        <f t="shared" ref="Z15:Z16" si="11">K15+N15</f>
        <v>0</v>
      </c>
      <c r="AA15" s="11">
        <f t="shared" si="8"/>
        <v>0</v>
      </c>
      <c r="AB15" s="11">
        <f t="shared" si="8"/>
        <v>0</v>
      </c>
      <c r="AC15" s="11">
        <f t="shared" ref="AC15:AC16" si="12">W15+Z15</f>
        <v>0</v>
      </c>
      <c r="AD15" s="11">
        <f t="shared" si="9"/>
        <v>0</v>
      </c>
      <c r="AE15" s="11">
        <f t="shared" si="9"/>
        <v>0</v>
      </c>
    </row>
    <row r="16" spans="1:31">
      <c r="A16" s="6" t="s">
        <v>11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4</v>
      </c>
      <c r="S16" s="20">
        <v>4</v>
      </c>
      <c r="T16" s="14">
        <v>0</v>
      </c>
      <c r="U16" s="14">
        <v>0</v>
      </c>
      <c r="V16" s="14">
        <v>0</v>
      </c>
      <c r="W16" s="14">
        <f t="shared" si="10"/>
        <v>0</v>
      </c>
      <c r="X16" s="14">
        <f t="shared" si="7"/>
        <v>4</v>
      </c>
      <c r="Y16" s="14">
        <f t="shared" si="7"/>
        <v>4</v>
      </c>
      <c r="Z16" s="11">
        <f t="shared" si="11"/>
        <v>0</v>
      </c>
      <c r="AA16" s="11">
        <f t="shared" si="8"/>
        <v>0</v>
      </c>
      <c r="AB16" s="11">
        <f t="shared" si="8"/>
        <v>0</v>
      </c>
      <c r="AC16" s="11">
        <f t="shared" si="12"/>
        <v>0</v>
      </c>
      <c r="AD16" s="11">
        <f t="shared" si="9"/>
        <v>4</v>
      </c>
      <c r="AE16" s="11">
        <f t="shared" si="9"/>
        <v>4</v>
      </c>
    </row>
    <row r="17" spans="1:31" ht="16" thickBot="1">
      <c r="A17" s="4" t="s">
        <v>10</v>
      </c>
      <c r="B17" s="21">
        <f>SUM(B14:B16)</f>
        <v>0</v>
      </c>
      <c r="C17" s="21">
        <f t="shared" ref="C17:AE17" si="13">SUM(C14:C16)</f>
        <v>0</v>
      </c>
      <c r="D17" s="21">
        <f t="shared" si="13"/>
        <v>0</v>
      </c>
      <c r="E17" s="21">
        <f t="shared" si="13"/>
        <v>0</v>
      </c>
      <c r="F17" s="21">
        <f t="shared" si="13"/>
        <v>0</v>
      </c>
      <c r="G17" s="21">
        <f t="shared" si="13"/>
        <v>0</v>
      </c>
      <c r="H17" s="21">
        <f t="shared" si="13"/>
        <v>0</v>
      </c>
      <c r="I17" s="21">
        <f t="shared" si="13"/>
        <v>0</v>
      </c>
      <c r="J17" s="21">
        <f t="shared" si="13"/>
        <v>0</v>
      </c>
      <c r="K17" s="21">
        <f t="shared" si="13"/>
        <v>0</v>
      </c>
      <c r="L17" s="21">
        <f t="shared" si="13"/>
        <v>0</v>
      </c>
      <c r="M17" s="21">
        <f t="shared" si="13"/>
        <v>0</v>
      </c>
      <c r="N17" s="21">
        <f t="shared" si="13"/>
        <v>0</v>
      </c>
      <c r="O17" s="21">
        <f t="shared" si="13"/>
        <v>0</v>
      </c>
      <c r="P17" s="21">
        <f t="shared" si="13"/>
        <v>0</v>
      </c>
      <c r="Q17" s="21">
        <f t="shared" si="13"/>
        <v>320887</v>
      </c>
      <c r="R17" s="21">
        <f t="shared" si="13"/>
        <v>13113</v>
      </c>
      <c r="S17" s="21">
        <f t="shared" si="13"/>
        <v>13113</v>
      </c>
      <c r="T17" s="21">
        <f t="shared" si="13"/>
        <v>0</v>
      </c>
      <c r="U17" s="21">
        <f t="shared" si="13"/>
        <v>0</v>
      </c>
      <c r="V17" s="21">
        <f t="shared" si="13"/>
        <v>0</v>
      </c>
      <c r="W17" s="21">
        <f t="shared" si="13"/>
        <v>320887</v>
      </c>
      <c r="X17" s="21">
        <f t="shared" si="13"/>
        <v>13113</v>
      </c>
      <c r="Y17" s="21">
        <f t="shared" si="13"/>
        <v>13113</v>
      </c>
      <c r="Z17" s="21">
        <f t="shared" si="13"/>
        <v>0</v>
      </c>
      <c r="AA17" s="21">
        <f t="shared" si="13"/>
        <v>0</v>
      </c>
      <c r="AB17" s="21">
        <f t="shared" si="13"/>
        <v>0</v>
      </c>
      <c r="AC17" s="21">
        <f t="shared" si="13"/>
        <v>320887</v>
      </c>
      <c r="AD17" s="21">
        <f t="shared" si="13"/>
        <v>13113</v>
      </c>
      <c r="AE17" s="21">
        <f t="shared" si="13"/>
        <v>13113</v>
      </c>
    </row>
    <row r="18" spans="1:31" ht="16" thickBot="1">
      <c r="A18" s="24" t="s">
        <v>12</v>
      </c>
      <c r="B18" s="12">
        <f t="shared" ref="B18:AE18" si="14">SUM(B17,B13)</f>
        <v>151270</v>
      </c>
      <c r="C18" s="12">
        <f t="shared" si="14"/>
        <v>96890</v>
      </c>
      <c r="D18" s="12">
        <f t="shared" si="14"/>
        <v>96889</v>
      </c>
      <c r="E18" s="12">
        <f t="shared" si="14"/>
        <v>0</v>
      </c>
      <c r="F18" s="12">
        <f t="shared" si="14"/>
        <v>40887</v>
      </c>
      <c r="G18" s="12">
        <f t="shared" si="14"/>
        <v>40886</v>
      </c>
      <c r="H18" s="12">
        <f t="shared" si="14"/>
        <v>0</v>
      </c>
      <c r="I18" s="12">
        <f t="shared" si="14"/>
        <v>107980</v>
      </c>
      <c r="J18" s="12">
        <f t="shared" si="14"/>
        <v>107981</v>
      </c>
      <c r="K18" s="12">
        <f t="shared" si="14"/>
        <v>30456</v>
      </c>
      <c r="L18" s="12">
        <f t="shared" si="14"/>
        <v>18164</v>
      </c>
      <c r="M18" s="12">
        <f t="shared" si="14"/>
        <v>18162</v>
      </c>
      <c r="N18" s="12">
        <f t="shared" si="14"/>
        <v>163</v>
      </c>
      <c r="O18" s="12">
        <f t="shared" si="14"/>
        <v>796</v>
      </c>
      <c r="P18" s="12">
        <f t="shared" si="14"/>
        <v>795</v>
      </c>
      <c r="Q18" s="12">
        <f t="shared" si="14"/>
        <v>320887</v>
      </c>
      <c r="R18" s="12">
        <f t="shared" si="14"/>
        <v>13113</v>
      </c>
      <c r="S18" s="12">
        <f t="shared" si="14"/>
        <v>13113</v>
      </c>
      <c r="T18" s="12">
        <f t="shared" si="14"/>
        <v>0</v>
      </c>
      <c r="U18" s="12">
        <f t="shared" si="14"/>
        <v>0</v>
      </c>
      <c r="V18" s="12">
        <f t="shared" si="14"/>
        <v>0</v>
      </c>
      <c r="W18" s="12">
        <f t="shared" si="14"/>
        <v>472157</v>
      </c>
      <c r="X18" s="12">
        <f t="shared" si="14"/>
        <v>258870</v>
      </c>
      <c r="Y18" s="12">
        <f t="shared" si="14"/>
        <v>258869</v>
      </c>
      <c r="Z18" s="12">
        <f t="shared" si="14"/>
        <v>30619</v>
      </c>
      <c r="AA18" s="12">
        <f t="shared" si="14"/>
        <v>18960</v>
      </c>
      <c r="AB18" s="12">
        <f t="shared" si="14"/>
        <v>18957</v>
      </c>
      <c r="AC18" s="12">
        <f t="shared" si="14"/>
        <v>502776</v>
      </c>
      <c r="AD18" s="12">
        <f t="shared" si="14"/>
        <v>277830</v>
      </c>
      <c r="AE18" s="25">
        <f t="shared" si="14"/>
        <v>277826</v>
      </c>
    </row>
    <row r="19" spans="1:31">
      <c r="A19" s="8" t="s">
        <v>28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>
        <v>-36081</v>
      </c>
      <c r="S19" s="22"/>
      <c r="T19" s="22"/>
      <c r="U19" s="22"/>
      <c r="V19" s="22"/>
      <c r="W19" s="22">
        <f>B19+H19+Q19+E19+T19</f>
        <v>0</v>
      </c>
      <c r="X19" s="22">
        <f t="shared" ref="X19:Y20" si="15">C19+I19+R19+F19+U19</f>
        <v>-36081</v>
      </c>
      <c r="Y19" s="22">
        <f t="shared" si="15"/>
        <v>0</v>
      </c>
      <c r="Z19" s="22">
        <f>K19+N19</f>
        <v>0</v>
      </c>
      <c r="AA19" s="22">
        <f t="shared" ref="AA19:AB20" si="16">L19+O19</f>
        <v>0</v>
      </c>
      <c r="AB19" s="22">
        <f t="shared" si="16"/>
        <v>0</v>
      </c>
      <c r="AC19" s="22">
        <f>W19+Z19</f>
        <v>0</v>
      </c>
      <c r="AD19" s="22">
        <f t="shared" ref="AD19:AE20" si="17">X19+AA19</f>
        <v>-36081</v>
      </c>
      <c r="AE19" s="22">
        <f t="shared" si="17"/>
        <v>0</v>
      </c>
    </row>
    <row r="20" spans="1:31">
      <c r="A20" s="8" t="s">
        <v>27</v>
      </c>
      <c r="B20" s="13"/>
      <c r="C20" s="13"/>
      <c r="D20" s="13"/>
      <c r="E20" s="13"/>
      <c r="F20" s="13"/>
      <c r="G20" s="13"/>
      <c r="H20" s="13"/>
      <c r="I20" s="13"/>
      <c r="J20" s="13"/>
      <c r="K20" s="13">
        <v>0</v>
      </c>
      <c r="L20" s="13">
        <v>4184</v>
      </c>
      <c r="M20" s="13">
        <v>4184</v>
      </c>
      <c r="N20" s="13"/>
      <c r="O20" s="13"/>
      <c r="P20" s="13"/>
      <c r="Q20" s="13"/>
      <c r="R20" s="13">
        <v>29344</v>
      </c>
      <c r="S20" s="13">
        <v>29339</v>
      </c>
      <c r="T20" s="13">
        <v>0</v>
      </c>
      <c r="U20" s="13">
        <v>6631</v>
      </c>
      <c r="V20" s="13">
        <v>6631</v>
      </c>
      <c r="W20" s="22">
        <f>B20+H20+Q20+E20+T20</f>
        <v>0</v>
      </c>
      <c r="X20" s="22">
        <f t="shared" si="15"/>
        <v>35975</v>
      </c>
      <c r="Y20" s="22">
        <f t="shared" si="15"/>
        <v>35970</v>
      </c>
      <c r="Z20" s="22">
        <f>K20+N20</f>
        <v>0</v>
      </c>
      <c r="AA20" s="22">
        <f t="shared" si="16"/>
        <v>4184</v>
      </c>
      <c r="AB20" s="22">
        <f t="shared" si="16"/>
        <v>4184</v>
      </c>
      <c r="AC20" s="22">
        <f>W20+Z20</f>
        <v>0</v>
      </c>
      <c r="AD20" s="22">
        <f t="shared" si="17"/>
        <v>40159</v>
      </c>
      <c r="AE20" s="22">
        <f t="shared" si="17"/>
        <v>40154</v>
      </c>
    </row>
    <row r="21" spans="1:31">
      <c r="A21" s="43" t="s">
        <v>75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5"/>
      <c r="X21" s="45"/>
      <c r="Y21" s="45"/>
      <c r="Z21" s="45"/>
      <c r="AA21" s="45"/>
      <c r="AB21" s="45"/>
      <c r="AC21" s="45"/>
      <c r="AD21" s="45"/>
      <c r="AE21" s="45"/>
    </row>
    <row r="22" spans="1:31" ht="16" thickBot="1">
      <c r="A22" s="7" t="s">
        <v>13</v>
      </c>
      <c r="B22" s="17">
        <f>SUM(B19:B21)</f>
        <v>0</v>
      </c>
      <c r="C22" s="17">
        <f t="shared" ref="C22:AE22" si="18">SUM(C19:C21)</f>
        <v>0</v>
      </c>
      <c r="D22" s="17">
        <f t="shared" si="18"/>
        <v>0</v>
      </c>
      <c r="E22" s="17">
        <f t="shared" si="18"/>
        <v>0</v>
      </c>
      <c r="F22" s="17">
        <f t="shared" si="18"/>
        <v>0</v>
      </c>
      <c r="G22" s="17">
        <f t="shared" si="18"/>
        <v>0</v>
      </c>
      <c r="H22" s="17">
        <f t="shared" si="18"/>
        <v>0</v>
      </c>
      <c r="I22" s="17">
        <f t="shared" si="18"/>
        <v>0</v>
      </c>
      <c r="J22" s="17">
        <f t="shared" si="18"/>
        <v>0</v>
      </c>
      <c r="K22" s="17">
        <f t="shared" si="18"/>
        <v>0</v>
      </c>
      <c r="L22" s="17">
        <f t="shared" si="18"/>
        <v>4184</v>
      </c>
      <c r="M22" s="17">
        <f t="shared" si="18"/>
        <v>4184</v>
      </c>
      <c r="N22" s="17">
        <f t="shared" si="18"/>
        <v>0</v>
      </c>
      <c r="O22" s="17">
        <f t="shared" si="18"/>
        <v>0</v>
      </c>
      <c r="P22" s="17">
        <f t="shared" si="18"/>
        <v>0</v>
      </c>
      <c r="Q22" s="17">
        <f t="shared" si="18"/>
        <v>0</v>
      </c>
      <c r="R22" s="17">
        <f t="shared" si="18"/>
        <v>-6737</v>
      </c>
      <c r="S22" s="17">
        <f t="shared" si="18"/>
        <v>29339</v>
      </c>
      <c r="T22" s="17">
        <f t="shared" si="18"/>
        <v>0</v>
      </c>
      <c r="U22" s="17">
        <f t="shared" si="18"/>
        <v>6631</v>
      </c>
      <c r="V22" s="17">
        <f t="shared" si="18"/>
        <v>6631</v>
      </c>
      <c r="W22" s="17">
        <f t="shared" si="18"/>
        <v>0</v>
      </c>
      <c r="X22" s="17">
        <f>SUM(X19:X21)</f>
        <v>-106</v>
      </c>
      <c r="Y22" s="17">
        <f t="shared" si="18"/>
        <v>35970</v>
      </c>
      <c r="Z22" s="17">
        <f t="shared" si="18"/>
        <v>0</v>
      </c>
      <c r="AA22" s="17">
        <f t="shared" si="18"/>
        <v>4184</v>
      </c>
      <c r="AB22" s="17">
        <f t="shared" si="18"/>
        <v>4184</v>
      </c>
      <c r="AC22" s="17">
        <f t="shared" si="18"/>
        <v>0</v>
      </c>
      <c r="AD22" s="17">
        <f t="shared" si="18"/>
        <v>4078</v>
      </c>
      <c r="AE22" s="17">
        <f t="shared" si="18"/>
        <v>40154</v>
      </c>
    </row>
    <row r="23" spans="1:31" ht="16" thickBot="1">
      <c r="A23" s="5" t="s">
        <v>5</v>
      </c>
      <c r="B23" s="12">
        <f>SUM(B22,B18)</f>
        <v>151270</v>
      </c>
      <c r="C23" s="12">
        <f t="shared" ref="C23:AE23" si="19">SUM(C22,C18)</f>
        <v>96890</v>
      </c>
      <c r="D23" s="12">
        <f t="shared" si="19"/>
        <v>96889</v>
      </c>
      <c r="E23" s="12">
        <f t="shared" si="19"/>
        <v>0</v>
      </c>
      <c r="F23" s="12">
        <f t="shared" si="19"/>
        <v>40887</v>
      </c>
      <c r="G23" s="12">
        <f t="shared" si="19"/>
        <v>40886</v>
      </c>
      <c r="H23" s="12">
        <f t="shared" si="19"/>
        <v>0</v>
      </c>
      <c r="I23" s="12">
        <f t="shared" si="19"/>
        <v>107980</v>
      </c>
      <c r="J23" s="12">
        <f t="shared" si="19"/>
        <v>107981</v>
      </c>
      <c r="K23" s="12">
        <f t="shared" si="19"/>
        <v>30456</v>
      </c>
      <c r="L23" s="12">
        <f t="shared" si="19"/>
        <v>22348</v>
      </c>
      <c r="M23" s="12">
        <f t="shared" si="19"/>
        <v>22346</v>
      </c>
      <c r="N23" s="12">
        <f t="shared" si="19"/>
        <v>163</v>
      </c>
      <c r="O23" s="12">
        <f t="shared" si="19"/>
        <v>796</v>
      </c>
      <c r="P23" s="12">
        <f t="shared" si="19"/>
        <v>795</v>
      </c>
      <c r="Q23" s="12">
        <f t="shared" si="19"/>
        <v>320887</v>
      </c>
      <c r="R23" s="12">
        <f t="shared" si="19"/>
        <v>6376</v>
      </c>
      <c r="S23" s="12">
        <f t="shared" si="19"/>
        <v>42452</v>
      </c>
      <c r="T23" s="12">
        <f t="shared" si="19"/>
        <v>0</v>
      </c>
      <c r="U23" s="12">
        <f t="shared" si="19"/>
        <v>6631</v>
      </c>
      <c r="V23" s="12">
        <f t="shared" si="19"/>
        <v>6631</v>
      </c>
      <c r="W23" s="12">
        <f t="shared" si="19"/>
        <v>472157</v>
      </c>
      <c r="X23" s="12">
        <f t="shared" si="19"/>
        <v>258764</v>
      </c>
      <c r="Y23" s="12">
        <f t="shared" si="19"/>
        <v>294839</v>
      </c>
      <c r="Z23" s="12">
        <f t="shared" si="19"/>
        <v>30619</v>
      </c>
      <c r="AA23" s="12">
        <f t="shared" si="19"/>
        <v>23144</v>
      </c>
      <c r="AB23" s="12">
        <f t="shared" si="19"/>
        <v>23141</v>
      </c>
      <c r="AC23" s="12">
        <f t="shared" si="19"/>
        <v>502776</v>
      </c>
      <c r="AD23" s="12">
        <f t="shared" si="19"/>
        <v>281908</v>
      </c>
      <c r="AE23" s="12">
        <f t="shared" si="19"/>
        <v>317980</v>
      </c>
    </row>
  </sheetData>
  <mergeCells count="12">
    <mergeCell ref="W4:AE4"/>
    <mergeCell ref="A4:A5"/>
    <mergeCell ref="A1:AE1"/>
    <mergeCell ref="A2:AE2"/>
    <mergeCell ref="A3:AE3"/>
    <mergeCell ref="B4:D4"/>
    <mergeCell ref="E4:G4"/>
    <mergeCell ref="H4:J4"/>
    <mergeCell ref="K4:M4"/>
    <mergeCell ref="N4:P4"/>
    <mergeCell ref="Q4:S4"/>
    <mergeCell ref="T4:V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3" orientation="landscape" r:id="rId1"/>
  <headerFooter>
    <oddHeader>&amp;R2. számú meléklet a 14/2015.(V.29.) 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E23"/>
  <sheetViews>
    <sheetView view="pageLayout" topLeftCell="R1" zoomScaleSheetLayoutView="70" workbookViewId="0">
      <selection activeCell="B22" sqref="B22:AE22"/>
    </sheetView>
  </sheetViews>
  <sheetFormatPr defaultRowHeight="15.5"/>
  <cols>
    <col min="1" max="1" width="32.58203125" customWidth="1"/>
    <col min="2" max="12" width="7.4140625" customWidth="1"/>
  </cols>
  <sheetData>
    <row r="1" spans="1:31" ht="16.5">
      <c r="A1" s="48" t="s">
        <v>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ht="16.5">
      <c r="A2" s="48" t="s">
        <v>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</row>
    <row r="3" spans="1:31" ht="16" thickBot="1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</row>
    <row r="4" spans="1:31" ht="49.25" customHeight="1">
      <c r="A4" s="50" t="s">
        <v>1</v>
      </c>
      <c r="B4" s="46" t="s">
        <v>43</v>
      </c>
      <c r="C4" s="46"/>
      <c r="D4" s="46"/>
      <c r="E4" s="46" t="s">
        <v>44</v>
      </c>
      <c r="F4" s="46"/>
      <c r="G4" s="46"/>
      <c r="H4" s="46" t="s">
        <v>45</v>
      </c>
      <c r="I4" s="46"/>
      <c r="J4" s="46"/>
      <c r="K4" s="46" t="s">
        <v>46</v>
      </c>
      <c r="L4" s="46"/>
      <c r="M4" s="46"/>
      <c r="N4" s="46" t="s">
        <v>47</v>
      </c>
      <c r="O4" s="46"/>
      <c r="P4" s="46"/>
      <c r="Q4" s="46" t="s">
        <v>48</v>
      </c>
      <c r="R4" s="46"/>
      <c r="S4" s="46"/>
      <c r="T4" s="46" t="s">
        <v>49</v>
      </c>
      <c r="U4" s="46"/>
      <c r="V4" s="46"/>
      <c r="W4" s="46" t="s">
        <v>25</v>
      </c>
      <c r="X4" s="46"/>
      <c r="Y4" s="46"/>
      <c r="Z4" s="46"/>
      <c r="AA4" s="46"/>
      <c r="AB4" s="46"/>
      <c r="AC4" s="46"/>
      <c r="AD4" s="46"/>
      <c r="AE4" s="47"/>
    </row>
    <row r="5" spans="1:31" ht="42" customHeight="1">
      <c r="A5" s="51"/>
      <c r="B5" s="10" t="s">
        <v>3</v>
      </c>
      <c r="C5" s="10" t="s">
        <v>30</v>
      </c>
      <c r="D5" s="10" t="s">
        <v>31</v>
      </c>
      <c r="E5" s="10" t="s">
        <v>3</v>
      </c>
      <c r="F5" s="10" t="s">
        <v>30</v>
      </c>
      <c r="G5" s="10" t="s">
        <v>31</v>
      </c>
      <c r="H5" s="10" t="s">
        <v>3</v>
      </c>
      <c r="I5" s="10" t="s">
        <v>30</v>
      </c>
      <c r="J5" s="10" t="s">
        <v>31</v>
      </c>
      <c r="K5" s="10" t="s">
        <v>3</v>
      </c>
      <c r="L5" s="10" t="s">
        <v>30</v>
      </c>
      <c r="M5" s="10" t="s">
        <v>31</v>
      </c>
      <c r="N5" s="10" t="s">
        <v>3</v>
      </c>
      <c r="O5" s="10" t="s">
        <v>30</v>
      </c>
      <c r="P5" s="10" t="s">
        <v>31</v>
      </c>
      <c r="Q5" s="10" t="s">
        <v>3</v>
      </c>
      <c r="R5" s="10" t="s">
        <v>30</v>
      </c>
      <c r="S5" s="10" t="s">
        <v>31</v>
      </c>
      <c r="T5" s="10" t="s">
        <v>3</v>
      </c>
      <c r="U5" s="10" t="s">
        <v>30</v>
      </c>
      <c r="V5" s="10" t="s">
        <v>31</v>
      </c>
      <c r="W5" s="10" t="s">
        <v>3</v>
      </c>
      <c r="X5" s="10" t="s">
        <v>30</v>
      </c>
      <c r="Y5" s="10" t="s">
        <v>31</v>
      </c>
      <c r="Z5" s="10" t="s">
        <v>3</v>
      </c>
      <c r="AA5" s="10" t="s">
        <v>30</v>
      </c>
      <c r="AB5" s="10" t="s">
        <v>31</v>
      </c>
      <c r="AC5" s="10" t="s">
        <v>3</v>
      </c>
      <c r="AD5" s="10" t="s">
        <v>30</v>
      </c>
      <c r="AE5" s="28" t="s">
        <v>31</v>
      </c>
    </row>
    <row r="6" spans="1:31" ht="21.75" customHeight="1">
      <c r="A6" s="34" t="s">
        <v>18</v>
      </c>
      <c r="B6" s="10" t="s">
        <v>21</v>
      </c>
      <c r="C6" s="10" t="s">
        <v>21</v>
      </c>
      <c r="D6" s="10" t="s">
        <v>21</v>
      </c>
      <c r="E6" s="10" t="s">
        <v>20</v>
      </c>
      <c r="F6" s="10" t="s">
        <v>20</v>
      </c>
      <c r="G6" s="10" t="s">
        <v>20</v>
      </c>
      <c r="H6" s="10" t="s">
        <v>20</v>
      </c>
      <c r="I6" s="10" t="s">
        <v>20</v>
      </c>
      <c r="J6" s="10" t="s">
        <v>20</v>
      </c>
      <c r="K6" s="10" t="s">
        <v>20</v>
      </c>
      <c r="L6" s="10" t="s">
        <v>20</v>
      </c>
      <c r="M6" s="10" t="s">
        <v>20</v>
      </c>
      <c r="N6" s="10" t="s">
        <v>21</v>
      </c>
      <c r="O6" s="10" t="s">
        <v>21</v>
      </c>
      <c r="P6" s="10" t="s">
        <v>21</v>
      </c>
      <c r="Q6" s="10" t="s">
        <v>20</v>
      </c>
      <c r="R6" s="10" t="s">
        <v>20</v>
      </c>
      <c r="S6" s="10" t="s">
        <v>20</v>
      </c>
      <c r="T6" s="10" t="s">
        <v>20</v>
      </c>
      <c r="U6" s="10" t="s">
        <v>20</v>
      </c>
      <c r="V6" s="10" t="s">
        <v>20</v>
      </c>
      <c r="W6" s="10" t="s">
        <v>20</v>
      </c>
      <c r="X6" s="10" t="s">
        <v>20</v>
      </c>
      <c r="Y6" s="10" t="s">
        <v>20</v>
      </c>
      <c r="Z6" s="10" t="s">
        <v>21</v>
      </c>
      <c r="AA6" s="10" t="s">
        <v>21</v>
      </c>
      <c r="AB6" s="10" t="s">
        <v>21</v>
      </c>
      <c r="AC6" s="26" t="s">
        <v>25</v>
      </c>
      <c r="AD6" s="26" t="s">
        <v>25</v>
      </c>
      <c r="AE6" s="36" t="s">
        <v>25</v>
      </c>
    </row>
    <row r="7" spans="1:31" ht="15.75" customHeight="1" thickBot="1">
      <c r="A7" s="35" t="s">
        <v>19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9"/>
      <c r="Z7" s="9"/>
      <c r="AA7" s="9"/>
      <c r="AB7" s="9"/>
      <c r="AC7" s="9"/>
      <c r="AD7" s="9"/>
      <c r="AE7" s="37"/>
    </row>
    <row r="8" spans="1:31">
      <c r="A8" s="8" t="s">
        <v>7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f>H8+Q8+T8+E8+K8</f>
        <v>0</v>
      </c>
      <c r="X8" s="18">
        <f t="shared" ref="X8:Y12" si="0">I8+R8+U8+F8+L8</f>
        <v>0</v>
      </c>
      <c r="Y8" s="18">
        <f t="shared" si="0"/>
        <v>0</v>
      </c>
      <c r="Z8" s="13">
        <f>N8+B8</f>
        <v>0</v>
      </c>
      <c r="AA8" s="13">
        <f t="shared" ref="AA8:AB12" si="1">O8+C8</f>
        <v>0</v>
      </c>
      <c r="AB8" s="13">
        <f t="shared" si="1"/>
        <v>0</v>
      </c>
      <c r="AC8" s="13">
        <f>W8+Z8</f>
        <v>0</v>
      </c>
      <c r="AD8" s="13">
        <f t="shared" ref="AD8:AE12" si="2">X8+AA8</f>
        <v>0</v>
      </c>
      <c r="AE8" s="13">
        <f t="shared" si="2"/>
        <v>0</v>
      </c>
    </row>
    <row r="9" spans="1:31" ht="28.5">
      <c r="A9" s="1" t="s">
        <v>14</v>
      </c>
      <c r="B9" s="19">
        <v>0</v>
      </c>
      <c r="C9" s="19">
        <v>507</v>
      </c>
      <c r="D9" s="19">
        <v>507</v>
      </c>
      <c r="E9" s="19">
        <v>0</v>
      </c>
      <c r="F9" s="19">
        <v>872</v>
      </c>
      <c r="G9" s="19">
        <v>872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9">
        <v>24983</v>
      </c>
      <c r="R9" s="19">
        <v>34668</v>
      </c>
      <c r="S9" s="19">
        <v>34667</v>
      </c>
      <c r="T9" s="19">
        <v>0</v>
      </c>
      <c r="U9" s="19">
        <v>3923</v>
      </c>
      <c r="V9" s="19">
        <v>3922</v>
      </c>
      <c r="W9" s="18">
        <f t="shared" ref="W9:W12" si="3">H9+Q9+T9+E9+K9</f>
        <v>24983</v>
      </c>
      <c r="X9" s="18">
        <f t="shared" si="0"/>
        <v>39463</v>
      </c>
      <c r="Y9" s="18">
        <f t="shared" si="0"/>
        <v>39461</v>
      </c>
      <c r="Z9" s="13">
        <f t="shared" ref="Z9:Z12" si="4">N9+B9</f>
        <v>0</v>
      </c>
      <c r="AA9" s="13">
        <f t="shared" si="1"/>
        <v>507</v>
      </c>
      <c r="AB9" s="13">
        <f t="shared" si="1"/>
        <v>507</v>
      </c>
      <c r="AC9" s="13">
        <f t="shared" ref="AC9:AC12" si="5">W9+Z9</f>
        <v>24983</v>
      </c>
      <c r="AD9" s="13">
        <f t="shared" si="2"/>
        <v>39970</v>
      </c>
      <c r="AE9" s="13">
        <f t="shared" si="2"/>
        <v>39968</v>
      </c>
    </row>
    <row r="10" spans="1:31">
      <c r="A10" s="1" t="s">
        <v>16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8">
        <f t="shared" si="3"/>
        <v>0</v>
      </c>
      <c r="X10" s="18">
        <f t="shared" si="0"/>
        <v>0</v>
      </c>
      <c r="Y10" s="18">
        <f t="shared" si="0"/>
        <v>0</v>
      </c>
      <c r="Z10" s="13">
        <f t="shared" si="4"/>
        <v>0</v>
      </c>
      <c r="AA10" s="13">
        <f t="shared" si="1"/>
        <v>0</v>
      </c>
      <c r="AB10" s="13">
        <f t="shared" si="1"/>
        <v>0</v>
      </c>
      <c r="AC10" s="13">
        <f t="shared" si="5"/>
        <v>0</v>
      </c>
      <c r="AD10" s="13">
        <f t="shared" si="2"/>
        <v>0</v>
      </c>
      <c r="AE10" s="13">
        <f t="shared" si="2"/>
        <v>0</v>
      </c>
    </row>
    <row r="11" spans="1:31">
      <c r="A11" s="1" t="s">
        <v>8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4">
        <v>178</v>
      </c>
      <c r="J11" s="14">
        <v>178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4">
        <v>4620</v>
      </c>
      <c r="R11" s="14">
        <v>3232</v>
      </c>
      <c r="S11" s="14">
        <v>3227</v>
      </c>
      <c r="T11" s="14"/>
      <c r="U11" s="14"/>
      <c r="V11" s="14"/>
      <c r="W11" s="18">
        <f t="shared" si="3"/>
        <v>4620</v>
      </c>
      <c r="X11" s="18">
        <f t="shared" si="0"/>
        <v>3410</v>
      </c>
      <c r="Y11" s="18">
        <f t="shared" si="0"/>
        <v>3405</v>
      </c>
      <c r="Z11" s="13">
        <f t="shared" si="4"/>
        <v>0</v>
      </c>
      <c r="AA11" s="13">
        <f t="shared" si="1"/>
        <v>0</v>
      </c>
      <c r="AB11" s="13">
        <f t="shared" si="1"/>
        <v>0</v>
      </c>
      <c r="AC11" s="13">
        <f t="shared" si="5"/>
        <v>4620</v>
      </c>
      <c r="AD11" s="13">
        <f t="shared" si="2"/>
        <v>3410</v>
      </c>
      <c r="AE11" s="13">
        <f t="shared" si="2"/>
        <v>3405</v>
      </c>
    </row>
    <row r="12" spans="1:31">
      <c r="A12" s="1" t="s">
        <v>17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10000</v>
      </c>
      <c r="R12" s="19">
        <v>0</v>
      </c>
      <c r="S12" s="19">
        <v>0</v>
      </c>
      <c r="T12" s="19"/>
      <c r="U12" s="19"/>
      <c r="V12" s="19"/>
      <c r="W12" s="18">
        <f t="shared" si="3"/>
        <v>10000</v>
      </c>
      <c r="X12" s="18">
        <f t="shared" si="0"/>
        <v>0</v>
      </c>
      <c r="Y12" s="18">
        <f t="shared" si="0"/>
        <v>0</v>
      </c>
      <c r="Z12" s="13">
        <f t="shared" si="4"/>
        <v>0</v>
      </c>
      <c r="AA12" s="13">
        <f t="shared" si="1"/>
        <v>0</v>
      </c>
      <c r="AB12" s="13">
        <f t="shared" si="1"/>
        <v>0</v>
      </c>
      <c r="AC12" s="13">
        <f t="shared" si="5"/>
        <v>10000</v>
      </c>
      <c r="AD12" s="13">
        <f t="shared" si="2"/>
        <v>0</v>
      </c>
      <c r="AE12" s="13">
        <f t="shared" si="2"/>
        <v>0</v>
      </c>
    </row>
    <row r="13" spans="1:31">
      <c r="A13" s="2" t="s">
        <v>9</v>
      </c>
      <c r="B13" s="15">
        <f>SUM(B8:B12)</f>
        <v>0</v>
      </c>
      <c r="C13" s="15">
        <f t="shared" ref="C13:AE13" si="6">SUM(C8:C12)</f>
        <v>507</v>
      </c>
      <c r="D13" s="15">
        <f t="shared" si="6"/>
        <v>507</v>
      </c>
      <c r="E13" s="15">
        <f t="shared" si="6"/>
        <v>0</v>
      </c>
      <c r="F13" s="15">
        <f t="shared" si="6"/>
        <v>872</v>
      </c>
      <c r="G13" s="15">
        <f t="shared" si="6"/>
        <v>872</v>
      </c>
      <c r="H13" s="15">
        <f t="shared" si="6"/>
        <v>0</v>
      </c>
      <c r="I13" s="15">
        <f t="shared" si="6"/>
        <v>178</v>
      </c>
      <c r="J13" s="15">
        <f t="shared" si="6"/>
        <v>178</v>
      </c>
      <c r="K13" s="15">
        <f t="shared" si="6"/>
        <v>0</v>
      </c>
      <c r="L13" s="15">
        <f t="shared" si="6"/>
        <v>0</v>
      </c>
      <c r="M13" s="15">
        <f t="shared" si="6"/>
        <v>0</v>
      </c>
      <c r="N13" s="15">
        <f t="shared" si="6"/>
        <v>0</v>
      </c>
      <c r="O13" s="15">
        <f t="shared" si="6"/>
        <v>0</v>
      </c>
      <c r="P13" s="15">
        <f t="shared" si="6"/>
        <v>0</v>
      </c>
      <c r="Q13" s="15">
        <f t="shared" si="6"/>
        <v>39603</v>
      </c>
      <c r="R13" s="15">
        <f t="shared" si="6"/>
        <v>37900</v>
      </c>
      <c r="S13" s="15">
        <f t="shared" si="6"/>
        <v>37894</v>
      </c>
      <c r="T13" s="15">
        <f t="shared" si="6"/>
        <v>0</v>
      </c>
      <c r="U13" s="15">
        <f t="shared" si="6"/>
        <v>3923</v>
      </c>
      <c r="V13" s="15">
        <f t="shared" si="6"/>
        <v>3922</v>
      </c>
      <c r="W13" s="15">
        <f t="shared" si="6"/>
        <v>39603</v>
      </c>
      <c r="X13" s="15">
        <f t="shared" si="6"/>
        <v>42873</v>
      </c>
      <c r="Y13" s="15">
        <f t="shared" si="6"/>
        <v>42866</v>
      </c>
      <c r="Z13" s="15">
        <f t="shared" si="6"/>
        <v>0</v>
      </c>
      <c r="AA13" s="15">
        <f t="shared" si="6"/>
        <v>507</v>
      </c>
      <c r="AB13" s="15">
        <f t="shared" si="6"/>
        <v>507</v>
      </c>
      <c r="AC13" s="15">
        <f t="shared" si="6"/>
        <v>39603</v>
      </c>
      <c r="AD13" s="15">
        <f t="shared" si="6"/>
        <v>43380</v>
      </c>
      <c r="AE13" s="15">
        <f t="shared" si="6"/>
        <v>43373</v>
      </c>
    </row>
    <row r="14" spans="1:31" ht="28.5">
      <c r="A14" s="1" t="s">
        <v>23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2316</v>
      </c>
      <c r="M14" s="14">
        <v>2316</v>
      </c>
      <c r="N14" s="14">
        <v>0</v>
      </c>
      <c r="O14" s="14">
        <v>0</v>
      </c>
      <c r="P14" s="14">
        <v>0</v>
      </c>
      <c r="Q14" s="14">
        <v>379191</v>
      </c>
      <c r="R14" s="14">
        <v>16275</v>
      </c>
      <c r="S14" s="14">
        <v>16276</v>
      </c>
      <c r="T14" s="14">
        <v>125508</v>
      </c>
      <c r="U14" s="14">
        <v>112290</v>
      </c>
      <c r="V14" s="14">
        <v>112291</v>
      </c>
      <c r="W14" s="14">
        <f>H14+Q14+E14+T14+K14</f>
        <v>504699</v>
      </c>
      <c r="X14" s="14">
        <f t="shared" ref="X14:Y16" si="7">I14+R14+F14+U14+L14</f>
        <v>130881</v>
      </c>
      <c r="Y14" s="14">
        <f t="shared" si="7"/>
        <v>130883</v>
      </c>
      <c r="Z14" s="11">
        <f>N14+B14</f>
        <v>0</v>
      </c>
      <c r="AA14" s="11">
        <f t="shared" ref="AA14:AB16" si="8">O14+C14</f>
        <v>0</v>
      </c>
      <c r="AB14" s="11">
        <f t="shared" si="8"/>
        <v>0</v>
      </c>
      <c r="AC14" s="11">
        <f>W14+Z14</f>
        <v>504699</v>
      </c>
      <c r="AD14" s="11">
        <f t="shared" ref="AD14:AE16" si="9">X14+AA14</f>
        <v>130881</v>
      </c>
      <c r="AE14" s="11">
        <f t="shared" si="9"/>
        <v>130883</v>
      </c>
    </row>
    <row r="15" spans="1:31">
      <c r="A15" s="3" t="s">
        <v>15</v>
      </c>
      <c r="B15" s="14">
        <v>0</v>
      </c>
      <c r="C15" s="14">
        <v>0</v>
      </c>
      <c r="D15" s="14">
        <v>0</v>
      </c>
      <c r="E15" s="14">
        <v>0</v>
      </c>
      <c r="F15" s="16"/>
      <c r="G15" s="16"/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f t="shared" ref="W15:W16" si="10">H15+Q15+E15+T15+K15</f>
        <v>0</v>
      </c>
      <c r="X15" s="14">
        <f t="shared" si="7"/>
        <v>0</v>
      </c>
      <c r="Y15" s="14">
        <f t="shared" si="7"/>
        <v>0</v>
      </c>
      <c r="Z15" s="11">
        <f t="shared" ref="Z15:Z16" si="11">N15+B15</f>
        <v>0</v>
      </c>
      <c r="AA15" s="11">
        <f t="shared" si="8"/>
        <v>0</v>
      </c>
      <c r="AB15" s="11">
        <f t="shared" si="8"/>
        <v>0</v>
      </c>
      <c r="AC15" s="11">
        <f t="shared" ref="AC15:AC16" si="12">W15+Z15</f>
        <v>0</v>
      </c>
      <c r="AD15" s="11">
        <f t="shared" si="9"/>
        <v>0</v>
      </c>
      <c r="AE15" s="11">
        <f t="shared" si="9"/>
        <v>0</v>
      </c>
    </row>
    <row r="16" spans="1:31">
      <c r="A16" s="6" t="s">
        <v>11</v>
      </c>
      <c r="B16" s="14">
        <v>0</v>
      </c>
      <c r="C16" s="14">
        <v>0</v>
      </c>
      <c r="D16" s="14">
        <v>0</v>
      </c>
      <c r="E16" s="14">
        <v>0</v>
      </c>
      <c r="F16" s="20">
        <v>17258</v>
      </c>
      <c r="G16" s="20">
        <v>17257</v>
      </c>
      <c r="H16" s="14">
        <v>0</v>
      </c>
      <c r="I16" s="14">
        <v>0</v>
      </c>
      <c r="J16" s="14">
        <v>0</v>
      </c>
      <c r="K16" s="14">
        <v>0</v>
      </c>
      <c r="L16" s="20">
        <v>13109</v>
      </c>
      <c r="M16" s="20">
        <v>13108</v>
      </c>
      <c r="N16" s="20">
        <v>0</v>
      </c>
      <c r="O16" s="20">
        <v>231</v>
      </c>
      <c r="P16" s="20">
        <v>231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14">
        <f t="shared" si="10"/>
        <v>0</v>
      </c>
      <c r="X16" s="14">
        <f t="shared" si="7"/>
        <v>30367</v>
      </c>
      <c r="Y16" s="14">
        <f t="shared" si="7"/>
        <v>30365</v>
      </c>
      <c r="Z16" s="11">
        <f t="shared" si="11"/>
        <v>0</v>
      </c>
      <c r="AA16" s="11">
        <f t="shared" si="8"/>
        <v>231</v>
      </c>
      <c r="AB16" s="11">
        <f t="shared" si="8"/>
        <v>231</v>
      </c>
      <c r="AC16" s="11">
        <f t="shared" si="12"/>
        <v>0</v>
      </c>
      <c r="AD16" s="11">
        <f t="shared" si="9"/>
        <v>30598</v>
      </c>
      <c r="AE16" s="11">
        <f t="shared" si="9"/>
        <v>30596</v>
      </c>
    </row>
    <row r="17" spans="1:31" ht="16" thickBot="1">
      <c r="A17" s="4" t="s">
        <v>10</v>
      </c>
      <c r="B17" s="21">
        <f>SUM(B14:B16)</f>
        <v>0</v>
      </c>
      <c r="C17" s="21">
        <f t="shared" ref="C17:AE17" si="13">SUM(C14:C16)</f>
        <v>0</v>
      </c>
      <c r="D17" s="21">
        <f t="shared" si="13"/>
        <v>0</v>
      </c>
      <c r="E17" s="21">
        <f t="shared" si="13"/>
        <v>0</v>
      </c>
      <c r="F17" s="21">
        <f t="shared" si="13"/>
        <v>17258</v>
      </c>
      <c r="G17" s="21">
        <f t="shared" si="13"/>
        <v>17257</v>
      </c>
      <c r="H17" s="21">
        <f t="shared" si="13"/>
        <v>0</v>
      </c>
      <c r="I17" s="21">
        <f t="shared" si="13"/>
        <v>0</v>
      </c>
      <c r="J17" s="21">
        <f t="shared" si="13"/>
        <v>0</v>
      </c>
      <c r="K17" s="21">
        <f t="shared" si="13"/>
        <v>0</v>
      </c>
      <c r="L17" s="21">
        <f t="shared" si="13"/>
        <v>15425</v>
      </c>
      <c r="M17" s="21">
        <f t="shared" si="13"/>
        <v>15424</v>
      </c>
      <c r="N17" s="21">
        <f t="shared" si="13"/>
        <v>0</v>
      </c>
      <c r="O17" s="21">
        <f t="shared" si="13"/>
        <v>231</v>
      </c>
      <c r="P17" s="21">
        <f t="shared" si="13"/>
        <v>231</v>
      </c>
      <c r="Q17" s="21">
        <f t="shared" si="13"/>
        <v>379191</v>
      </c>
      <c r="R17" s="21">
        <f t="shared" si="13"/>
        <v>16275</v>
      </c>
      <c r="S17" s="21">
        <f t="shared" si="13"/>
        <v>16276</v>
      </c>
      <c r="T17" s="21">
        <f t="shared" si="13"/>
        <v>125508</v>
      </c>
      <c r="U17" s="21">
        <f t="shared" si="13"/>
        <v>112290</v>
      </c>
      <c r="V17" s="21">
        <f t="shared" si="13"/>
        <v>112291</v>
      </c>
      <c r="W17" s="21">
        <f t="shared" si="13"/>
        <v>504699</v>
      </c>
      <c r="X17" s="21">
        <f t="shared" si="13"/>
        <v>161248</v>
      </c>
      <c r="Y17" s="21">
        <f t="shared" si="13"/>
        <v>161248</v>
      </c>
      <c r="Z17" s="21">
        <f t="shared" si="13"/>
        <v>0</v>
      </c>
      <c r="AA17" s="21">
        <f t="shared" si="13"/>
        <v>231</v>
      </c>
      <c r="AB17" s="21">
        <f t="shared" si="13"/>
        <v>231</v>
      </c>
      <c r="AC17" s="21">
        <f t="shared" si="13"/>
        <v>504699</v>
      </c>
      <c r="AD17" s="21">
        <f t="shared" si="13"/>
        <v>161479</v>
      </c>
      <c r="AE17" s="21">
        <f t="shared" si="13"/>
        <v>161479</v>
      </c>
    </row>
    <row r="18" spans="1:31" ht="16" thickBot="1">
      <c r="A18" s="24" t="s">
        <v>12</v>
      </c>
      <c r="B18" s="12">
        <f t="shared" ref="B18:AE18" si="14">SUM(B17,B13)</f>
        <v>0</v>
      </c>
      <c r="C18" s="12">
        <f t="shared" si="14"/>
        <v>507</v>
      </c>
      <c r="D18" s="12">
        <f t="shared" si="14"/>
        <v>507</v>
      </c>
      <c r="E18" s="12">
        <f t="shared" si="14"/>
        <v>0</v>
      </c>
      <c r="F18" s="12">
        <f t="shared" si="14"/>
        <v>18130</v>
      </c>
      <c r="G18" s="12">
        <f t="shared" si="14"/>
        <v>18129</v>
      </c>
      <c r="H18" s="12">
        <f t="shared" si="14"/>
        <v>0</v>
      </c>
      <c r="I18" s="12">
        <f t="shared" si="14"/>
        <v>178</v>
      </c>
      <c r="J18" s="12">
        <f t="shared" si="14"/>
        <v>178</v>
      </c>
      <c r="K18" s="12">
        <f t="shared" si="14"/>
        <v>0</v>
      </c>
      <c r="L18" s="12">
        <f t="shared" si="14"/>
        <v>15425</v>
      </c>
      <c r="M18" s="12">
        <f t="shared" si="14"/>
        <v>15424</v>
      </c>
      <c r="N18" s="12">
        <f t="shared" si="14"/>
        <v>0</v>
      </c>
      <c r="O18" s="12">
        <f t="shared" si="14"/>
        <v>231</v>
      </c>
      <c r="P18" s="12">
        <f t="shared" si="14"/>
        <v>231</v>
      </c>
      <c r="Q18" s="12">
        <f t="shared" si="14"/>
        <v>418794</v>
      </c>
      <c r="R18" s="12">
        <f t="shared" si="14"/>
        <v>54175</v>
      </c>
      <c r="S18" s="12">
        <f t="shared" si="14"/>
        <v>54170</v>
      </c>
      <c r="T18" s="12">
        <f t="shared" si="14"/>
        <v>125508</v>
      </c>
      <c r="U18" s="12">
        <f t="shared" si="14"/>
        <v>116213</v>
      </c>
      <c r="V18" s="12">
        <f t="shared" si="14"/>
        <v>116213</v>
      </c>
      <c r="W18" s="12">
        <f t="shared" si="14"/>
        <v>544302</v>
      </c>
      <c r="X18" s="12">
        <f t="shared" si="14"/>
        <v>204121</v>
      </c>
      <c r="Y18" s="12">
        <f t="shared" si="14"/>
        <v>204114</v>
      </c>
      <c r="Z18" s="12">
        <f t="shared" si="14"/>
        <v>0</v>
      </c>
      <c r="AA18" s="12">
        <f t="shared" si="14"/>
        <v>738</v>
      </c>
      <c r="AB18" s="12">
        <f t="shared" si="14"/>
        <v>738</v>
      </c>
      <c r="AC18" s="12">
        <f t="shared" si="14"/>
        <v>544302</v>
      </c>
      <c r="AD18" s="12">
        <f t="shared" si="14"/>
        <v>204859</v>
      </c>
      <c r="AE18" s="25">
        <f t="shared" si="14"/>
        <v>204852</v>
      </c>
    </row>
    <row r="19" spans="1:31">
      <c r="A19" s="8" t="s">
        <v>28</v>
      </c>
      <c r="B19" s="22"/>
      <c r="C19" s="22"/>
      <c r="D19" s="22"/>
      <c r="E19" s="22"/>
      <c r="F19" s="22">
        <v>-25075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>
        <f>H19+Q19+E19+T19+K19</f>
        <v>0</v>
      </c>
      <c r="X19" s="22">
        <f t="shared" ref="X19:Y20" si="15">I19+R19+F19+U19+L19</f>
        <v>-25075</v>
      </c>
      <c r="Y19" s="22">
        <f t="shared" si="15"/>
        <v>0</v>
      </c>
      <c r="Z19" s="22">
        <f>N19+B19</f>
        <v>0</v>
      </c>
      <c r="AA19" s="22">
        <f t="shared" ref="AA19:AB20" si="16">O19+C19</f>
        <v>0</v>
      </c>
      <c r="AB19" s="22">
        <f t="shared" si="16"/>
        <v>0</v>
      </c>
      <c r="AC19" s="22">
        <f>W19+Z19</f>
        <v>0</v>
      </c>
      <c r="AD19" s="22">
        <f t="shared" ref="AD19:AE20" si="17">X19+AA19</f>
        <v>-25075</v>
      </c>
      <c r="AE19" s="22">
        <f t="shared" si="17"/>
        <v>0</v>
      </c>
    </row>
    <row r="20" spans="1:31">
      <c r="A20" s="8" t="s">
        <v>27</v>
      </c>
      <c r="B20" s="13"/>
      <c r="C20" s="13">
        <v>2634</v>
      </c>
      <c r="D20" s="13">
        <v>2634</v>
      </c>
      <c r="E20" s="13"/>
      <c r="F20" s="13">
        <v>2961</v>
      </c>
      <c r="G20" s="13">
        <v>2961</v>
      </c>
      <c r="H20" s="13"/>
      <c r="I20" s="13"/>
      <c r="J20" s="13"/>
      <c r="K20" s="13"/>
      <c r="L20" s="13">
        <v>6306</v>
      </c>
      <c r="M20" s="13">
        <v>6306</v>
      </c>
      <c r="N20" s="13"/>
      <c r="O20" s="13"/>
      <c r="P20" s="13"/>
      <c r="Q20" s="13"/>
      <c r="R20" s="13">
        <v>46786</v>
      </c>
      <c r="S20" s="13">
        <v>46783</v>
      </c>
      <c r="T20" s="13">
        <v>0</v>
      </c>
      <c r="U20" s="13">
        <v>139</v>
      </c>
      <c r="V20" s="13">
        <v>139</v>
      </c>
      <c r="W20" s="22">
        <f>H20+Q20+E20+T20+K20</f>
        <v>0</v>
      </c>
      <c r="X20" s="22">
        <f t="shared" si="15"/>
        <v>56192</v>
      </c>
      <c r="Y20" s="22">
        <f t="shared" si="15"/>
        <v>56189</v>
      </c>
      <c r="Z20" s="22">
        <f>N20+B20</f>
        <v>0</v>
      </c>
      <c r="AA20" s="22">
        <f t="shared" si="16"/>
        <v>2634</v>
      </c>
      <c r="AB20" s="22">
        <f t="shared" si="16"/>
        <v>2634</v>
      </c>
      <c r="AC20" s="22">
        <f>W20+Z20</f>
        <v>0</v>
      </c>
      <c r="AD20" s="22">
        <f t="shared" si="17"/>
        <v>58826</v>
      </c>
      <c r="AE20" s="22">
        <f t="shared" si="17"/>
        <v>58823</v>
      </c>
    </row>
    <row r="21" spans="1:31">
      <c r="A21" s="43" t="s">
        <v>75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5"/>
      <c r="X21" s="45"/>
      <c r="Y21" s="45"/>
      <c r="Z21" s="45"/>
      <c r="AA21" s="45"/>
      <c r="AB21" s="45"/>
      <c r="AC21" s="45"/>
      <c r="AD21" s="45"/>
      <c r="AE21" s="45"/>
    </row>
    <row r="22" spans="1:31" ht="16" thickBot="1">
      <c r="A22" s="7" t="s">
        <v>13</v>
      </c>
      <c r="B22" s="17">
        <f>SUM(B19:B21)</f>
        <v>0</v>
      </c>
      <c r="C22" s="17">
        <f t="shared" ref="C22:AE22" si="18">SUM(C19:C21)</f>
        <v>2634</v>
      </c>
      <c r="D22" s="17">
        <f t="shared" si="18"/>
        <v>2634</v>
      </c>
      <c r="E22" s="17">
        <f t="shared" si="18"/>
        <v>0</v>
      </c>
      <c r="F22" s="17">
        <f t="shared" si="18"/>
        <v>-22114</v>
      </c>
      <c r="G22" s="17">
        <f t="shared" si="18"/>
        <v>2961</v>
      </c>
      <c r="H22" s="17">
        <f t="shared" si="18"/>
        <v>0</v>
      </c>
      <c r="I22" s="17">
        <f t="shared" si="18"/>
        <v>0</v>
      </c>
      <c r="J22" s="17">
        <f t="shared" si="18"/>
        <v>0</v>
      </c>
      <c r="K22" s="17">
        <f t="shared" si="18"/>
        <v>0</v>
      </c>
      <c r="L22" s="17">
        <f t="shared" si="18"/>
        <v>6306</v>
      </c>
      <c r="M22" s="17">
        <f t="shared" si="18"/>
        <v>6306</v>
      </c>
      <c r="N22" s="17">
        <f t="shared" si="18"/>
        <v>0</v>
      </c>
      <c r="O22" s="17">
        <f t="shared" si="18"/>
        <v>0</v>
      </c>
      <c r="P22" s="17">
        <f t="shared" si="18"/>
        <v>0</v>
      </c>
      <c r="Q22" s="17">
        <f t="shared" si="18"/>
        <v>0</v>
      </c>
      <c r="R22" s="17">
        <f t="shared" si="18"/>
        <v>46786</v>
      </c>
      <c r="S22" s="17">
        <f t="shared" si="18"/>
        <v>46783</v>
      </c>
      <c r="T22" s="17">
        <f t="shared" si="18"/>
        <v>0</v>
      </c>
      <c r="U22" s="17">
        <f t="shared" si="18"/>
        <v>139</v>
      </c>
      <c r="V22" s="17">
        <f t="shared" si="18"/>
        <v>139</v>
      </c>
      <c r="W22" s="17">
        <f t="shared" si="18"/>
        <v>0</v>
      </c>
      <c r="X22" s="17">
        <f t="shared" si="18"/>
        <v>31117</v>
      </c>
      <c r="Y22" s="17">
        <f t="shared" si="18"/>
        <v>56189</v>
      </c>
      <c r="Z22" s="17">
        <f t="shared" si="18"/>
        <v>0</v>
      </c>
      <c r="AA22" s="17">
        <f t="shared" si="18"/>
        <v>2634</v>
      </c>
      <c r="AB22" s="17">
        <f t="shared" si="18"/>
        <v>2634</v>
      </c>
      <c r="AC22" s="17">
        <f t="shared" si="18"/>
        <v>0</v>
      </c>
      <c r="AD22" s="17">
        <f t="shared" si="18"/>
        <v>33751</v>
      </c>
      <c r="AE22" s="17">
        <f t="shared" si="18"/>
        <v>58823</v>
      </c>
    </row>
    <row r="23" spans="1:31" ht="16" thickBot="1">
      <c r="A23" s="5" t="s">
        <v>5</v>
      </c>
      <c r="B23" s="12">
        <f>SUM(B22,B18)</f>
        <v>0</v>
      </c>
      <c r="C23" s="12">
        <f t="shared" ref="C23:AE23" si="19">SUM(C22,C18)</f>
        <v>3141</v>
      </c>
      <c r="D23" s="12">
        <f t="shared" si="19"/>
        <v>3141</v>
      </c>
      <c r="E23" s="12">
        <f t="shared" si="19"/>
        <v>0</v>
      </c>
      <c r="F23" s="12">
        <f t="shared" si="19"/>
        <v>-3984</v>
      </c>
      <c r="G23" s="12">
        <f t="shared" si="19"/>
        <v>21090</v>
      </c>
      <c r="H23" s="12">
        <f t="shared" si="19"/>
        <v>0</v>
      </c>
      <c r="I23" s="12">
        <f t="shared" si="19"/>
        <v>178</v>
      </c>
      <c r="J23" s="12">
        <f t="shared" si="19"/>
        <v>178</v>
      </c>
      <c r="K23" s="12">
        <f t="shared" si="19"/>
        <v>0</v>
      </c>
      <c r="L23" s="12">
        <f t="shared" si="19"/>
        <v>21731</v>
      </c>
      <c r="M23" s="12">
        <f t="shared" si="19"/>
        <v>21730</v>
      </c>
      <c r="N23" s="12">
        <f t="shared" si="19"/>
        <v>0</v>
      </c>
      <c r="O23" s="12">
        <f t="shared" si="19"/>
        <v>231</v>
      </c>
      <c r="P23" s="12">
        <f t="shared" si="19"/>
        <v>231</v>
      </c>
      <c r="Q23" s="12">
        <f t="shared" si="19"/>
        <v>418794</v>
      </c>
      <c r="R23" s="12">
        <f t="shared" si="19"/>
        <v>100961</v>
      </c>
      <c r="S23" s="12">
        <f t="shared" si="19"/>
        <v>100953</v>
      </c>
      <c r="T23" s="12">
        <f t="shared" si="19"/>
        <v>125508</v>
      </c>
      <c r="U23" s="12">
        <f t="shared" si="19"/>
        <v>116352</v>
      </c>
      <c r="V23" s="12">
        <f t="shared" si="19"/>
        <v>116352</v>
      </c>
      <c r="W23" s="12">
        <f t="shared" si="19"/>
        <v>544302</v>
      </c>
      <c r="X23" s="12">
        <f t="shared" si="19"/>
        <v>235238</v>
      </c>
      <c r="Y23" s="12">
        <f t="shared" si="19"/>
        <v>260303</v>
      </c>
      <c r="Z23" s="12">
        <f t="shared" si="19"/>
        <v>0</v>
      </c>
      <c r="AA23" s="12">
        <f t="shared" si="19"/>
        <v>3372</v>
      </c>
      <c r="AB23" s="12">
        <f t="shared" si="19"/>
        <v>3372</v>
      </c>
      <c r="AC23" s="12">
        <f t="shared" si="19"/>
        <v>544302</v>
      </c>
      <c r="AD23" s="12">
        <f t="shared" si="19"/>
        <v>238610</v>
      </c>
      <c r="AE23" s="12">
        <f t="shared" si="19"/>
        <v>263675</v>
      </c>
    </row>
  </sheetData>
  <mergeCells count="12">
    <mergeCell ref="W4:AE4"/>
    <mergeCell ref="A4:A5"/>
    <mergeCell ref="A1:AE1"/>
    <mergeCell ref="A2:AE2"/>
    <mergeCell ref="A3:AE3"/>
    <mergeCell ref="B4:D4"/>
    <mergeCell ref="E4:G4"/>
    <mergeCell ref="H4:J4"/>
    <mergeCell ref="K4:M4"/>
    <mergeCell ref="N4:P4"/>
    <mergeCell ref="Q4:S4"/>
    <mergeCell ref="T4:V4"/>
  </mergeCells>
  <phoneticPr fontId="0" type="noConversion"/>
  <pageMargins left="0.70866141732283472" right="0.70866141732283472" top="0.55118110236220474" bottom="0.55118110236220474" header="0.31496062992125984" footer="0.31496062992125984"/>
  <pageSetup paperSize="9" scale="43" orientation="landscape" r:id="rId1"/>
  <headerFooter>
    <oddHeader>&amp;R&amp;9 2. számú meléklet a 14/2015. (V.29.) 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E23"/>
  <sheetViews>
    <sheetView view="pageLayout" topLeftCell="R1" zoomScaleSheetLayoutView="65" workbookViewId="0">
      <selection activeCell="W21" sqref="W21:AE21"/>
    </sheetView>
  </sheetViews>
  <sheetFormatPr defaultRowHeight="15.5"/>
  <cols>
    <col min="1" max="1" width="23.1640625" customWidth="1"/>
  </cols>
  <sheetData>
    <row r="1" spans="1:31" ht="16.5">
      <c r="A1" s="48" t="s">
        <v>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ht="16.5">
      <c r="A2" s="48" t="s">
        <v>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</row>
    <row r="3" spans="1:31" ht="16" thickBot="1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</row>
    <row r="4" spans="1:31" ht="31.25" customHeight="1">
      <c r="A4" s="50" t="s">
        <v>1</v>
      </c>
      <c r="B4" s="46" t="s">
        <v>50</v>
      </c>
      <c r="C4" s="46"/>
      <c r="D4" s="46"/>
      <c r="E4" s="46" t="s">
        <v>51</v>
      </c>
      <c r="F4" s="46"/>
      <c r="G4" s="46"/>
      <c r="H4" s="46" t="s">
        <v>52</v>
      </c>
      <c r="I4" s="46"/>
      <c r="J4" s="46"/>
      <c r="K4" s="46" t="s">
        <v>53</v>
      </c>
      <c r="L4" s="46"/>
      <c r="M4" s="46"/>
      <c r="N4" s="46" t="s">
        <v>54</v>
      </c>
      <c r="O4" s="46"/>
      <c r="P4" s="46"/>
      <c r="Q4" s="46" t="s">
        <v>55</v>
      </c>
      <c r="R4" s="46"/>
      <c r="S4" s="46"/>
      <c r="T4" s="46" t="s">
        <v>56</v>
      </c>
      <c r="U4" s="46"/>
      <c r="V4" s="46"/>
      <c r="W4" s="46" t="s">
        <v>25</v>
      </c>
      <c r="X4" s="46"/>
      <c r="Y4" s="46"/>
      <c r="Z4" s="46"/>
      <c r="AA4" s="46"/>
      <c r="AB4" s="46"/>
      <c r="AC4" s="46"/>
      <c r="AD4" s="46"/>
      <c r="AE4" s="47"/>
    </row>
    <row r="5" spans="1:31" ht="31.5">
      <c r="A5" s="51"/>
      <c r="B5" s="10" t="s">
        <v>3</v>
      </c>
      <c r="C5" s="10" t="s">
        <v>30</v>
      </c>
      <c r="D5" s="10" t="s">
        <v>31</v>
      </c>
      <c r="E5" s="10" t="s">
        <v>3</v>
      </c>
      <c r="F5" s="10" t="s">
        <v>30</v>
      </c>
      <c r="G5" s="10" t="s">
        <v>31</v>
      </c>
      <c r="H5" s="10" t="s">
        <v>3</v>
      </c>
      <c r="I5" s="10" t="s">
        <v>30</v>
      </c>
      <c r="J5" s="10" t="s">
        <v>31</v>
      </c>
      <c r="K5" s="10" t="s">
        <v>3</v>
      </c>
      <c r="L5" s="10" t="s">
        <v>30</v>
      </c>
      <c r="M5" s="10" t="s">
        <v>31</v>
      </c>
      <c r="N5" s="10" t="s">
        <v>3</v>
      </c>
      <c r="O5" s="10" t="s">
        <v>30</v>
      </c>
      <c r="P5" s="10" t="s">
        <v>31</v>
      </c>
      <c r="Q5" s="10" t="s">
        <v>3</v>
      </c>
      <c r="R5" s="10" t="s">
        <v>30</v>
      </c>
      <c r="S5" s="10" t="s">
        <v>31</v>
      </c>
      <c r="T5" s="10" t="s">
        <v>3</v>
      </c>
      <c r="U5" s="10" t="s">
        <v>30</v>
      </c>
      <c r="V5" s="10" t="s">
        <v>31</v>
      </c>
      <c r="W5" s="10" t="s">
        <v>3</v>
      </c>
      <c r="X5" s="10" t="s">
        <v>30</v>
      </c>
      <c r="Y5" s="10" t="s">
        <v>31</v>
      </c>
      <c r="Z5" s="10" t="s">
        <v>3</v>
      </c>
      <c r="AA5" s="10" t="s">
        <v>30</v>
      </c>
      <c r="AB5" s="10" t="s">
        <v>31</v>
      </c>
      <c r="AC5" s="10" t="s">
        <v>3</v>
      </c>
      <c r="AD5" s="10" t="s">
        <v>30</v>
      </c>
      <c r="AE5" s="28" t="s">
        <v>31</v>
      </c>
    </row>
    <row r="6" spans="1:31">
      <c r="A6" s="34" t="s">
        <v>18</v>
      </c>
      <c r="B6" s="10" t="s">
        <v>21</v>
      </c>
      <c r="C6" s="10" t="s">
        <v>21</v>
      </c>
      <c r="D6" s="10" t="s">
        <v>21</v>
      </c>
      <c r="E6" s="10" t="s">
        <v>20</v>
      </c>
      <c r="F6" s="10" t="s">
        <v>20</v>
      </c>
      <c r="G6" s="10" t="s">
        <v>20</v>
      </c>
      <c r="H6" s="10" t="s">
        <v>21</v>
      </c>
      <c r="I6" s="10" t="s">
        <v>21</v>
      </c>
      <c r="J6" s="10" t="s">
        <v>21</v>
      </c>
      <c r="K6" s="10" t="s">
        <v>20</v>
      </c>
      <c r="L6" s="10" t="s">
        <v>20</v>
      </c>
      <c r="M6" s="10" t="s">
        <v>20</v>
      </c>
      <c r="N6" s="10" t="s">
        <v>20</v>
      </c>
      <c r="O6" s="10" t="s">
        <v>20</v>
      </c>
      <c r="P6" s="10" t="s">
        <v>20</v>
      </c>
      <c r="Q6" s="10" t="s">
        <v>20</v>
      </c>
      <c r="R6" s="10" t="s">
        <v>20</v>
      </c>
      <c r="S6" s="10" t="s">
        <v>20</v>
      </c>
      <c r="T6" s="10" t="s">
        <v>20</v>
      </c>
      <c r="U6" s="10" t="s">
        <v>20</v>
      </c>
      <c r="V6" s="10" t="s">
        <v>20</v>
      </c>
      <c r="W6" s="10" t="s">
        <v>20</v>
      </c>
      <c r="X6" s="10" t="s">
        <v>20</v>
      </c>
      <c r="Y6" s="10" t="s">
        <v>20</v>
      </c>
      <c r="Z6" s="10" t="s">
        <v>21</v>
      </c>
      <c r="AA6" s="10" t="s">
        <v>21</v>
      </c>
      <c r="AB6" s="10" t="s">
        <v>21</v>
      </c>
      <c r="AC6" s="26" t="s">
        <v>25</v>
      </c>
      <c r="AD6" s="26" t="s">
        <v>25</v>
      </c>
      <c r="AE6" s="36" t="s">
        <v>25</v>
      </c>
    </row>
    <row r="7" spans="1:31" ht="16" thickBot="1">
      <c r="A7" s="35" t="s">
        <v>19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9"/>
      <c r="Z7" s="9"/>
      <c r="AA7" s="9"/>
      <c r="AB7" s="9"/>
      <c r="AC7" s="9"/>
      <c r="AD7" s="9"/>
      <c r="AE7" s="37"/>
    </row>
    <row r="8" spans="1:31">
      <c r="A8" s="8" t="s">
        <v>7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f>Q8+T8+E8+K8</f>
        <v>0</v>
      </c>
      <c r="X8" s="18">
        <f t="shared" ref="X8:Y12" si="0">R8+U8+F8+L8</f>
        <v>0</v>
      </c>
      <c r="Y8" s="18">
        <f t="shared" si="0"/>
        <v>0</v>
      </c>
      <c r="Z8" s="13">
        <f>B8+H8</f>
        <v>0</v>
      </c>
      <c r="AA8" s="13">
        <f t="shared" ref="AA8:AB12" si="1">C8+I8</f>
        <v>0</v>
      </c>
      <c r="AB8" s="13">
        <f t="shared" si="1"/>
        <v>0</v>
      </c>
      <c r="AC8" s="13">
        <f>W8+Z8</f>
        <v>0</v>
      </c>
      <c r="AD8" s="13">
        <f t="shared" ref="AD8:AE12" si="2">X8+AA8</f>
        <v>0</v>
      </c>
      <c r="AE8" s="13">
        <f t="shared" si="2"/>
        <v>0</v>
      </c>
    </row>
    <row r="9" spans="1:31" ht="28.5">
      <c r="A9" s="1" t="s">
        <v>14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9">
        <v>16025</v>
      </c>
      <c r="L9" s="19">
        <v>13730</v>
      </c>
      <c r="M9" s="19">
        <v>13730</v>
      </c>
      <c r="N9" s="18">
        <v>0</v>
      </c>
      <c r="O9" s="19">
        <v>1000</v>
      </c>
      <c r="P9" s="19">
        <v>1000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f>Q9+T9+E9+K9+N9</f>
        <v>16025</v>
      </c>
      <c r="X9" s="18">
        <f>R9+U9+F9+L9+O9</f>
        <v>14730</v>
      </c>
      <c r="Y9" s="18">
        <f>S9+V9+G9+M9+P9</f>
        <v>14730</v>
      </c>
      <c r="Z9" s="13">
        <f t="shared" ref="Z9:Z12" si="3">B9+H9</f>
        <v>0</v>
      </c>
      <c r="AA9" s="13">
        <f t="shared" si="1"/>
        <v>0</v>
      </c>
      <c r="AB9" s="13">
        <f t="shared" si="1"/>
        <v>0</v>
      </c>
      <c r="AC9" s="13">
        <f t="shared" ref="AC9:AC12" si="4">W9+Z9</f>
        <v>16025</v>
      </c>
      <c r="AD9" s="13">
        <f t="shared" si="2"/>
        <v>14730</v>
      </c>
      <c r="AE9" s="13">
        <f t="shared" si="2"/>
        <v>14730</v>
      </c>
    </row>
    <row r="10" spans="1:31">
      <c r="A10" s="1" t="s">
        <v>16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f t="shared" ref="W10:W12" si="5">Q10+T10+E10+K10</f>
        <v>0</v>
      </c>
      <c r="X10" s="18">
        <f t="shared" si="0"/>
        <v>0</v>
      </c>
      <c r="Y10" s="18">
        <f t="shared" si="0"/>
        <v>0</v>
      </c>
      <c r="Z10" s="13">
        <f t="shared" si="3"/>
        <v>0</v>
      </c>
      <c r="AA10" s="13">
        <f t="shared" si="1"/>
        <v>0</v>
      </c>
      <c r="AB10" s="13">
        <f t="shared" si="1"/>
        <v>0</v>
      </c>
      <c r="AC10" s="13">
        <f t="shared" si="4"/>
        <v>0</v>
      </c>
      <c r="AD10" s="13">
        <f t="shared" si="2"/>
        <v>0</v>
      </c>
      <c r="AE10" s="13">
        <f t="shared" si="2"/>
        <v>0</v>
      </c>
    </row>
    <row r="11" spans="1:31">
      <c r="A11" s="1" t="s">
        <v>8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4">
        <v>0</v>
      </c>
      <c r="L11" s="14">
        <v>1</v>
      </c>
      <c r="M11" s="14">
        <v>1</v>
      </c>
      <c r="N11" s="18">
        <v>0</v>
      </c>
      <c r="O11" s="14"/>
      <c r="P11" s="14"/>
      <c r="Q11" s="14"/>
      <c r="R11" s="14"/>
      <c r="S11" s="14"/>
      <c r="T11" s="14">
        <v>762</v>
      </c>
      <c r="U11" s="14">
        <v>150</v>
      </c>
      <c r="V11" s="14">
        <v>142</v>
      </c>
      <c r="W11" s="18">
        <f t="shared" si="5"/>
        <v>762</v>
      </c>
      <c r="X11" s="18">
        <f t="shared" si="0"/>
        <v>151</v>
      </c>
      <c r="Y11" s="18">
        <f t="shared" si="0"/>
        <v>143</v>
      </c>
      <c r="Z11" s="13">
        <f t="shared" si="3"/>
        <v>0</v>
      </c>
      <c r="AA11" s="13">
        <f t="shared" si="1"/>
        <v>0</v>
      </c>
      <c r="AB11" s="13">
        <f t="shared" si="1"/>
        <v>0</v>
      </c>
      <c r="AC11" s="13">
        <f t="shared" si="4"/>
        <v>762</v>
      </c>
      <c r="AD11" s="13">
        <f t="shared" si="2"/>
        <v>151</v>
      </c>
      <c r="AE11" s="13">
        <f t="shared" si="2"/>
        <v>143</v>
      </c>
    </row>
    <row r="12" spans="1:31" ht="28.5">
      <c r="A12" s="1" t="s">
        <v>17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f t="shared" si="5"/>
        <v>0</v>
      </c>
      <c r="X12" s="18">
        <f t="shared" si="0"/>
        <v>0</v>
      </c>
      <c r="Y12" s="18">
        <f t="shared" si="0"/>
        <v>0</v>
      </c>
      <c r="Z12" s="13">
        <f t="shared" si="3"/>
        <v>0</v>
      </c>
      <c r="AA12" s="13">
        <f t="shared" si="1"/>
        <v>0</v>
      </c>
      <c r="AB12" s="13">
        <f t="shared" si="1"/>
        <v>0</v>
      </c>
      <c r="AC12" s="13">
        <f t="shared" si="4"/>
        <v>0</v>
      </c>
      <c r="AD12" s="13">
        <f t="shared" si="2"/>
        <v>0</v>
      </c>
      <c r="AE12" s="13">
        <f t="shared" si="2"/>
        <v>0</v>
      </c>
    </row>
    <row r="13" spans="1:31" ht="28.5">
      <c r="A13" s="2" t="s">
        <v>9</v>
      </c>
      <c r="B13" s="15">
        <f>SUM(B8:B12)</f>
        <v>0</v>
      </c>
      <c r="C13" s="15">
        <f t="shared" ref="C13:AE13" si="6">SUM(C8:C12)</f>
        <v>0</v>
      </c>
      <c r="D13" s="15">
        <f t="shared" si="6"/>
        <v>0</v>
      </c>
      <c r="E13" s="15">
        <f t="shared" si="6"/>
        <v>0</v>
      </c>
      <c r="F13" s="15">
        <f t="shared" si="6"/>
        <v>0</v>
      </c>
      <c r="G13" s="15">
        <f t="shared" si="6"/>
        <v>0</v>
      </c>
      <c r="H13" s="15">
        <f t="shared" si="6"/>
        <v>0</v>
      </c>
      <c r="I13" s="15">
        <f t="shared" si="6"/>
        <v>0</v>
      </c>
      <c r="J13" s="15">
        <f t="shared" si="6"/>
        <v>0</v>
      </c>
      <c r="K13" s="15">
        <f t="shared" si="6"/>
        <v>16025</v>
      </c>
      <c r="L13" s="15">
        <f t="shared" si="6"/>
        <v>13731</v>
      </c>
      <c r="M13" s="15">
        <f t="shared" si="6"/>
        <v>13731</v>
      </c>
      <c r="N13" s="15">
        <f t="shared" si="6"/>
        <v>0</v>
      </c>
      <c r="O13" s="15">
        <f t="shared" si="6"/>
        <v>1000</v>
      </c>
      <c r="P13" s="15">
        <f t="shared" si="6"/>
        <v>1000</v>
      </c>
      <c r="Q13" s="15">
        <f t="shared" si="6"/>
        <v>0</v>
      </c>
      <c r="R13" s="15">
        <f t="shared" si="6"/>
        <v>0</v>
      </c>
      <c r="S13" s="15">
        <f t="shared" si="6"/>
        <v>0</v>
      </c>
      <c r="T13" s="15">
        <f t="shared" si="6"/>
        <v>762</v>
      </c>
      <c r="U13" s="15">
        <f t="shared" si="6"/>
        <v>150</v>
      </c>
      <c r="V13" s="15">
        <f t="shared" si="6"/>
        <v>142</v>
      </c>
      <c r="W13" s="15">
        <f t="shared" si="6"/>
        <v>16787</v>
      </c>
      <c r="X13" s="15">
        <f t="shared" si="6"/>
        <v>14881</v>
      </c>
      <c r="Y13" s="15">
        <f t="shared" si="6"/>
        <v>14873</v>
      </c>
      <c r="Z13" s="15">
        <f t="shared" si="6"/>
        <v>0</v>
      </c>
      <c r="AA13" s="15">
        <f t="shared" si="6"/>
        <v>0</v>
      </c>
      <c r="AB13" s="15">
        <f t="shared" si="6"/>
        <v>0</v>
      </c>
      <c r="AC13" s="15">
        <f t="shared" si="6"/>
        <v>16787</v>
      </c>
      <c r="AD13" s="15">
        <f t="shared" si="6"/>
        <v>14881</v>
      </c>
      <c r="AE13" s="15">
        <f t="shared" si="6"/>
        <v>14873</v>
      </c>
    </row>
    <row r="14" spans="1:31" ht="42.5">
      <c r="A14" s="1" t="s">
        <v>23</v>
      </c>
      <c r="B14" s="14">
        <v>0</v>
      </c>
      <c r="C14" s="14">
        <v>0</v>
      </c>
      <c r="D14" s="14">
        <v>0</v>
      </c>
      <c r="E14" s="14">
        <v>0</v>
      </c>
      <c r="F14" s="14">
        <v>2917</v>
      </c>
      <c r="G14" s="14">
        <v>2917</v>
      </c>
      <c r="H14" s="14">
        <v>0</v>
      </c>
      <c r="I14" s="14">
        <v>5322</v>
      </c>
      <c r="J14" s="14">
        <v>5321</v>
      </c>
      <c r="K14" s="14">
        <v>0</v>
      </c>
      <c r="L14" s="14">
        <v>0</v>
      </c>
      <c r="M14" s="14">
        <v>0</v>
      </c>
      <c r="N14" s="14">
        <v>0</v>
      </c>
      <c r="O14" s="14">
        <v>8841</v>
      </c>
      <c r="P14" s="14">
        <v>8841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f>Q14+E14+T14+K14+N14</f>
        <v>0</v>
      </c>
      <c r="X14" s="14">
        <f t="shared" ref="X14:Y16" si="7">R14+F14+U14+L14+O14</f>
        <v>11758</v>
      </c>
      <c r="Y14" s="14">
        <f t="shared" si="7"/>
        <v>11758</v>
      </c>
      <c r="Z14" s="11">
        <f>B14+H14</f>
        <v>0</v>
      </c>
      <c r="AA14" s="11">
        <f t="shared" ref="AA14:AB16" si="8">C14+I14</f>
        <v>5322</v>
      </c>
      <c r="AB14" s="11">
        <f t="shared" si="8"/>
        <v>5321</v>
      </c>
      <c r="AC14" s="11">
        <f>W14+Z14</f>
        <v>0</v>
      </c>
      <c r="AD14" s="11">
        <f t="shared" ref="AD14:AE16" si="9">X14+AA14</f>
        <v>17080</v>
      </c>
      <c r="AE14" s="11">
        <f t="shared" si="9"/>
        <v>17079</v>
      </c>
    </row>
    <row r="15" spans="1:31">
      <c r="A15" s="3" t="s">
        <v>15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f t="shared" ref="W15:W16" si="10">Q15+E15+T15+K15+N15</f>
        <v>0</v>
      </c>
      <c r="X15" s="14">
        <f t="shared" si="7"/>
        <v>0</v>
      </c>
      <c r="Y15" s="14">
        <f t="shared" si="7"/>
        <v>0</v>
      </c>
      <c r="Z15" s="11">
        <f t="shared" ref="Z15:Z16" si="11">B15+H15</f>
        <v>0</v>
      </c>
      <c r="AA15" s="11">
        <f t="shared" si="8"/>
        <v>0</v>
      </c>
      <c r="AB15" s="11">
        <f t="shared" si="8"/>
        <v>0</v>
      </c>
      <c r="AC15" s="11">
        <f t="shared" ref="AC15:AC16" si="12">W15+Z15</f>
        <v>0</v>
      </c>
      <c r="AD15" s="11">
        <f t="shared" si="9"/>
        <v>0</v>
      </c>
      <c r="AE15" s="11">
        <f t="shared" si="9"/>
        <v>0</v>
      </c>
    </row>
    <row r="16" spans="1:31" ht="28.5">
      <c r="A16" s="6" t="s">
        <v>11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20">
        <v>5000</v>
      </c>
      <c r="P16" s="20">
        <v>5000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f t="shared" si="10"/>
        <v>0</v>
      </c>
      <c r="X16" s="14">
        <f t="shared" si="7"/>
        <v>5000</v>
      </c>
      <c r="Y16" s="14">
        <f t="shared" si="7"/>
        <v>5000</v>
      </c>
      <c r="Z16" s="11">
        <f t="shared" si="11"/>
        <v>0</v>
      </c>
      <c r="AA16" s="11">
        <f t="shared" si="8"/>
        <v>0</v>
      </c>
      <c r="AB16" s="11">
        <f t="shared" si="8"/>
        <v>0</v>
      </c>
      <c r="AC16" s="11">
        <f t="shared" si="12"/>
        <v>0</v>
      </c>
      <c r="AD16" s="11">
        <f t="shared" si="9"/>
        <v>5000</v>
      </c>
      <c r="AE16" s="11">
        <f t="shared" si="9"/>
        <v>5000</v>
      </c>
    </row>
    <row r="17" spans="1:31" ht="16" thickBot="1">
      <c r="A17" s="4" t="s">
        <v>10</v>
      </c>
      <c r="B17" s="21">
        <f>SUM(B14:B16)</f>
        <v>0</v>
      </c>
      <c r="C17" s="21">
        <f t="shared" ref="C17:AE17" si="13">SUM(C14:C16)</f>
        <v>0</v>
      </c>
      <c r="D17" s="21">
        <f t="shared" si="13"/>
        <v>0</v>
      </c>
      <c r="E17" s="21">
        <f t="shared" si="13"/>
        <v>0</v>
      </c>
      <c r="F17" s="21">
        <f t="shared" si="13"/>
        <v>2917</v>
      </c>
      <c r="G17" s="21">
        <f t="shared" si="13"/>
        <v>2917</v>
      </c>
      <c r="H17" s="21">
        <f t="shared" si="13"/>
        <v>0</v>
      </c>
      <c r="I17" s="21">
        <f t="shared" si="13"/>
        <v>5322</v>
      </c>
      <c r="J17" s="21">
        <f t="shared" si="13"/>
        <v>5321</v>
      </c>
      <c r="K17" s="21">
        <f t="shared" si="13"/>
        <v>0</v>
      </c>
      <c r="L17" s="21">
        <f t="shared" si="13"/>
        <v>0</v>
      </c>
      <c r="M17" s="21">
        <f t="shared" si="13"/>
        <v>0</v>
      </c>
      <c r="N17" s="21">
        <f t="shared" si="13"/>
        <v>0</v>
      </c>
      <c r="O17" s="21">
        <f t="shared" si="13"/>
        <v>13841</v>
      </c>
      <c r="P17" s="21">
        <f t="shared" si="13"/>
        <v>13841</v>
      </c>
      <c r="Q17" s="21">
        <f t="shared" si="13"/>
        <v>0</v>
      </c>
      <c r="R17" s="21">
        <f t="shared" si="13"/>
        <v>0</v>
      </c>
      <c r="S17" s="21">
        <f t="shared" si="13"/>
        <v>0</v>
      </c>
      <c r="T17" s="21">
        <f t="shared" si="13"/>
        <v>0</v>
      </c>
      <c r="U17" s="21">
        <f t="shared" si="13"/>
        <v>0</v>
      </c>
      <c r="V17" s="21">
        <f t="shared" si="13"/>
        <v>0</v>
      </c>
      <c r="W17" s="21">
        <f t="shared" si="13"/>
        <v>0</v>
      </c>
      <c r="X17" s="21">
        <f t="shared" si="13"/>
        <v>16758</v>
      </c>
      <c r="Y17" s="21">
        <f t="shared" si="13"/>
        <v>16758</v>
      </c>
      <c r="Z17" s="21">
        <f t="shared" si="13"/>
        <v>0</v>
      </c>
      <c r="AA17" s="21">
        <f t="shared" si="13"/>
        <v>5322</v>
      </c>
      <c r="AB17" s="21">
        <f t="shared" si="13"/>
        <v>5321</v>
      </c>
      <c r="AC17" s="21">
        <f t="shared" si="13"/>
        <v>0</v>
      </c>
      <c r="AD17" s="21">
        <f t="shared" si="13"/>
        <v>22080</v>
      </c>
      <c r="AE17" s="21">
        <f t="shared" si="13"/>
        <v>22079</v>
      </c>
    </row>
    <row r="18" spans="1:31" ht="29" thickBot="1">
      <c r="A18" s="24" t="s">
        <v>12</v>
      </c>
      <c r="B18" s="12">
        <f t="shared" ref="B18:AE18" si="14">SUM(B17,B13)</f>
        <v>0</v>
      </c>
      <c r="C18" s="12">
        <f t="shared" si="14"/>
        <v>0</v>
      </c>
      <c r="D18" s="12">
        <f t="shared" si="14"/>
        <v>0</v>
      </c>
      <c r="E18" s="12">
        <f t="shared" si="14"/>
        <v>0</v>
      </c>
      <c r="F18" s="12">
        <f t="shared" si="14"/>
        <v>2917</v>
      </c>
      <c r="G18" s="12">
        <f t="shared" si="14"/>
        <v>2917</v>
      </c>
      <c r="H18" s="12">
        <f t="shared" si="14"/>
        <v>0</v>
      </c>
      <c r="I18" s="12">
        <f t="shared" si="14"/>
        <v>5322</v>
      </c>
      <c r="J18" s="12">
        <f t="shared" si="14"/>
        <v>5321</v>
      </c>
      <c r="K18" s="12">
        <f t="shared" si="14"/>
        <v>16025</v>
      </c>
      <c r="L18" s="12">
        <f t="shared" si="14"/>
        <v>13731</v>
      </c>
      <c r="M18" s="12">
        <f t="shared" si="14"/>
        <v>13731</v>
      </c>
      <c r="N18" s="12">
        <f t="shared" si="14"/>
        <v>0</v>
      </c>
      <c r="O18" s="12">
        <f t="shared" si="14"/>
        <v>14841</v>
      </c>
      <c r="P18" s="12">
        <f t="shared" si="14"/>
        <v>14841</v>
      </c>
      <c r="Q18" s="12">
        <f t="shared" si="14"/>
        <v>0</v>
      </c>
      <c r="R18" s="12">
        <f t="shared" si="14"/>
        <v>0</v>
      </c>
      <c r="S18" s="12">
        <f t="shared" si="14"/>
        <v>0</v>
      </c>
      <c r="T18" s="12">
        <f t="shared" si="14"/>
        <v>762</v>
      </c>
      <c r="U18" s="12">
        <f t="shared" si="14"/>
        <v>150</v>
      </c>
      <c r="V18" s="12">
        <f t="shared" si="14"/>
        <v>142</v>
      </c>
      <c r="W18" s="12">
        <f t="shared" si="14"/>
        <v>16787</v>
      </c>
      <c r="X18" s="12">
        <f t="shared" si="14"/>
        <v>31639</v>
      </c>
      <c r="Y18" s="12">
        <f t="shared" si="14"/>
        <v>31631</v>
      </c>
      <c r="Z18" s="12">
        <f t="shared" si="14"/>
        <v>0</v>
      </c>
      <c r="AA18" s="12">
        <f t="shared" si="14"/>
        <v>5322</v>
      </c>
      <c r="AB18" s="12">
        <f t="shared" si="14"/>
        <v>5321</v>
      </c>
      <c r="AC18" s="12">
        <f t="shared" si="14"/>
        <v>16787</v>
      </c>
      <c r="AD18" s="12">
        <f t="shared" si="14"/>
        <v>36961</v>
      </c>
      <c r="AE18" s="25">
        <f t="shared" si="14"/>
        <v>36952</v>
      </c>
    </row>
    <row r="19" spans="1:31">
      <c r="A19" s="8" t="s">
        <v>28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>
        <f>Q19+E19+T19+K19+N19</f>
        <v>0</v>
      </c>
      <c r="X19" s="22">
        <f t="shared" ref="X19:Y21" si="15">R19+F19+U19+L19+O19</f>
        <v>0</v>
      </c>
      <c r="Y19" s="22">
        <f t="shared" si="15"/>
        <v>0</v>
      </c>
      <c r="Z19" s="22">
        <f>B19+H19</f>
        <v>0</v>
      </c>
      <c r="AA19" s="22">
        <f t="shared" ref="AA19:AB20" si="16">C19+I19</f>
        <v>0</v>
      </c>
      <c r="AB19" s="22">
        <f t="shared" si="16"/>
        <v>0</v>
      </c>
      <c r="AC19" s="22">
        <f>W19+Z19</f>
        <v>0</v>
      </c>
      <c r="AD19" s="22">
        <f t="shared" ref="AD19:AE20" si="17">X19+AA19</f>
        <v>0</v>
      </c>
      <c r="AE19" s="22">
        <f t="shared" si="17"/>
        <v>0</v>
      </c>
    </row>
    <row r="20" spans="1:31">
      <c r="A20" s="8" t="s">
        <v>27</v>
      </c>
      <c r="B20" s="13"/>
      <c r="C20" s="13">
        <v>61726</v>
      </c>
      <c r="D20" s="13">
        <v>61726</v>
      </c>
      <c r="E20" s="13"/>
      <c r="F20" s="13">
        <v>902</v>
      </c>
      <c r="G20" s="13">
        <v>902</v>
      </c>
      <c r="H20" s="13"/>
      <c r="I20" s="13">
        <v>17141</v>
      </c>
      <c r="J20" s="13">
        <v>17142</v>
      </c>
      <c r="K20" s="13"/>
      <c r="L20" s="13">
        <v>4204</v>
      </c>
      <c r="M20" s="13">
        <v>4203</v>
      </c>
      <c r="N20" s="13"/>
      <c r="O20" s="13">
        <v>8878</v>
      </c>
      <c r="P20" s="13">
        <v>12457</v>
      </c>
      <c r="Q20" s="13"/>
      <c r="R20" s="13">
        <v>3048</v>
      </c>
      <c r="S20" s="13">
        <v>3048</v>
      </c>
      <c r="T20" s="13"/>
      <c r="U20" s="13"/>
      <c r="V20" s="13"/>
      <c r="W20" s="22">
        <f>Q20+E20+T20+K20+N20</f>
        <v>0</v>
      </c>
      <c r="X20" s="22">
        <f t="shared" si="15"/>
        <v>17032</v>
      </c>
      <c r="Y20" s="22">
        <f t="shared" si="15"/>
        <v>20610</v>
      </c>
      <c r="Z20" s="22">
        <f>B20+H20</f>
        <v>0</v>
      </c>
      <c r="AA20" s="22">
        <f t="shared" si="16"/>
        <v>78867</v>
      </c>
      <c r="AB20" s="22">
        <f t="shared" si="16"/>
        <v>78868</v>
      </c>
      <c r="AC20" s="22">
        <f>W20+Z20</f>
        <v>0</v>
      </c>
      <c r="AD20" s="22">
        <f t="shared" si="17"/>
        <v>95899</v>
      </c>
      <c r="AE20" s="22">
        <f t="shared" si="17"/>
        <v>99478</v>
      </c>
    </row>
    <row r="21" spans="1:31">
      <c r="A21" s="43" t="s">
        <v>75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22">
        <f>Q21+E21+T21+K21+N21</f>
        <v>0</v>
      </c>
      <c r="X21" s="22">
        <f t="shared" si="15"/>
        <v>0</v>
      </c>
      <c r="Y21" s="22">
        <f t="shared" si="15"/>
        <v>0</v>
      </c>
      <c r="Z21" s="22">
        <f t="shared" ref="Z21:AE21" si="18">T21+H21+W21+N21+Q21</f>
        <v>0</v>
      </c>
      <c r="AA21" s="22">
        <f t="shared" si="18"/>
        <v>0</v>
      </c>
      <c r="AB21" s="22">
        <f t="shared" si="18"/>
        <v>0</v>
      </c>
      <c r="AC21" s="22">
        <f t="shared" si="18"/>
        <v>0</v>
      </c>
      <c r="AD21" s="22">
        <f t="shared" si="18"/>
        <v>0</v>
      </c>
      <c r="AE21" s="22">
        <f t="shared" si="18"/>
        <v>0</v>
      </c>
    </row>
    <row r="22" spans="1:31" ht="16" thickBot="1">
      <c r="A22" s="7" t="s">
        <v>13</v>
      </c>
      <c r="B22" s="17">
        <f>SUM(B19:B21)</f>
        <v>0</v>
      </c>
      <c r="C22" s="17">
        <f t="shared" ref="C22:AE22" si="19">SUM(C19:C21)</f>
        <v>61726</v>
      </c>
      <c r="D22" s="17">
        <f t="shared" si="19"/>
        <v>61726</v>
      </c>
      <c r="E22" s="17">
        <f t="shared" si="19"/>
        <v>0</v>
      </c>
      <c r="F22" s="17">
        <f t="shared" si="19"/>
        <v>902</v>
      </c>
      <c r="G22" s="17">
        <f t="shared" si="19"/>
        <v>902</v>
      </c>
      <c r="H22" s="17">
        <f t="shared" si="19"/>
        <v>0</v>
      </c>
      <c r="I22" s="17">
        <f t="shared" si="19"/>
        <v>17141</v>
      </c>
      <c r="J22" s="17">
        <f t="shared" si="19"/>
        <v>17142</v>
      </c>
      <c r="K22" s="17">
        <f t="shared" si="19"/>
        <v>0</v>
      </c>
      <c r="L22" s="17">
        <f t="shared" si="19"/>
        <v>4204</v>
      </c>
      <c r="M22" s="17">
        <f t="shared" si="19"/>
        <v>4203</v>
      </c>
      <c r="N22" s="17">
        <f t="shared" si="19"/>
        <v>0</v>
      </c>
      <c r="O22" s="17">
        <f t="shared" si="19"/>
        <v>8878</v>
      </c>
      <c r="P22" s="17">
        <f t="shared" si="19"/>
        <v>12457</v>
      </c>
      <c r="Q22" s="17">
        <f t="shared" si="19"/>
        <v>0</v>
      </c>
      <c r="R22" s="17">
        <f t="shared" si="19"/>
        <v>3048</v>
      </c>
      <c r="S22" s="17">
        <f t="shared" si="19"/>
        <v>3048</v>
      </c>
      <c r="T22" s="17">
        <f t="shared" si="19"/>
        <v>0</v>
      </c>
      <c r="U22" s="17">
        <f t="shared" si="19"/>
        <v>0</v>
      </c>
      <c r="V22" s="17">
        <f t="shared" si="19"/>
        <v>0</v>
      </c>
      <c r="W22" s="17">
        <f t="shared" si="19"/>
        <v>0</v>
      </c>
      <c r="X22" s="17">
        <f t="shared" si="19"/>
        <v>17032</v>
      </c>
      <c r="Y22" s="17">
        <f t="shared" si="19"/>
        <v>20610</v>
      </c>
      <c r="Z22" s="17">
        <f t="shared" si="19"/>
        <v>0</v>
      </c>
      <c r="AA22" s="17">
        <f t="shared" si="19"/>
        <v>78867</v>
      </c>
      <c r="AB22" s="17">
        <f t="shared" si="19"/>
        <v>78868</v>
      </c>
      <c r="AC22" s="17">
        <f t="shared" si="19"/>
        <v>0</v>
      </c>
      <c r="AD22" s="17">
        <f t="shared" si="19"/>
        <v>95899</v>
      </c>
      <c r="AE22" s="17">
        <f t="shared" si="19"/>
        <v>99478</v>
      </c>
    </row>
    <row r="23" spans="1:31" ht="16" thickBot="1">
      <c r="A23" s="5" t="s">
        <v>5</v>
      </c>
      <c r="B23" s="12">
        <f>SUM(B22,B18)</f>
        <v>0</v>
      </c>
      <c r="C23" s="12">
        <f t="shared" ref="C23:AE23" si="20">SUM(C22,C18)</f>
        <v>61726</v>
      </c>
      <c r="D23" s="12">
        <f t="shared" si="20"/>
        <v>61726</v>
      </c>
      <c r="E23" s="12">
        <f t="shared" si="20"/>
        <v>0</v>
      </c>
      <c r="F23" s="12">
        <f t="shared" si="20"/>
        <v>3819</v>
      </c>
      <c r="G23" s="12">
        <f t="shared" si="20"/>
        <v>3819</v>
      </c>
      <c r="H23" s="12">
        <f t="shared" si="20"/>
        <v>0</v>
      </c>
      <c r="I23" s="12">
        <f t="shared" si="20"/>
        <v>22463</v>
      </c>
      <c r="J23" s="12">
        <f t="shared" si="20"/>
        <v>22463</v>
      </c>
      <c r="K23" s="12">
        <f t="shared" si="20"/>
        <v>16025</v>
      </c>
      <c r="L23" s="12">
        <f t="shared" si="20"/>
        <v>17935</v>
      </c>
      <c r="M23" s="12">
        <f t="shared" si="20"/>
        <v>17934</v>
      </c>
      <c r="N23" s="12">
        <f t="shared" si="20"/>
        <v>0</v>
      </c>
      <c r="O23" s="12">
        <f t="shared" si="20"/>
        <v>23719</v>
      </c>
      <c r="P23" s="12">
        <f t="shared" si="20"/>
        <v>27298</v>
      </c>
      <c r="Q23" s="12">
        <f t="shared" si="20"/>
        <v>0</v>
      </c>
      <c r="R23" s="12">
        <f t="shared" si="20"/>
        <v>3048</v>
      </c>
      <c r="S23" s="12">
        <f t="shared" si="20"/>
        <v>3048</v>
      </c>
      <c r="T23" s="12">
        <f t="shared" si="20"/>
        <v>762</v>
      </c>
      <c r="U23" s="12">
        <f t="shared" si="20"/>
        <v>150</v>
      </c>
      <c r="V23" s="12">
        <f t="shared" si="20"/>
        <v>142</v>
      </c>
      <c r="W23" s="12">
        <f t="shared" si="20"/>
        <v>16787</v>
      </c>
      <c r="X23" s="12">
        <f t="shared" si="20"/>
        <v>48671</v>
      </c>
      <c r="Y23" s="12">
        <f t="shared" si="20"/>
        <v>52241</v>
      </c>
      <c r="Z23" s="12">
        <f t="shared" si="20"/>
        <v>0</v>
      </c>
      <c r="AA23" s="12">
        <f t="shared" si="20"/>
        <v>84189</v>
      </c>
      <c r="AB23" s="12">
        <f t="shared" si="20"/>
        <v>84189</v>
      </c>
      <c r="AC23" s="12">
        <f t="shared" si="20"/>
        <v>16787</v>
      </c>
      <c r="AD23" s="12">
        <f t="shared" si="20"/>
        <v>132860</v>
      </c>
      <c r="AE23" s="12">
        <f t="shared" si="20"/>
        <v>136430</v>
      </c>
    </row>
  </sheetData>
  <mergeCells count="12">
    <mergeCell ref="T4:V4"/>
    <mergeCell ref="W4:AE4"/>
    <mergeCell ref="A1:AE1"/>
    <mergeCell ref="A2:AE2"/>
    <mergeCell ref="A3:AE3"/>
    <mergeCell ref="A4:A5"/>
    <mergeCell ref="B4:D4"/>
    <mergeCell ref="E4:G4"/>
    <mergeCell ref="H4:J4"/>
    <mergeCell ref="K4:M4"/>
    <mergeCell ref="N4:P4"/>
    <mergeCell ref="Q4:S4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headerFooter>
    <oddHeader>&amp;R2. számú meléklet a 14/2015. (V.29.) 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E23"/>
  <sheetViews>
    <sheetView view="pageLayout" zoomScaleSheetLayoutView="70" workbookViewId="0">
      <selection activeCell="W21" sqref="W21:AE21"/>
    </sheetView>
  </sheetViews>
  <sheetFormatPr defaultRowHeight="15.5"/>
  <cols>
    <col min="1" max="1" width="25.6640625" customWidth="1"/>
  </cols>
  <sheetData>
    <row r="1" spans="1:31" ht="16.5">
      <c r="A1" s="48" t="s">
        <v>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ht="16.5">
      <c r="A2" s="48" t="s">
        <v>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</row>
    <row r="3" spans="1:31" ht="16" thickBot="1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</row>
    <row r="4" spans="1:31" ht="35.4" customHeight="1">
      <c r="A4" s="50" t="s">
        <v>1</v>
      </c>
      <c r="B4" s="52" t="s">
        <v>50</v>
      </c>
      <c r="C4" s="53"/>
      <c r="D4" s="54"/>
      <c r="E4" s="46" t="s">
        <v>57</v>
      </c>
      <c r="F4" s="46"/>
      <c r="G4" s="46"/>
      <c r="H4" s="46" t="s">
        <v>58</v>
      </c>
      <c r="I4" s="46"/>
      <c r="J4" s="46"/>
      <c r="K4" s="46" t="s">
        <v>59</v>
      </c>
      <c r="L4" s="46"/>
      <c r="M4" s="46"/>
      <c r="N4" s="46" t="s">
        <v>60</v>
      </c>
      <c r="O4" s="46"/>
      <c r="P4" s="46"/>
      <c r="Q4" s="46" t="s">
        <v>61</v>
      </c>
      <c r="R4" s="46"/>
      <c r="S4" s="46"/>
      <c r="T4" s="46" t="s">
        <v>62</v>
      </c>
      <c r="U4" s="46"/>
      <c r="V4" s="46"/>
      <c r="W4" s="46" t="s">
        <v>25</v>
      </c>
      <c r="X4" s="46"/>
      <c r="Y4" s="46"/>
      <c r="Z4" s="46"/>
      <c r="AA4" s="46"/>
      <c r="AB4" s="46"/>
      <c r="AC4" s="46"/>
      <c r="AD4" s="46"/>
      <c r="AE4" s="47"/>
    </row>
    <row r="5" spans="1:31" ht="31.5">
      <c r="A5" s="51"/>
      <c r="B5" s="10" t="s">
        <v>3</v>
      </c>
      <c r="C5" s="10" t="s">
        <v>30</v>
      </c>
      <c r="D5" s="10" t="s">
        <v>31</v>
      </c>
      <c r="E5" s="10" t="s">
        <v>3</v>
      </c>
      <c r="F5" s="10" t="s">
        <v>30</v>
      </c>
      <c r="G5" s="10" t="s">
        <v>31</v>
      </c>
      <c r="H5" s="10" t="s">
        <v>3</v>
      </c>
      <c r="I5" s="10" t="s">
        <v>30</v>
      </c>
      <c r="J5" s="10" t="s">
        <v>31</v>
      </c>
      <c r="K5" s="10" t="s">
        <v>3</v>
      </c>
      <c r="L5" s="10" t="s">
        <v>30</v>
      </c>
      <c r="M5" s="10" t="s">
        <v>31</v>
      </c>
      <c r="N5" s="10" t="s">
        <v>3</v>
      </c>
      <c r="O5" s="10" t="s">
        <v>30</v>
      </c>
      <c r="P5" s="10" t="s">
        <v>31</v>
      </c>
      <c r="Q5" s="10" t="s">
        <v>3</v>
      </c>
      <c r="R5" s="10" t="s">
        <v>30</v>
      </c>
      <c r="S5" s="10" t="s">
        <v>31</v>
      </c>
      <c r="T5" s="10" t="s">
        <v>3</v>
      </c>
      <c r="U5" s="10" t="s">
        <v>30</v>
      </c>
      <c r="V5" s="10" t="s">
        <v>31</v>
      </c>
      <c r="W5" s="10" t="s">
        <v>3</v>
      </c>
      <c r="X5" s="10" t="s">
        <v>30</v>
      </c>
      <c r="Y5" s="10" t="s">
        <v>31</v>
      </c>
      <c r="Z5" s="10" t="s">
        <v>3</v>
      </c>
      <c r="AA5" s="10" t="s">
        <v>30</v>
      </c>
      <c r="AB5" s="10" t="s">
        <v>31</v>
      </c>
      <c r="AC5" s="10" t="s">
        <v>3</v>
      </c>
      <c r="AD5" s="10" t="s">
        <v>30</v>
      </c>
      <c r="AE5" s="28" t="s">
        <v>31</v>
      </c>
    </row>
    <row r="6" spans="1:31">
      <c r="A6" s="34" t="s">
        <v>18</v>
      </c>
      <c r="B6" s="10" t="s">
        <v>21</v>
      </c>
      <c r="C6" s="10" t="s">
        <v>21</v>
      </c>
      <c r="D6" s="10" t="s">
        <v>21</v>
      </c>
      <c r="E6" s="10" t="s">
        <v>20</v>
      </c>
      <c r="F6" s="10" t="s">
        <v>20</v>
      </c>
      <c r="G6" s="10" t="s">
        <v>20</v>
      </c>
      <c r="H6" s="10" t="s">
        <v>20</v>
      </c>
      <c r="I6" s="10" t="s">
        <v>20</v>
      </c>
      <c r="J6" s="10" t="s">
        <v>20</v>
      </c>
      <c r="K6" s="10" t="s">
        <v>20</v>
      </c>
      <c r="L6" s="10" t="s">
        <v>20</v>
      </c>
      <c r="M6" s="10" t="s">
        <v>20</v>
      </c>
      <c r="N6" s="10" t="s">
        <v>20</v>
      </c>
      <c r="O6" s="10" t="s">
        <v>20</v>
      </c>
      <c r="P6" s="10" t="s">
        <v>20</v>
      </c>
      <c r="Q6" s="10" t="s">
        <v>20</v>
      </c>
      <c r="R6" s="10" t="s">
        <v>20</v>
      </c>
      <c r="S6" s="10" t="s">
        <v>20</v>
      </c>
      <c r="T6" s="10" t="s">
        <v>20</v>
      </c>
      <c r="U6" s="10" t="s">
        <v>20</v>
      </c>
      <c r="V6" s="10" t="s">
        <v>20</v>
      </c>
      <c r="W6" s="10" t="s">
        <v>20</v>
      </c>
      <c r="X6" s="10" t="s">
        <v>20</v>
      </c>
      <c r="Y6" s="10" t="s">
        <v>20</v>
      </c>
      <c r="Z6" s="10" t="s">
        <v>21</v>
      </c>
      <c r="AA6" s="10" t="s">
        <v>21</v>
      </c>
      <c r="AB6" s="10" t="s">
        <v>21</v>
      </c>
      <c r="AC6" s="26" t="s">
        <v>25</v>
      </c>
      <c r="AD6" s="26" t="s">
        <v>25</v>
      </c>
      <c r="AE6" s="36" t="s">
        <v>25</v>
      </c>
    </row>
    <row r="7" spans="1:31" ht="16" thickBot="1">
      <c r="A7" s="35" t="s">
        <v>19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9"/>
      <c r="Z7" s="9"/>
      <c r="AA7" s="9"/>
      <c r="AB7" s="9"/>
      <c r="AC7" s="9"/>
      <c r="AD7" s="9"/>
      <c r="AE7" s="37"/>
    </row>
    <row r="8" spans="1:31">
      <c r="A8" s="8" t="s">
        <v>7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f>Q8+T8+E8+K8+H8+N8</f>
        <v>0</v>
      </c>
      <c r="X8" s="18">
        <f t="shared" ref="X8:Y12" si="0">R8+U8+F8+L8+I8+O8</f>
        <v>0</v>
      </c>
      <c r="Y8" s="18">
        <f t="shared" si="0"/>
        <v>0</v>
      </c>
      <c r="Z8" s="13">
        <f t="shared" ref="Z8:AB12" si="1">B8</f>
        <v>0</v>
      </c>
      <c r="AA8" s="13">
        <f t="shared" si="1"/>
        <v>0</v>
      </c>
      <c r="AB8" s="13">
        <f t="shared" si="1"/>
        <v>0</v>
      </c>
      <c r="AC8" s="13">
        <f>W8+Z8</f>
        <v>0</v>
      </c>
      <c r="AD8" s="13">
        <f t="shared" ref="AD8:AE12" si="2">X8+AA8</f>
        <v>0</v>
      </c>
      <c r="AE8" s="13">
        <f t="shared" si="2"/>
        <v>0</v>
      </c>
    </row>
    <row r="9" spans="1:31" ht="28.5">
      <c r="A9" s="1" t="s">
        <v>14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9">
        <v>1371</v>
      </c>
      <c r="R9" s="19">
        <v>0</v>
      </c>
      <c r="S9" s="19">
        <v>0</v>
      </c>
      <c r="T9" s="18">
        <v>0</v>
      </c>
      <c r="U9" s="18">
        <v>0</v>
      </c>
      <c r="V9" s="18">
        <v>0</v>
      </c>
      <c r="W9" s="18">
        <f t="shared" ref="W9:W12" si="3">Q9+T9+E9+K9+H9+N9</f>
        <v>1371</v>
      </c>
      <c r="X9" s="18">
        <f t="shared" si="0"/>
        <v>0</v>
      </c>
      <c r="Y9" s="18">
        <f t="shared" si="0"/>
        <v>0</v>
      </c>
      <c r="Z9" s="13">
        <f t="shared" si="1"/>
        <v>0</v>
      </c>
      <c r="AA9" s="13">
        <f t="shared" si="1"/>
        <v>0</v>
      </c>
      <c r="AB9" s="13">
        <f t="shared" si="1"/>
        <v>0</v>
      </c>
      <c r="AC9" s="13">
        <f t="shared" ref="AC9:AC12" si="4">W9+Z9</f>
        <v>1371</v>
      </c>
      <c r="AD9" s="13">
        <f t="shared" si="2"/>
        <v>0</v>
      </c>
      <c r="AE9" s="13">
        <f t="shared" si="2"/>
        <v>0</v>
      </c>
    </row>
    <row r="10" spans="1:31">
      <c r="A10" s="1" t="s">
        <v>16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9">
        <v>0</v>
      </c>
      <c r="R10" s="19">
        <v>0</v>
      </c>
      <c r="S10" s="19">
        <v>0</v>
      </c>
      <c r="T10" s="19">
        <v>0</v>
      </c>
      <c r="U10" s="18">
        <v>0</v>
      </c>
      <c r="V10" s="18">
        <v>0</v>
      </c>
      <c r="W10" s="18">
        <f t="shared" si="3"/>
        <v>0</v>
      </c>
      <c r="X10" s="18">
        <f t="shared" si="0"/>
        <v>0</v>
      </c>
      <c r="Y10" s="18">
        <f t="shared" si="0"/>
        <v>0</v>
      </c>
      <c r="Z10" s="13">
        <f t="shared" si="1"/>
        <v>0</v>
      </c>
      <c r="AA10" s="13">
        <f t="shared" si="1"/>
        <v>0</v>
      </c>
      <c r="AB10" s="13">
        <f t="shared" si="1"/>
        <v>0</v>
      </c>
      <c r="AC10" s="13">
        <f t="shared" si="4"/>
        <v>0</v>
      </c>
      <c r="AD10" s="13">
        <f t="shared" si="2"/>
        <v>0</v>
      </c>
      <c r="AE10" s="13">
        <f t="shared" si="2"/>
        <v>0</v>
      </c>
    </row>
    <row r="11" spans="1:31">
      <c r="A11" s="1" t="s">
        <v>8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9">
        <v>0</v>
      </c>
      <c r="R11" s="19">
        <v>0</v>
      </c>
      <c r="S11" s="19">
        <v>0</v>
      </c>
      <c r="T11" s="19">
        <v>0</v>
      </c>
      <c r="U11" s="18">
        <v>0</v>
      </c>
      <c r="V11" s="18">
        <v>0</v>
      </c>
      <c r="W11" s="18">
        <f t="shared" si="3"/>
        <v>0</v>
      </c>
      <c r="X11" s="18">
        <f t="shared" si="0"/>
        <v>0</v>
      </c>
      <c r="Y11" s="18">
        <f t="shared" si="0"/>
        <v>0</v>
      </c>
      <c r="Z11" s="13">
        <f t="shared" si="1"/>
        <v>0</v>
      </c>
      <c r="AA11" s="13">
        <f t="shared" si="1"/>
        <v>0</v>
      </c>
      <c r="AB11" s="13">
        <f t="shared" si="1"/>
        <v>0</v>
      </c>
      <c r="AC11" s="13">
        <f t="shared" si="4"/>
        <v>0</v>
      </c>
      <c r="AD11" s="13">
        <f t="shared" si="2"/>
        <v>0</v>
      </c>
      <c r="AE11" s="13">
        <f t="shared" si="2"/>
        <v>0</v>
      </c>
    </row>
    <row r="12" spans="1:31" ht="28.5">
      <c r="A12" s="1" t="s">
        <v>17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9">
        <v>0</v>
      </c>
      <c r="R12" s="19">
        <v>0</v>
      </c>
      <c r="S12" s="19">
        <v>0</v>
      </c>
      <c r="T12" s="19">
        <v>0</v>
      </c>
      <c r="U12" s="18">
        <v>0</v>
      </c>
      <c r="V12" s="18">
        <v>0</v>
      </c>
      <c r="W12" s="18">
        <f t="shared" si="3"/>
        <v>0</v>
      </c>
      <c r="X12" s="18">
        <f t="shared" si="0"/>
        <v>0</v>
      </c>
      <c r="Y12" s="18">
        <f t="shared" si="0"/>
        <v>0</v>
      </c>
      <c r="Z12" s="13">
        <f t="shared" si="1"/>
        <v>0</v>
      </c>
      <c r="AA12" s="13">
        <f t="shared" si="1"/>
        <v>0</v>
      </c>
      <c r="AB12" s="13">
        <f t="shared" si="1"/>
        <v>0</v>
      </c>
      <c r="AC12" s="13">
        <f t="shared" si="4"/>
        <v>0</v>
      </c>
      <c r="AD12" s="13">
        <f t="shared" si="2"/>
        <v>0</v>
      </c>
      <c r="AE12" s="13">
        <f t="shared" si="2"/>
        <v>0</v>
      </c>
    </row>
    <row r="13" spans="1:31" ht="28.5">
      <c r="A13" s="2" t="s">
        <v>9</v>
      </c>
      <c r="B13" s="15">
        <f>SUM(B8:B12)</f>
        <v>0</v>
      </c>
      <c r="C13" s="15">
        <f t="shared" ref="C13:AE13" si="5">SUM(C8:C12)</f>
        <v>0</v>
      </c>
      <c r="D13" s="15">
        <f t="shared" si="5"/>
        <v>0</v>
      </c>
      <c r="E13" s="15">
        <f t="shared" si="5"/>
        <v>0</v>
      </c>
      <c r="F13" s="15">
        <f t="shared" si="5"/>
        <v>0</v>
      </c>
      <c r="G13" s="15">
        <f t="shared" si="5"/>
        <v>0</v>
      </c>
      <c r="H13" s="15">
        <f t="shared" si="5"/>
        <v>0</v>
      </c>
      <c r="I13" s="15">
        <f t="shared" si="5"/>
        <v>0</v>
      </c>
      <c r="J13" s="15">
        <f t="shared" si="5"/>
        <v>0</v>
      </c>
      <c r="K13" s="15">
        <f t="shared" si="5"/>
        <v>0</v>
      </c>
      <c r="L13" s="15">
        <f t="shared" si="5"/>
        <v>0</v>
      </c>
      <c r="M13" s="15">
        <f t="shared" si="5"/>
        <v>0</v>
      </c>
      <c r="N13" s="15">
        <f t="shared" si="5"/>
        <v>0</v>
      </c>
      <c r="O13" s="15">
        <f t="shared" si="5"/>
        <v>0</v>
      </c>
      <c r="P13" s="15">
        <f t="shared" si="5"/>
        <v>0</v>
      </c>
      <c r="Q13" s="15">
        <f t="shared" si="5"/>
        <v>1371</v>
      </c>
      <c r="R13" s="15">
        <f t="shared" si="5"/>
        <v>0</v>
      </c>
      <c r="S13" s="15">
        <f t="shared" si="5"/>
        <v>0</v>
      </c>
      <c r="T13" s="15">
        <f t="shared" si="5"/>
        <v>0</v>
      </c>
      <c r="U13" s="15">
        <f t="shared" si="5"/>
        <v>0</v>
      </c>
      <c r="V13" s="15">
        <f t="shared" si="5"/>
        <v>0</v>
      </c>
      <c r="W13" s="15">
        <f t="shared" si="5"/>
        <v>1371</v>
      </c>
      <c r="X13" s="15">
        <f t="shared" si="5"/>
        <v>0</v>
      </c>
      <c r="Y13" s="15">
        <f t="shared" si="5"/>
        <v>0</v>
      </c>
      <c r="Z13" s="15">
        <f t="shared" si="5"/>
        <v>0</v>
      </c>
      <c r="AA13" s="15">
        <f t="shared" si="5"/>
        <v>0</v>
      </c>
      <c r="AB13" s="15">
        <f t="shared" si="5"/>
        <v>0</v>
      </c>
      <c r="AC13" s="15">
        <f t="shared" si="5"/>
        <v>1371</v>
      </c>
      <c r="AD13" s="15">
        <f t="shared" si="5"/>
        <v>0</v>
      </c>
      <c r="AE13" s="15">
        <f t="shared" si="5"/>
        <v>0</v>
      </c>
    </row>
    <row r="14" spans="1:31" ht="28.5">
      <c r="A14" s="1" t="s">
        <v>23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21250</v>
      </c>
      <c r="R14" s="14">
        <v>24468</v>
      </c>
      <c r="S14" s="14">
        <v>24468</v>
      </c>
      <c r="T14" s="14">
        <v>39129</v>
      </c>
      <c r="U14" s="14">
        <v>455</v>
      </c>
      <c r="V14" s="14">
        <v>454</v>
      </c>
      <c r="W14" s="14">
        <f>Q14+E14+T14+K14+N14+H14</f>
        <v>60379</v>
      </c>
      <c r="X14" s="14">
        <f t="shared" ref="X14:Y16" si="6">R14+F14+U14+L14+O14+I14</f>
        <v>24923</v>
      </c>
      <c r="Y14" s="14">
        <f t="shared" si="6"/>
        <v>24922</v>
      </c>
      <c r="Z14" s="11">
        <f t="shared" ref="Z14:AB16" si="7">B14</f>
        <v>0</v>
      </c>
      <c r="AA14" s="11">
        <f t="shared" si="7"/>
        <v>0</v>
      </c>
      <c r="AB14" s="11">
        <f t="shared" si="7"/>
        <v>0</v>
      </c>
      <c r="AC14" s="11">
        <f>W14+Z14</f>
        <v>60379</v>
      </c>
      <c r="AD14" s="11">
        <f t="shared" ref="AD14:AE16" si="8">X14+AA14</f>
        <v>24923</v>
      </c>
      <c r="AE14" s="11">
        <f t="shared" si="8"/>
        <v>24922</v>
      </c>
    </row>
    <row r="15" spans="1:31">
      <c r="A15" s="3" t="s">
        <v>15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f t="shared" ref="W15:W16" si="9">Q15+E15+T15+K15+N15+H15</f>
        <v>0</v>
      </c>
      <c r="X15" s="14">
        <f t="shared" si="6"/>
        <v>0</v>
      </c>
      <c r="Y15" s="14">
        <f t="shared" si="6"/>
        <v>0</v>
      </c>
      <c r="Z15" s="11">
        <f t="shared" si="7"/>
        <v>0</v>
      </c>
      <c r="AA15" s="11">
        <f t="shared" si="7"/>
        <v>0</v>
      </c>
      <c r="AB15" s="11">
        <f t="shared" si="7"/>
        <v>0</v>
      </c>
      <c r="AC15" s="11">
        <f t="shared" ref="AC15:AC16" si="10">W15+Z15</f>
        <v>0</v>
      </c>
      <c r="AD15" s="11">
        <f t="shared" si="8"/>
        <v>0</v>
      </c>
      <c r="AE15" s="11">
        <f t="shared" si="8"/>
        <v>0</v>
      </c>
    </row>
    <row r="16" spans="1:31" ht="28.5">
      <c r="A16" s="6" t="s">
        <v>11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f t="shared" si="9"/>
        <v>0</v>
      </c>
      <c r="X16" s="14">
        <f t="shared" si="6"/>
        <v>0</v>
      </c>
      <c r="Y16" s="14">
        <f t="shared" si="6"/>
        <v>0</v>
      </c>
      <c r="Z16" s="11">
        <f t="shared" si="7"/>
        <v>0</v>
      </c>
      <c r="AA16" s="11">
        <f t="shared" si="7"/>
        <v>0</v>
      </c>
      <c r="AB16" s="11">
        <f t="shared" si="7"/>
        <v>0</v>
      </c>
      <c r="AC16" s="11">
        <f t="shared" si="10"/>
        <v>0</v>
      </c>
      <c r="AD16" s="11">
        <f t="shared" si="8"/>
        <v>0</v>
      </c>
      <c r="AE16" s="11">
        <f t="shared" si="8"/>
        <v>0</v>
      </c>
    </row>
    <row r="17" spans="1:31" ht="16" thickBot="1">
      <c r="A17" s="4" t="s">
        <v>10</v>
      </c>
      <c r="B17" s="21">
        <f>SUM(B14:B16)</f>
        <v>0</v>
      </c>
      <c r="C17" s="21">
        <f t="shared" ref="C17:AE17" si="11">SUM(C14:C16)</f>
        <v>0</v>
      </c>
      <c r="D17" s="21">
        <f t="shared" si="11"/>
        <v>0</v>
      </c>
      <c r="E17" s="21">
        <f t="shared" si="11"/>
        <v>0</v>
      </c>
      <c r="F17" s="21">
        <f t="shared" si="11"/>
        <v>0</v>
      </c>
      <c r="G17" s="21">
        <f t="shared" si="11"/>
        <v>0</v>
      </c>
      <c r="H17" s="21">
        <f t="shared" si="11"/>
        <v>0</v>
      </c>
      <c r="I17" s="21">
        <f t="shared" si="11"/>
        <v>0</v>
      </c>
      <c r="J17" s="21">
        <f t="shared" si="11"/>
        <v>0</v>
      </c>
      <c r="K17" s="21">
        <f t="shared" si="11"/>
        <v>0</v>
      </c>
      <c r="L17" s="21">
        <f t="shared" si="11"/>
        <v>0</v>
      </c>
      <c r="M17" s="21">
        <f t="shared" si="11"/>
        <v>0</v>
      </c>
      <c r="N17" s="21">
        <f t="shared" si="11"/>
        <v>0</v>
      </c>
      <c r="O17" s="21">
        <f t="shared" si="11"/>
        <v>0</v>
      </c>
      <c r="P17" s="21">
        <f t="shared" si="11"/>
        <v>0</v>
      </c>
      <c r="Q17" s="21">
        <f t="shared" si="11"/>
        <v>21250</v>
      </c>
      <c r="R17" s="21">
        <f t="shared" si="11"/>
        <v>24468</v>
      </c>
      <c r="S17" s="21">
        <f t="shared" si="11"/>
        <v>24468</v>
      </c>
      <c r="T17" s="21">
        <f t="shared" si="11"/>
        <v>39129</v>
      </c>
      <c r="U17" s="21">
        <f t="shared" si="11"/>
        <v>455</v>
      </c>
      <c r="V17" s="21">
        <f t="shared" si="11"/>
        <v>454</v>
      </c>
      <c r="W17" s="21">
        <f t="shared" si="11"/>
        <v>60379</v>
      </c>
      <c r="X17" s="21">
        <f t="shared" si="11"/>
        <v>24923</v>
      </c>
      <c r="Y17" s="21">
        <f t="shared" si="11"/>
        <v>24922</v>
      </c>
      <c r="Z17" s="21">
        <f t="shared" si="11"/>
        <v>0</v>
      </c>
      <c r="AA17" s="21">
        <f t="shared" si="11"/>
        <v>0</v>
      </c>
      <c r="AB17" s="21">
        <f t="shared" si="11"/>
        <v>0</v>
      </c>
      <c r="AC17" s="21">
        <f t="shared" si="11"/>
        <v>60379</v>
      </c>
      <c r="AD17" s="21">
        <f t="shared" si="11"/>
        <v>24923</v>
      </c>
      <c r="AE17" s="21">
        <f t="shared" si="11"/>
        <v>24922</v>
      </c>
    </row>
    <row r="18" spans="1:31" ht="29" thickBot="1">
      <c r="A18" s="24" t="s">
        <v>12</v>
      </c>
      <c r="B18" s="12">
        <f t="shared" ref="B18:AE18" si="12">SUM(B17,B13)</f>
        <v>0</v>
      </c>
      <c r="C18" s="12">
        <f t="shared" si="12"/>
        <v>0</v>
      </c>
      <c r="D18" s="12">
        <f t="shared" si="12"/>
        <v>0</v>
      </c>
      <c r="E18" s="12">
        <f t="shared" si="12"/>
        <v>0</v>
      </c>
      <c r="F18" s="12">
        <f t="shared" si="12"/>
        <v>0</v>
      </c>
      <c r="G18" s="12">
        <f t="shared" si="12"/>
        <v>0</v>
      </c>
      <c r="H18" s="12">
        <f t="shared" si="12"/>
        <v>0</v>
      </c>
      <c r="I18" s="12">
        <f t="shared" si="12"/>
        <v>0</v>
      </c>
      <c r="J18" s="12">
        <f t="shared" si="12"/>
        <v>0</v>
      </c>
      <c r="K18" s="12">
        <f t="shared" si="12"/>
        <v>0</v>
      </c>
      <c r="L18" s="12">
        <f t="shared" si="12"/>
        <v>0</v>
      </c>
      <c r="M18" s="12">
        <f t="shared" si="12"/>
        <v>0</v>
      </c>
      <c r="N18" s="12">
        <f t="shared" si="12"/>
        <v>0</v>
      </c>
      <c r="O18" s="12">
        <f t="shared" si="12"/>
        <v>0</v>
      </c>
      <c r="P18" s="12">
        <f t="shared" si="12"/>
        <v>0</v>
      </c>
      <c r="Q18" s="12">
        <f t="shared" si="12"/>
        <v>22621</v>
      </c>
      <c r="R18" s="12">
        <f t="shared" si="12"/>
        <v>24468</v>
      </c>
      <c r="S18" s="12">
        <f t="shared" si="12"/>
        <v>24468</v>
      </c>
      <c r="T18" s="12">
        <f t="shared" si="12"/>
        <v>39129</v>
      </c>
      <c r="U18" s="12">
        <f t="shared" si="12"/>
        <v>455</v>
      </c>
      <c r="V18" s="12">
        <f t="shared" si="12"/>
        <v>454</v>
      </c>
      <c r="W18" s="12">
        <f t="shared" si="12"/>
        <v>61750</v>
      </c>
      <c r="X18" s="12">
        <f t="shared" si="12"/>
        <v>24923</v>
      </c>
      <c r="Y18" s="12">
        <f t="shared" si="12"/>
        <v>24922</v>
      </c>
      <c r="Z18" s="12">
        <f t="shared" si="12"/>
        <v>0</v>
      </c>
      <c r="AA18" s="12">
        <f t="shared" si="12"/>
        <v>0</v>
      </c>
      <c r="AB18" s="12">
        <f t="shared" si="12"/>
        <v>0</v>
      </c>
      <c r="AC18" s="12">
        <f t="shared" si="12"/>
        <v>61750</v>
      </c>
      <c r="AD18" s="12">
        <f t="shared" si="12"/>
        <v>24923</v>
      </c>
      <c r="AE18" s="25">
        <f t="shared" si="12"/>
        <v>24922</v>
      </c>
    </row>
    <row r="19" spans="1:31">
      <c r="A19" s="8" t="s">
        <v>28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>
        <f>Q19+E19+T19+K19+N19+H19</f>
        <v>0</v>
      </c>
      <c r="X19" s="22">
        <f t="shared" ref="X19:Y21" si="13">R19+F19+U19+L19+O19+I19</f>
        <v>0</v>
      </c>
      <c r="Y19" s="22">
        <f t="shared" si="13"/>
        <v>0</v>
      </c>
      <c r="Z19" s="22">
        <f t="shared" ref="Z19:AB20" si="14">B19</f>
        <v>0</v>
      </c>
      <c r="AA19" s="22">
        <f t="shared" si="14"/>
        <v>0</v>
      </c>
      <c r="AB19" s="22">
        <f t="shared" si="14"/>
        <v>0</v>
      </c>
      <c r="AC19" s="22">
        <f>W19+Z19</f>
        <v>0</v>
      </c>
      <c r="AD19" s="22">
        <f t="shared" ref="AD19:AE20" si="15">X19+AA19</f>
        <v>0</v>
      </c>
      <c r="AE19" s="22">
        <f t="shared" si="15"/>
        <v>0</v>
      </c>
    </row>
    <row r="20" spans="1:31">
      <c r="A20" s="8" t="s">
        <v>27</v>
      </c>
      <c r="B20" s="13"/>
      <c r="C20" s="13"/>
      <c r="D20" s="13"/>
      <c r="E20" s="13"/>
      <c r="F20" s="13">
        <v>3580</v>
      </c>
      <c r="G20" s="13">
        <v>0</v>
      </c>
      <c r="H20" s="13"/>
      <c r="I20" s="13">
        <v>3392</v>
      </c>
      <c r="J20" s="13">
        <v>3391</v>
      </c>
      <c r="K20" s="13"/>
      <c r="L20" s="13"/>
      <c r="M20" s="13"/>
      <c r="N20" s="13"/>
      <c r="O20" s="13">
        <v>5000</v>
      </c>
      <c r="P20" s="13">
        <v>5000</v>
      </c>
      <c r="Q20" s="13"/>
      <c r="R20" s="13">
        <v>1074</v>
      </c>
      <c r="S20" s="13">
        <v>1074</v>
      </c>
      <c r="T20" s="13"/>
      <c r="U20" s="13"/>
      <c r="V20" s="13"/>
      <c r="W20" s="22">
        <f>Q20+E20+T20+K20+N20+H20</f>
        <v>0</v>
      </c>
      <c r="X20" s="22">
        <f t="shared" si="13"/>
        <v>13046</v>
      </c>
      <c r="Y20" s="22">
        <f t="shared" si="13"/>
        <v>9465</v>
      </c>
      <c r="Z20" s="22">
        <f t="shared" si="14"/>
        <v>0</v>
      </c>
      <c r="AA20" s="22">
        <f t="shared" si="14"/>
        <v>0</v>
      </c>
      <c r="AB20" s="22">
        <f t="shared" si="14"/>
        <v>0</v>
      </c>
      <c r="AC20" s="22">
        <f>W20+Z20</f>
        <v>0</v>
      </c>
      <c r="AD20" s="22">
        <f t="shared" si="15"/>
        <v>13046</v>
      </c>
      <c r="AE20" s="22">
        <f t="shared" si="15"/>
        <v>9465</v>
      </c>
    </row>
    <row r="21" spans="1:31">
      <c r="A21" s="43" t="s">
        <v>75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22">
        <f>Q21+E21+T21+K21+N21+H21</f>
        <v>0</v>
      </c>
      <c r="X21" s="22">
        <f t="shared" si="13"/>
        <v>0</v>
      </c>
      <c r="Y21" s="22">
        <f t="shared" si="13"/>
        <v>0</v>
      </c>
      <c r="Z21" s="22">
        <f t="shared" ref="Z21:AE21" si="16">T21+H21+W21+N21+Q21+K21</f>
        <v>0</v>
      </c>
      <c r="AA21" s="22">
        <f t="shared" si="16"/>
        <v>0</v>
      </c>
      <c r="AB21" s="22">
        <f t="shared" si="16"/>
        <v>0</v>
      </c>
      <c r="AC21" s="22">
        <f t="shared" si="16"/>
        <v>0</v>
      </c>
      <c r="AD21" s="22">
        <f t="shared" si="16"/>
        <v>0</v>
      </c>
      <c r="AE21" s="22">
        <f t="shared" si="16"/>
        <v>0</v>
      </c>
    </row>
    <row r="22" spans="1:31" ht="16" thickBot="1">
      <c r="A22" s="7" t="s">
        <v>13</v>
      </c>
      <c r="B22" s="17">
        <f>SUM(B19:B21)</f>
        <v>0</v>
      </c>
      <c r="C22" s="17">
        <f t="shared" ref="C22:AE22" si="17">SUM(C19:C21)</f>
        <v>0</v>
      </c>
      <c r="D22" s="17">
        <f t="shared" si="17"/>
        <v>0</v>
      </c>
      <c r="E22" s="17">
        <f t="shared" si="17"/>
        <v>0</v>
      </c>
      <c r="F22" s="17">
        <f t="shared" si="17"/>
        <v>3580</v>
      </c>
      <c r="G22" s="17">
        <f t="shared" si="17"/>
        <v>0</v>
      </c>
      <c r="H22" s="17">
        <f t="shared" si="17"/>
        <v>0</v>
      </c>
      <c r="I22" s="17">
        <f t="shared" si="17"/>
        <v>3392</v>
      </c>
      <c r="J22" s="17">
        <f t="shared" si="17"/>
        <v>3391</v>
      </c>
      <c r="K22" s="17">
        <f t="shared" si="17"/>
        <v>0</v>
      </c>
      <c r="L22" s="17">
        <f t="shared" si="17"/>
        <v>0</v>
      </c>
      <c r="M22" s="17">
        <f t="shared" si="17"/>
        <v>0</v>
      </c>
      <c r="N22" s="17">
        <f t="shared" si="17"/>
        <v>0</v>
      </c>
      <c r="O22" s="17">
        <f t="shared" si="17"/>
        <v>5000</v>
      </c>
      <c r="P22" s="17">
        <f t="shared" si="17"/>
        <v>5000</v>
      </c>
      <c r="Q22" s="17">
        <f t="shared" si="17"/>
        <v>0</v>
      </c>
      <c r="R22" s="17">
        <f t="shared" si="17"/>
        <v>1074</v>
      </c>
      <c r="S22" s="17">
        <f t="shared" si="17"/>
        <v>1074</v>
      </c>
      <c r="T22" s="17">
        <f t="shared" si="17"/>
        <v>0</v>
      </c>
      <c r="U22" s="17">
        <f t="shared" si="17"/>
        <v>0</v>
      </c>
      <c r="V22" s="17">
        <f t="shared" si="17"/>
        <v>0</v>
      </c>
      <c r="W22" s="17">
        <f t="shared" si="17"/>
        <v>0</v>
      </c>
      <c r="X22" s="17">
        <f t="shared" si="17"/>
        <v>13046</v>
      </c>
      <c r="Y22" s="17">
        <f t="shared" si="17"/>
        <v>9465</v>
      </c>
      <c r="Z22" s="17">
        <f t="shared" si="17"/>
        <v>0</v>
      </c>
      <c r="AA22" s="17">
        <f t="shared" si="17"/>
        <v>0</v>
      </c>
      <c r="AB22" s="17">
        <f t="shared" si="17"/>
        <v>0</v>
      </c>
      <c r="AC22" s="17">
        <f t="shared" si="17"/>
        <v>0</v>
      </c>
      <c r="AD22" s="17">
        <f t="shared" si="17"/>
        <v>13046</v>
      </c>
      <c r="AE22" s="17">
        <f t="shared" si="17"/>
        <v>9465</v>
      </c>
    </row>
    <row r="23" spans="1:31" ht="16" thickBot="1">
      <c r="A23" s="5" t="s">
        <v>5</v>
      </c>
      <c r="B23" s="12">
        <f>SUM(B22,B18)</f>
        <v>0</v>
      </c>
      <c r="C23" s="12">
        <f t="shared" ref="C23:AE23" si="18">SUM(C22,C18)</f>
        <v>0</v>
      </c>
      <c r="D23" s="12">
        <f t="shared" si="18"/>
        <v>0</v>
      </c>
      <c r="E23" s="12">
        <f t="shared" si="18"/>
        <v>0</v>
      </c>
      <c r="F23" s="12">
        <f t="shared" si="18"/>
        <v>3580</v>
      </c>
      <c r="G23" s="12">
        <f t="shared" si="18"/>
        <v>0</v>
      </c>
      <c r="H23" s="12">
        <f t="shared" si="18"/>
        <v>0</v>
      </c>
      <c r="I23" s="12">
        <f t="shared" si="18"/>
        <v>3392</v>
      </c>
      <c r="J23" s="12">
        <f t="shared" si="18"/>
        <v>3391</v>
      </c>
      <c r="K23" s="12">
        <f t="shared" si="18"/>
        <v>0</v>
      </c>
      <c r="L23" s="12">
        <f t="shared" si="18"/>
        <v>0</v>
      </c>
      <c r="M23" s="12">
        <f t="shared" si="18"/>
        <v>0</v>
      </c>
      <c r="N23" s="12">
        <f t="shared" si="18"/>
        <v>0</v>
      </c>
      <c r="O23" s="12">
        <f t="shared" si="18"/>
        <v>5000</v>
      </c>
      <c r="P23" s="12">
        <f t="shared" si="18"/>
        <v>5000</v>
      </c>
      <c r="Q23" s="12">
        <f t="shared" si="18"/>
        <v>22621</v>
      </c>
      <c r="R23" s="12">
        <f t="shared" si="18"/>
        <v>25542</v>
      </c>
      <c r="S23" s="12">
        <f t="shared" si="18"/>
        <v>25542</v>
      </c>
      <c r="T23" s="12">
        <f t="shared" si="18"/>
        <v>39129</v>
      </c>
      <c r="U23" s="12">
        <f t="shared" si="18"/>
        <v>455</v>
      </c>
      <c r="V23" s="12">
        <f t="shared" si="18"/>
        <v>454</v>
      </c>
      <c r="W23" s="12">
        <f t="shared" si="18"/>
        <v>61750</v>
      </c>
      <c r="X23" s="12">
        <f t="shared" si="18"/>
        <v>37969</v>
      </c>
      <c r="Y23" s="12">
        <f t="shared" si="18"/>
        <v>34387</v>
      </c>
      <c r="Z23" s="12">
        <f t="shared" si="18"/>
        <v>0</v>
      </c>
      <c r="AA23" s="12">
        <f t="shared" si="18"/>
        <v>0</v>
      </c>
      <c r="AB23" s="12">
        <f t="shared" si="18"/>
        <v>0</v>
      </c>
      <c r="AC23" s="12">
        <f t="shared" si="18"/>
        <v>61750</v>
      </c>
      <c r="AD23" s="12">
        <f t="shared" si="18"/>
        <v>37969</v>
      </c>
      <c r="AE23" s="12">
        <f t="shared" si="18"/>
        <v>34387</v>
      </c>
    </row>
  </sheetData>
  <mergeCells count="12">
    <mergeCell ref="T4:V4"/>
    <mergeCell ref="W4:AE4"/>
    <mergeCell ref="A1:AE1"/>
    <mergeCell ref="A2:AE2"/>
    <mergeCell ref="A3:AE3"/>
    <mergeCell ref="A4:A5"/>
    <mergeCell ref="B4:D4"/>
    <mergeCell ref="E4:G4"/>
    <mergeCell ref="H4:J4"/>
    <mergeCell ref="K4:M4"/>
    <mergeCell ref="N4:P4"/>
    <mergeCell ref="Q4:S4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headerFooter>
    <oddHeader>&amp;R2. számú meléklet a 14/2015. (V.29.) 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E23"/>
  <sheetViews>
    <sheetView view="pageLayout" topLeftCell="R1" zoomScaleNormal="60" workbookViewId="0">
      <selection activeCell="W5" sqref="W5"/>
    </sheetView>
  </sheetViews>
  <sheetFormatPr defaultRowHeight="15.5"/>
  <cols>
    <col min="1" max="1" width="19.6640625" customWidth="1"/>
  </cols>
  <sheetData>
    <row r="1" spans="1:31" ht="16.5">
      <c r="A1" s="48" t="s">
        <v>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ht="16.5">
      <c r="A2" s="48" t="s">
        <v>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</row>
    <row r="3" spans="1:31" ht="16" thickBot="1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</row>
    <row r="4" spans="1:31" ht="36" customHeight="1">
      <c r="A4" s="50" t="s">
        <v>1</v>
      </c>
      <c r="B4" s="46" t="s">
        <v>63</v>
      </c>
      <c r="C4" s="46"/>
      <c r="D4" s="46"/>
      <c r="E4" s="46" t="s">
        <v>64</v>
      </c>
      <c r="F4" s="46"/>
      <c r="G4" s="46"/>
      <c r="H4" s="46" t="s">
        <v>65</v>
      </c>
      <c r="I4" s="46"/>
      <c r="J4" s="46"/>
      <c r="K4" s="46" t="s">
        <v>66</v>
      </c>
      <c r="L4" s="46"/>
      <c r="M4" s="46"/>
      <c r="N4" s="46" t="s">
        <v>73</v>
      </c>
      <c r="O4" s="46"/>
      <c r="P4" s="46"/>
      <c r="Q4" s="46" t="s">
        <v>67</v>
      </c>
      <c r="R4" s="46"/>
      <c r="S4" s="46"/>
      <c r="T4" s="46" t="s">
        <v>68</v>
      </c>
      <c r="U4" s="46"/>
      <c r="V4" s="46"/>
      <c r="W4" s="46" t="s">
        <v>25</v>
      </c>
      <c r="X4" s="46"/>
      <c r="Y4" s="46"/>
      <c r="Z4" s="46"/>
      <c r="AA4" s="46"/>
      <c r="AB4" s="46"/>
      <c r="AC4" s="46"/>
      <c r="AD4" s="46"/>
      <c r="AE4" s="47"/>
    </row>
    <row r="5" spans="1:31" ht="31.5">
      <c r="A5" s="51"/>
      <c r="B5" s="10" t="s">
        <v>3</v>
      </c>
      <c r="C5" s="10" t="s">
        <v>30</v>
      </c>
      <c r="D5" s="10" t="s">
        <v>31</v>
      </c>
      <c r="E5" s="10" t="s">
        <v>3</v>
      </c>
      <c r="F5" s="10" t="s">
        <v>30</v>
      </c>
      <c r="G5" s="10" t="s">
        <v>31</v>
      </c>
      <c r="H5" s="10" t="s">
        <v>3</v>
      </c>
      <c r="I5" s="10" t="s">
        <v>30</v>
      </c>
      <c r="J5" s="10" t="s">
        <v>31</v>
      </c>
      <c r="K5" s="10" t="s">
        <v>3</v>
      </c>
      <c r="L5" s="10" t="s">
        <v>30</v>
      </c>
      <c r="M5" s="10" t="s">
        <v>31</v>
      </c>
      <c r="N5" s="10" t="s">
        <v>3</v>
      </c>
      <c r="O5" s="10" t="s">
        <v>30</v>
      </c>
      <c r="P5" s="10" t="s">
        <v>31</v>
      </c>
      <c r="Q5" s="10" t="s">
        <v>3</v>
      </c>
      <c r="R5" s="10" t="s">
        <v>30</v>
      </c>
      <c r="S5" s="10" t="s">
        <v>31</v>
      </c>
      <c r="T5" s="10" t="s">
        <v>3</v>
      </c>
      <c r="U5" s="10" t="s">
        <v>30</v>
      </c>
      <c r="V5" s="10" t="s">
        <v>31</v>
      </c>
      <c r="W5" s="10" t="s">
        <v>3</v>
      </c>
      <c r="X5" s="10" t="s">
        <v>30</v>
      </c>
      <c r="Y5" s="10" t="s">
        <v>31</v>
      </c>
      <c r="Z5" s="10" t="s">
        <v>3</v>
      </c>
      <c r="AA5" s="10" t="s">
        <v>30</v>
      </c>
      <c r="AB5" s="10" t="s">
        <v>31</v>
      </c>
      <c r="AC5" s="10" t="s">
        <v>3</v>
      </c>
      <c r="AD5" s="10" t="s">
        <v>30</v>
      </c>
      <c r="AE5" s="28" t="s">
        <v>31</v>
      </c>
    </row>
    <row r="6" spans="1:31">
      <c r="A6" s="34" t="s">
        <v>18</v>
      </c>
      <c r="B6" s="10" t="s">
        <v>20</v>
      </c>
      <c r="C6" s="10" t="s">
        <v>20</v>
      </c>
      <c r="D6" s="10" t="s">
        <v>20</v>
      </c>
      <c r="E6" s="10" t="s">
        <v>20</v>
      </c>
      <c r="F6" s="10" t="s">
        <v>20</v>
      </c>
      <c r="G6" s="10" t="s">
        <v>20</v>
      </c>
      <c r="H6" s="10" t="s">
        <v>20</v>
      </c>
      <c r="I6" s="10" t="s">
        <v>20</v>
      </c>
      <c r="J6" s="10" t="s">
        <v>20</v>
      </c>
      <c r="K6" s="10" t="s">
        <v>20</v>
      </c>
      <c r="L6" s="10" t="s">
        <v>20</v>
      </c>
      <c r="M6" s="10" t="s">
        <v>20</v>
      </c>
      <c r="N6" s="10" t="s">
        <v>21</v>
      </c>
      <c r="O6" s="10" t="s">
        <v>21</v>
      </c>
      <c r="P6" s="10" t="s">
        <v>21</v>
      </c>
      <c r="Q6" s="10" t="s">
        <v>20</v>
      </c>
      <c r="R6" s="10" t="s">
        <v>20</v>
      </c>
      <c r="S6" s="10" t="s">
        <v>20</v>
      </c>
      <c r="T6" s="10" t="s">
        <v>20</v>
      </c>
      <c r="U6" s="10" t="s">
        <v>20</v>
      </c>
      <c r="V6" s="10" t="s">
        <v>20</v>
      </c>
      <c r="W6" s="10" t="s">
        <v>20</v>
      </c>
      <c r="X6" s="10" t="s">
        <v>20</v>
      </c>
      <c r="Y6" s="10" t="s">
        <v>20</v>
      </c>
      <c r="Z6" s="10" t="s">
        <v>21</v>
      </c>
      <c r="AA6" s="10" t="s">
        <v>21</v>
      </c>
      <c r="AB6" s="10" t="s">
        <v>21</v>
      </c>
      <c r="AC6" s="26" t="s">
        <v>25</v>
      </c>
      <c r="AD6" s="26" t="s">
        <v>25</v>
      </c>
      <c r="AE6" s="36" t="s">
        <v>25</v>
      </c>
    </row>
    <row r="7" spans="1:31" ht="16" thickBot="1">
      <c r="A7" s="35" t="s">
        <v>19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9"/>
      <c r="Z7" s="9"/>
      <c r="AA7" s="9"/>
      <c r="AB7" s="9"/>
      <c r="AC7" s="9"/>
      <c r="AD7" s="9"/>
      <c r="AE7" s="37"/>
    </row>
    <row r="8" spans="1:31">
      <c r="A8" s="8" t="s">
        <v>7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f>Q8+T8+E8+K8+H8+B8</f>
        <v>0</v>
      </c>
      <c r="X8" s="18">
        <f t="shared" ref="X8:Y12" si="0">R8+U8+F8+L8+I8+C8</f>
        <v>0</v>
      </c>
      <c r="Y8" s="18">
        <f t="shared" si="0"/>
        <v>0</v>
      </c>
      <c r="Z8" s="13">
        <f>N8</f>
        <v>0</v>
      </c>
      <c r="AA8" s="13">
        <f t="shared" ref="AA8:AB12" si="1">O8</f>
        <v>0</v>
      </c>
      <c r="AB8" s="13">
        <f t="shared" si="1"/>
        <v>0</v>
      </c>
      <c r="AC8" s="13">
        <f>W8+Z8</f>
        <v>0</v>
      </c>
      <c r="AD8" s="13">
        <f t="shared" ref="AD8:AE12" si="2">X8+AA8</f>
        <v>0</v>
      </c>
      <c r="AE8" s="13">
        <f t="shared" si="2"/>
        <v>0</v>
      </c>
    </row>
    <row r="9" spans="1:31" ht="42.5">
      <c r="A9" s="1" t="s">
        <v>14</v>
      </c>
      <c r="B9" s="19">
        <v>0</v>
      </c>
      <c r="C9" s="19">
        <v>433</v>
      </c>
      <c r="D9" s="19">
        <v>433</v>
      </c>
      <c r="E9" s="18">
        <v>0</v>
      </c>
      <c r="F9" s="19">
        <v>1975</v>
      </c>
      <c r="G9" s="19">
        <v>1975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9">
        <v>133</v>
      </c>
      <c r="P9" s="19">
        <v>133</v>
      </c>
      <c r="Q9" s="18">
        <v>0</v>
      </c>
      <c r="R9" s="18">
        <v>0</v>
      </c>
      <c r="S9" s="18">
        <v>0</v>
      </c>
      <c r="T9" s="19">
        <v>0</v>
      </c>
      <c r="U9" s="19">
        <v>16141</v>
      </c>
      <c r="V9" s="19">
        <v>16140</v>
      </c>
      <c r="W9" s="18">
        <f t="shared" ref="W9:W12" si="3">Q9+T9+E9+K9+H9+B9</f>
        <v>0</v>
      </c>
      <c r="X9" s="18">
        <f t="shared" si="0"/>
        <v>18549</v>
      </c>
      <c r="Y9" s="18">
        <f t="shared" si="0"/>
        <v>18548</v>
      </c>
      <c r="Z9" s="13">
        <f t="shared" ref="Z9:Z12" si="4">N9</f>
        <v>0</v>
      </c>
      <c r="AA9" s="13">
        <f t="shared" si="1"/>
        <v>133</v>
      </c>
      <c r="AB9" s="13">
        <f t="shared" si="1"/>
        <v>133</v>
      </c>
      <c r="AC9" s="13">
        <f t="shared" ref="AC9:AC12" si="5">W9+Z9</f>
        <v>0</v>
      </c>
      <c r="AD9" s="13">
        <f t="shared" si="2"/>
        <v>18682</v>
      </c>
      <c r="AE9" s="13">
        <f t="shared" si="2"/>
        <v>18681</v>
      </c>
    </row>
    <row r="10" spans="1:31">
      <c r="A10" s="1" t="s">
        <v>16</v>
      </c>
      <c r="B10" s="19"/>
      <c r="C10" s="19"/>
      <c r="D10" s="19"/>
      <c r="E10" s="18">
        <v>0</v>
      </c>
      <c r="F10" s="18">
        <v>0</v>
      </c>
      <c r="G10" s="18">
        <v>0</v>
      </c>
      <c r="H10" s="19"/>
      <c r="I10" s="19"/>
      <c r="J10" s="19"/>
      <c r="K10" s="18">
        <v>0</v>
      </c>
      <c r="L10" s="18">
        <v>0</v>
      </c>
      <c r="M10" s="18">
        <v>0</v>
      </c>
      <c r="N10" s="18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8">
        <f t="shared" si="3"/>
        <v>0</v>
      </c>
      <c r="X10" s="18">
        <f t="shared" si="0"/>
        <v>0</v>
      </c>
      <c r="Y10" s="18">
        <f t="shared" si="0"/>
        <v>0</v>
      </c>
      <c r="Z10" s="13">
        <f t="shared" si="4"/>
        <v>0</v>
      </c>
      <c r="AA10" s="13">
        <f t="shared" si="1"/>
        <v>0</v>
      </c>
      <c r="AB10" s="13">
        <f t="shared" si="1"/>
        <v>0</v>
      </c>
      <c r="AC10" s="13">
        <f t="shared" si="5"/>
        <v>0</v>
      </c>
      <c r="AD10" s="13">
        <f t="shared" si="2"/>
        <v>0</v>
      </c>
      <c r="AE10" s="13">
        <f t="shared" si="2"/>
        <v>0</v>
      </c>
    </row>
    <row r="11" spans="1:31">
      <c r="A11" s="1" t="s">
        <v>8</v>
      </c>
      <c r="B11" s="14">
        <v>0</v>
      </c>
      <c r="C11" s="14">
        <v>333</v>
      </c>
      <c r="D11" s="14">
        <v>333</v>
      </c>
      <c r="E11" s="18">
        <v>0</v>
      </c>
      <c r="F11" s="18">
        <v>0</v>
      </c>
      <c r="G11" s="18">
        <v>0</v>
      </c>
      <c r="H11" s="14">
        <v>0</v>
      </c>
      <c r="I11" s="14">
        <v>17</v>
      </c>
      <c r="J11" s="14">
        <v>17</v>
      </c>
      <c r="K11" s="18">
        <v>0</v>
      </c>
      <c r="L11" s="18">
        <v>0</v>
      </c>
      <c r="M11" s="18">
        <v>0</v>
      </c>
      <c r="N11" s="18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8">
        <f t="shared" si="3"/>
        <v>0</v>
      </c>
      <c r="X11" s="18">
        <f t="shared" si="0"/>
        <v>350</v>
      </c>
      <c r="Y11" s="18">
        <f t="shared" si="0"/>
        <v>350</v>
      </c>
      <c r="Z11" s="13">
        <f t="shared" si="4"/>
        <v>0</v>
      </c>
      <c r="AA11" s="13">
        <f t="shared" si="1"/>
        <v>0</v>
      </c>
      <c r="AB11" s="13">
        <f t="shared" si="1"/>
        <v>0</v>
      </c>
      <c r="AC11" s="13">
        <f t="shared" si="5"/>
        <v>0</v>
      </c>
      <c r="AD11" s="13">
        <f t="shared" si="2"/>
        <v>350</v>
      </c>
      <c r="AE11" s="13">
        <f t="shared" si="2"/>
        <v>350</v>
      </c>
    </row>
    <row r="12" spans="1:31" ht="28.5">
      <c r="A12" s="1" t="s">
        <v>17</v>
      </c>
      <c r="B12" s="19">
        <v>0</v>
      </c>
      <c r="C12" s="19">
        <v>0</v>
      </c>
      <c r="D12" s="19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8">
        <f t="shared" si="3"/>
        <v>0</v>
      </c>
      <c r="X12" s="18">
        <f t="shared" si="0"/>
        <v>0</v>
      </c>
      <c r="Y12" s="18">
        <f t="shared" si="0"/>
        <v>0</v>
      </c>
      <c r="Z12" s="13">
        <f t="shared" si="4"/>
        <v>0</v>
      </c>
      <c r="AA12" s="13">
        <f t="shared" si="1"/>
        <v>0</v>
      </c>
      <c r="AB12" s="13">
        <f t="shared" si="1"/>
        <v>0</v>
      </c>
      <c r="AC12" s="13">
        <f t="shared" si="5"/>
        <v>0</v>
      </c>
      <c r="AD12" s="13">
        <f t="shared" si="2"/>
        <v>0</v>
      </c>
      <c r="AE12" s="13">
        <f t="shared" si="2"/>
        <v>0</v>
      </c>
    </row>
    <row r="13" spans="1:31" ht="28.5">
      <c r="A13" s="2" t="s">
        <v>9</v>
      </c>
      <c r="B13" s="15">
        <f>SUM(B8:B12)</f>
        <v>0</v>
      </c>
      <c r="C13" s="15">
        <f t="shared" ref="C13:AE13" si="6">SUM(C8:C12)</f>
        <v>766</v>
      </c>
      <c r="D13" s="15">
        <f t="shared" si="6"/>
        <v>766</v>
      </c>
      <c r="E13" s="15">
        <f t="shared" si="6"/>
        <v>0</v>
      </c>
      <c r="F13" s="15">
        <f t="shared" si="6"/>
        <v>1975</v>
      </c>
      <c r="G13" s="15">
        <f t="shared" si="6"/>
        <v>1975</v>
      </c>
      <c r="H13" s="15">
        <f t="shared" si="6"/>
        <v>0</v>
      </c>
      <c r="I13" s="15">
        <f t="shared" si="6"/>
        <v>17</v>
      </c>
      <c r="J13" s="15">
        <f t="shared" si="6"/>
        <v>17</v>
      </c>
      <c r="K13" s="15">
        <f t="shared" si="6"/>
        <v>0</v>
      </c>
      <c r="L13" s="15">
        <f t="shared" si="6"/>
        <v>0</v>
      </c>
      <c r="M13" s="15">
        <f t="shared" si="6"/>
        <v>0</v>
      </c>
      <c r="N13" s="15">
        <f t="shared" si="6"/>
        <v>0</v>
      </c>
      <c r="O13" s="15">
        <f t="shared" si="6"/>
        <v>133</v>
      </c>
      <c r="P13" s="15">
        <f t="shared" si="6"/>
        <v>133</v>
      </c>
      <c r="Q13" s="15">
        <f t="shared" si="6"/>
        <v>0</v>
      </c>
      <c r="R13" s="15">
        <f t="shared" si="6"/>
        <v>0</v>
      </c>
      <c r="S13" s="15">
        <f t="shared" si="6"/>
        <v>0</v>
      </c>
      <c r="T13" s="15">
        <f t="shared" si="6"/>
        <v>0</v>
      </c>
      <c r="U13" s="15">
        <f t="shared" si="6"/>
        <v>16141</v>
      </c>
      <c r="V13" s="15">
        <f t="shared" si="6"/>
        <v>16140</v>
      </c>
      <c r="W13" s="15">
        <f t="shared" si="6"/>
        <v>0</v>
      </c>
      <c r="X13" s="15">
        <f t="shared" si="6"/>
        <v>18899</v>
      </c>
      <c r="Y13" s="15">
        <f t="shared" si="6"/>
        <v>18898</v>
      </c>
      <c r="Z13" s="15">
        <f t="shared" si="6"/>
        <v>0</v>
      </c>
      <c r="AA13" s="15">
        <f t="shared" si="6"/>
        <v>133</v>
      </c>
      <c r="AB13" s="15">
        <f t="shared" si="6"/>
        <v>133</v>
      </c>
      <c r="AC13" s="15">
        <f t="shared" si="6"/>
        <v>0</v>
      </c>
      <c r="AD13" s="15">
        <f t="shared" si="6"/>
        <v>19032</v>
      </c>
      <c r="AE13" s="15">
        <f t="shared" si="6"/>
        <v>19031</v>
      </c>
    </row>
    <row r="14" spans="1:31" ht="56.5">
      <c r="A14" s="1" t="s">
        <v>23</v>
      </c>
      <c r="B14" s="14">
        <v>0</v>
      </c>
      <c r="C14" s="14">
        <v>0</v>
      </c>
      <c r="D14" s="14">
        <v>0</v>
      </c>
      <c r="E14" s="14">
        <v>0</v>
      </c>
      <c r="F14" s="14">
        <v>42563</v>
      </c>
      <c r="G14" s="14">
        <v>42564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f>Q14+E14+T14+K14+B14+H14</f>
        <v>0</v>
      </c>
      <c r="X14" s="14">
        <f t="shared" ref="X14:Y16" si="7">R14+F14+U14+L14+C14+I14</f>
        <v>42563</v>
      </c>
      <c r="Y14" s="14">
        <f t="shared" si="7"/>
        <v>42564</v>
      </c>
      <c r="Z14" s="11">
        <f>N14</f>
        <v>0</v>
      </c>
      <c r="AA14" s="11">
        <f t="shared" ref="AA14:AB16" si="8">O14</f>
        <v>0</v>
      </c>
      <c r="AB14" s="11">
        <f t="shared" si="8"/>
        <v>0</v>
      </c>
      <c r="AC14" s="11">
        <f>W14+Z14</f>
        <v>0</v>
      </c>
      <c r="AD14" s="11">
        <f t="shared" ref="AD14:AE16" si="9">X14+AA14</f>
        <v>42563</v>
      </c>
      <c r="AE14" s="11">
        <f t="shared" si="9"/>
        <v>42564</v>
      </c>
    </row>
    <row r="15" spans="1:31" ht="28">
      <c r="A15" s="3" t="s">
        <v>15</v>
      </c>
      <c r="B15" s="14">
        <v>0</v>
      </c>
      <c r="C15" s="14">
        <v>0</v>
      </c>
      <c r="D15" s="14">
        <v>0</v>
      </c>
      <c r="E15" s="14">
        <v>0</v>
      </c>
      <c r="F15" s="16">
        <v>0</v>
      </c>
      <c r="G15" s="16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f t="shared" ref="W15:W16" si="10">Q15+E15+T15+K15+B15+H15</f>
        <v>0</v>
      </c>
      <c r="X15" s="14">
        <f t="shared" si="7"/>
        <v>0</v>
      </c>
      <c r="Y15" s="14">
        <f t="shared" si="7"/>
        <v>0</v>
      </c>
      <c r="Z15" s="11">
        <f t="shared" ref="Z15:Z16" si="11">N15</f>
        <v>0</v>
      </c>
      <c r="AA15" s="11">
        <f t="shared" si="8"/>
        <v>0</v>
      </c>
      <c r="AB15" s="11">
        <f t="shared" si="8"/>
        <v>0</v>
      </c>
      <c r="AC15" s="11">
        <f t="shared" ref="AC15:AC16" si="12">W15+Z15</f>
        <v>0</v>
      </c>
      <c r="AD15" s="11">
        <f t="shared" si="9"/>
        <v>0</v>
      </c>
      <c r="AE15" s="11">
        <f t="shared" si="9"/>
        <v>0</v>
      </c>
    </row>
    <row r="16" spans="1:31" ht="28.5">
      <c r="A16" s="6" t="s">
        <v>11</v>
      </c>
      <c r="B16" s="14">
        <v>0</v>
      </c>
      <c r="C16" s="14">
        <v>0</v>
      </c>
      <c r="D16" s="14">
        <v>0</v>
      </c>
      <c r="E16" s="14">
        <v>0</v>
      </c>
      <c r="F16" s="16">
        <v>0</v>
      </c>
      <c r="G16" s="16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f t="shared" si="10"/>
        <v>0</v>
      </c>
      <c r="X16" s="14">
        <f t="shared" si="7"/>
        <v>0</v>
      </c>
      <c r="Y16" s="14">
        <f t="shared" si="7"/>
        <v>0</v>
      </c>
      <c r="Z16" s="11">
        <f t="shared" si="11"/>
        <v>0</v>
      </c>
      <c r="AA16" s="11">
        <f t="shared" si="8"/>
        <v>0</v>
      </c>
      <c r="AB16" s="11">
        <f t="shared" si="8"/>
        <v>0</v>
      </c>
      <c r="AC16" s="11">
        <f t="shared" si="12"/>
        <v>0</v>
      </c>
      <c r="AD16" s="11">
        <f t="shared" si="9"/>
        <v>0</v>
      </c>
      <c r="AE16" s="11">
        <f t="shared" si="9"/>
        <v>0</v>
      </c>
    </row>
    <row r="17" spans="1:31" ht="16" thickBot="1">
      <c r="A17" s="4" t="s">
        <v>10</v>
      </c>
      <c r="B17" s="21">
        <f>SUM(B14:B16)</f>
        <v>0</v>
      </c>
      <c r="C17" s="21">
        <f t="shared" ref="C17:AE17" si="13">SUM(C14:C16)</f>
        <v>0</v>
      </c>
      <c r="D17" s="21">
        <f t="shared" si="13"/>
        <v>0</v>
      </c>
      <c r="E17" s="21">
        <f t="shared" si="13"/>
        <v>0</v>
      </c>
      <c r="F17" s="21">
        <f t="shared" si="13"/>
        <v>42563</v>
      </c>
      <c r="G17" s="21">
        <f t="shared" si="13"/>
        <v>42564</v>
      </c>
      <c r="H17" s="21">
        <f t="shared" si="13"/>
        <v>0</v>
      </c>
      <c r="I17" s="21">
        <f t="shared" si="13"/>
        <v>0</v>
      </c>
      <c r="J17" s="21">
        <f t="shared" si="13"/>
        <v>0</v>
      </c>
      <c r="K17" s="21">
        <f t="shared" si="13"/>
        <v>0</v>
      </c>
      <c r="L17" s="21">
        <f t="shared" si="13"/>
        <v>0</v>
      </c>
      <c r="M17" s="21">
        <f t="shared" si="13"/>
        <v>0</v>
      </c>
      <c r="N17" s="21">
        <f t="shared" si="13"/>
        <v>0</v>
      </c>
      <c r="O17" s="21">
        <f t="shared" si="13"/>
        <v>0</v>
      </c>
      <c r="P17" s="21">
        <f t="shared" si="13"/>
        <v>0</v>
      </c>
      <c r="Q17" s="21">
        <f t="shared" si="13"/>
        <v>0</v>
      </c>
      <c r="R17" s="21">
        <f t="shared" si="13"/>
        <v>0</v>
      </c>
      <c r="S17" s="21">
        <f t="shared" si="13"/>
        <v>0</v>
      </c>
      <c r="T17" s="21">
        <f t="shared" si="13"/>
        <v>0</v>
      </c>
      <c r="U17" s="21">
        <f t="shared" si="13"/>
        <v>0</v>
      </c>
      <c r="V17" s="21">
        <f t="shared" si="13"/>
        <v>0</v>
      </c>
      <c r="W17" s="21">
        <f t="shared" si="13"/>
        <v>0</v>
      </c>
      <c r="X17" s="21">
        <f t="shared" si="13"/>
        <v>42563</v>
      </c>
      <c r="Y17" s="21">
        <f t="shared" si="13"/>
        <v>42564</v>
      </c>
      <c r="Z17" s="21">
        <f t="shared" si="13"/>
        <v>0</v>
      </c>
      <c r="AA17" s="21">
        <f t="shared" si="13"/>
        <v>0</v>
      </c>
      <c r="AB17" s="21">
        <f t="shared" si="13"/>
        <v>0</v>
      </c>
      <c r="AC17" s="21">
        <f t="shared" si="13"/>
        <v>0</v>
      </c>
      <c r="AD17" s="21">
        <f t="shared" si="13"/>
        <v>42563</v>
      </c>
      <c r="AE17" s="21">
        <f t="shared" si="13"/>
        <v>42564</v>
      </c>
    </row>
    <row r="18" spans="1:31" ht="29" thickBot="1">
      <c r="A18" s="24" t="s">
        <v>12</v>
      </c>
      <c r="B18" s="12">
        <f t="shared" ref="B18:AE18" si="14">SUM(B17,B13)</f>
        <v>0</v>
      </c>
      <c r="C18" s="12">
        <f t="shared" si="14"/>
        <v>766</v>
      </c>
      <c r="D18" s="12">
        <f t="shared" si="14"/>
        <v>766</v>
      </c>
      <c r="E18" s="12">
        <f t="shared" si="14"/>
        <v>0</v>
      </c>
      <c r="F18" s="12">
        <f t="shared" si="14"/>
        <v>44538</v>
      </c>
      <c r="G18" s="12">
        <f t="shared" si="14"/>
        <v>44539</v>
      </c>
      <c r="H18" s="12">
        <f t="shared" si="14"/>
        <v>0</v>
      </c>
      <c r="I18" s="12">
        <f t="shared" si="14"/>
        <v>17</v>
      </c>
      <c r="J18" s="12">
        <f t="shared" si="14"/>
        <v>17</v>
      </c>
      <c r="K18" s="12">
        <f t="shared" si="14"/>
        <v>0</v>
      </c>
      <c r="L18" s="12">
        <f t="shared" si="14"/>
        <v>0</v>
      </c>
      <c r="M18" s="12">
        <f t="shared" si="14"/>
        <v>0</v>
      </c>
      <c r="N18" s="12">
        <f t="shared" si="14"/>
        <v>0</v>
      </c>
      <c r="O18" s="12">
        <f t="shared" si="14"/>
        <v>133</v>
      </c>
      <c r="P18" s="12">
        <f t="shared" si="14"/>
        <v>133</v>
      </c>
      <c r="Q18" s="12">
        <f t="shared" si="14"/>
        <v>0</v>
      </c>
      <c r="R18" s="12">
        <f t="shared" si="14"/>
        <v>0</v>
      </c>
      <c r="S18" s="12">
        <f t="shared" si="14"/>
        <v>0</v>
      </c>
      <c r="T18" s="12">
        <f t="shared" si="14"/>
        <v>0</v>
      </c>
      <c r="U18" s="12">
        <f t="shared" si="14"/>
        <v>16141</v>
      </c>
      <c r="V18" s="12">
        <f t="shared" si="14"/>
        <v>16140</v>
      </c>
      <c r="W18" s="12">
        <f t="shared" si="14"/>
        <v>0</v>
      </c>
      <c r="X18" s="12">
        <f t="shared" si="14"/>
        <v>61462</v>
      </c>
      <c r="Y18" s="12">
        <f t="shared" si="14"/>
        <v>61462</v>
      </c>
      <c r="Z18" s="12">
        <f t="shared" si="14"/>
        <v>0</v>
      </c>
      <c r="AA18" s="12">
        <f t="shared" si="14"/>
        <v>133</v>
      </c>
      <c r="AB18" s="12">
        <f t="shared" si="14"/>
        <v>133</v>
      </c>
      <c r="AC18" s="12">
        <f t="shared" si="14"/>
        <v>0</v>
      </c>
      <c r="AD18" s="12">
        <f t="shared" si="14"/>
        <v>61595</v>
      </c>
      <c r="AE18" s="25">
        <f t="shared" si="14"/>
        <v>61595</v>
      </c>
    </row>
    <row r="19" spans="1:31" ht="28.5">
      <c r="A19" s="8" t="s">
        <v>28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>
        <f>Q19+E19+T19+K19+H19+B19</f>
        <v>0</v>
      </c>
      <c r="X19" s="22">
        <f t="shared" ref="X19:Y21" si="15">R19+F19+U19+L19+I19+C19</f>
        <v>0</v>
      </c>
      <c r="Y19" s="22">
        <f t="shared" si="15"/>
        <v>0</v>
      </c>
      <c r="Z19" s="22">
        <f>N19</f>
        <v>0</v>
      </c>
      <c r="AA19" s="22">
        <f t="shared" ref="AA19:AB20" si="16">O19</f>
        <v>0</v>
      </c>
      <c r="AB19" s="22">
        <f t="shared" si="16"/>
        <v>0</v>
      </c>
      <c r="AC19" s="22">
        <f>W19+Z19</f>
        <v>0</v>
      </c>
      <c r="AD19" s="22">
        <f t="shared" ref="AD19:AE20" si="17">X19+AA19</f>
        <v>0</v>
      </c>
      <c r="AE19" s="22">
        <f t="shared" si="17"/>
        <v>0</v>
      </c>
    </row>
    <row r="20" spans="1:31" ht="28.5">
      <c r="A20" s="8" t="s">
        <v>27</v>
      </c>
      <c r="B20" s="13"/>
      <c r="C20" s="13"/>
      <c r="D20" s="13"/>
      <c r="E20" s="13"/>
      <c r="F20" s="13">
        <v>528</v>
      </c>
      <c r="G20" s="13">
        <v>528</v>
      </c>
      <c r="H20" s="13"/>
      <c r="I20" s="13"/>
      <c r="J20" s="13"/>
      <c r="K20" s="13"/>
      <c r="L20" s="13">
        <v>11773</v>
      </c>
      <c r="M20" s="13">
        <v>11773</v>
      </c>
      <c r="N20" s="13"/>
      <c r="O20" s="13"/>
      <c r="P20" s="13"/>
      <c r="Q20" s="13"/>
      <c r="R20" s="13">
        <v>19685</v>
      </c>
      <c r="S20" s="13">
        <v>19685</v>
      </c>
      <c r="T20" s="13"/>
      <c r="U20" s="13"/>
      <c r="V20" s="13"/>
      <c r="W20" s="22">
        <f>Q20+E20+T20+K20+H20+B20</f>
        <v>0</v>
      </c>
      <c r="X20" s="22">
        <f t="shared" si="15"/>
        <v>31986</v>
      </c>
      <c r="Y20" s="22">
        <f t="shared" si="15"/>
        <v>31986</v>
      </c>
      <c r="Z20" s="22">
        <f>N20</f>
        <v>0</v>
      </c>
      <c r="AA20" s="22">
        <f t="shared" si="16"/>
        <v>0</v>
      </c>
      <c r="AB20" s="22">
        <f t="shared" si="16"/>
        <v>0</v>
      </c>
      <c r="AC20" s="22">
        <f>W20+Z20</f>
        <v>0</v>
      </c>
      <c r="AD20" s="22">
        <f t="shared" si="17"/>
        <v>31986</v>
      </c>
      <c r="AE20" s="22">
        <f t="shared" si="17"/>
        <v>31986</v>
      </c>
    </row>
    <row r="21" spans="1:31">
      <c r="A21" s="43" t="s">
        <v>75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22">
        <f>Q21+E21+T21+K21+H21+B21</f>
        <v>0</v>
      </c>
      <c r="X21" s="22">
        <f t="shared" si="15"/>
        <v>0</v>
      </c>
      <c r="Y21" s="22">
        <f t="shared" si="15"/>
        <v>0</v>
      </c>
      <c r="Z21" s="22">
        <f t="shared" ref="Z21:AE21" si="18">T21+H21+W21+N21+K21+E21</f>
        <v>0</v>
      </c>
      <c r="AA21" s="22">
        <f t="shared" si="18"/>
        <v>0</v>
      </c>
      <c r="AB21" s="22">
        <f t="shared" si="18"/>
        <v>0</v>
      </c>
      <c r="AC21" s="22">
        <f t="shared" si="18"/>
        <v>0</v>
      </c>
      <c r="AD21" s="22">
        <f t="shared" si="18"/>
        <v>0</v>
      </c>
      <c r="AE21" s="22">
        <f t="shared" si="18"/>
        <v>0</v>
      </c>
    </row>
    <row r="22" spans="1:31" ht="29" thickBot="1">
      <c r="A22" s="7" t="s">
        <v>13</v>
      </c>
      <c r="B22" s="17">
        <f>SUM(B19:B21)</f>
        <v>0</v>
      </c>
      <c r="C22" s="17">
        <f t="shared" ref="C22:AE22" si="19">SUM(C19:C21)</f>
        <v>0</v>
      </c>
      <c r="D22" s="17">
        <f t="shared" si="19"/>
        <v>0</v>
      </c>
      <c r="E22" s="17">
        <f t="shared" si="19"/>
        <v>0</v>
      </c>
      <c r="F22" s="17">
        <f t="shared" si="19"/>
        <v>528</v>
      </c>
      <c r="G22" s="17">
        <f t="shared" si="19"/>
        <v>528</v>
      </c>
      <c r="H22" s="17">
        <f t="shared" si="19"/>
        <v>0</v>
      </c>
      <c r="I22" s="17">
        <f t="shared" si="19"/>
        <v>0</v>
      </c>
      <c r="J22" s="17">
        <f t="shared" si="19"/>
        <v>0</v>
      </c>
      <c r="K22" s="17">
        <f t="shared" si="19"/>
        <v>0</v>
      </c>
      <c r="L22" s="17">
        <f t="shared" si="19"/>
        <v>11773</v>
      </c>
      <c r="M22" s="17">
        <f t="shared" si="19"/>
        <v>11773</v>
      </c>
      <c r="N22" s="17">
        <f t="shared" si="19"/>
        <v>0</v>
      </c>
      <c r="O22" s="17">
        <f t="shared" si="19"/>
        <v>0</v>
      </c>
      <c r="P22" s="17">
        <f t="shared" si="19"/>
        <v>0</v>
      </c>
      <c r="Q22" s="17">
        <f t="shared" si="19"/>
        <v>0</v>
      </c>
      <c r="R22" s="17">
        <f t="shared" si="19"/>
        <v>19685</v>
      </c>
      <c r="S22" s="17">
        <f t="shared" si="19"/>
        <v>19685</v>
      </c>
      <c r="T22" s="17">
        <f t="shared" si="19"/>
        <v>0</v>
      </c>
      <c r="U22" s="17">
        <f t="shared" si="19"/>
        <v>0</v>
      </c>
      <c r="V22" s="17">
        <f t="shared" si="19"/>
        <v>0</v>
      </c>
      <c r="W22" s="17">
        <f t="shared" si="19"/>
        <v>0</v>
      </c>
      <c r="X22" s="17">
        <f t="shared" si="19"/>
        <v>31986</v>
      </c>
      <c r="Y22" s="17">
        <f t="shared" si="19"/>
        <v>31986</v>
      </c>
      <c r="Z22" s="17">
        <f t="shared" si="19"/>
        <v>0</v>
      </c>
      <c r="AA22" s="17">
        <f t="shared" si="19"/>
        <v>0</v>
      </c>
      <c r="AB22" s="17">
        <f t="shared" si="19"/>
        <v>0</v>
      </c>
      <c r="AC22" s="17">
        <f t="shared" si="19"/>
        <v>0</v>
      </c>
      <c r="AD22" s="17">
        <f t="shared" si="19"/>
        <v>31986</v>
      </c>
      <c r="AE22" s="17">
        <f t="shared" si="19"/>
        <v>31986</v>
      </c>
    </row>
    <row r="23" spans="1:31" ht="29" thickBot="1">
      <c r="A23" s="5" t="s">
        <v>5</v>
      </c>
      <c r="B23" s="12">
        <f>SUM(B22,B18)</f>
        <v>0</v>
      </c>
      <c r="C23" s="12">
        <f t="shared" ref="C23:AE23" si="20">SUM(C22,C18)</f>
        <v>766</v>
      </c>
      <c r="D23" s="12">
        <f t="shared" si="20"/>
        <v>766</v>
      </c>
      <c r="E23" s="12">
        <f t="shared" si="20"/>
        <v>0</v>
      </c>
      <c r="F23" s="12">
        <f t="shared" si="20"/>
        <v>45066</v>
      </c>
      <c r="G23" s="12">
        <f t="shared" si="20"/>
        <v>45067</v>
      </c>
      <c r="H23" s="12">
        <f t="shared" si="20"/>
        <v>0</v>
      </c>
      <c r="I23" s="12">
        <f t="shared" si="20"/>
        <v>17</v>
      </c>
      <c r="J23" s="12">
        <f t="shared" si="20"/>
        <v>17</v>
      </c>
      <c r="K23" s="12">
        <f t="shared" si="20"/>
        <v>0</v>
      </c>
      <c r="L23" s="12">
        <f t="shared" si="20"/>
        <v>11773</v>
      </c>
      <c r="M23" s="12">
        <f t="shared" si="20"/>
        <v>11773</v>
      </c>
      <c r="N23" s="12">
        <f t="shared" si="20"/>
        <v>0</v>
      </c>
      <c r="O23" s="12">
        <f t="shared" si="20"/>
        <v>133</v>
      </c>
      <c r="P23" s="12">
        <f t="shared" si="20"/>
        <v>133</v>
      </c>
      <c r="Q23" s="12">
        <f t="shared" si="20"/>
        <v>0</v>
      </c>
      <c r="R23" s="12">
        <f t="shared" si="20"/>
        <v>19685</v>
      </c>
      <c r="S23" s="12">
        <f t="shared" si="20"/>
        <v>19685</v>
      </c>
      <c r="T23" s="12">
        <f t="shared" si="20"/>
        <v>0</v>
      </c>
      <c r="U23" s="12">
        <f t="shared" si="20"/>
        <v>16141</v>
      </c>
      <c r="V23" s="12">
        <f t="shared" si="20"/>
        <v>16140</v>
      </c>
      <c r="W23" s="12">
        <f t="shared" si="20"/>
        <v>0</v>
      </c>
      <c r="X23" s="12">
        <f t="shared" si="20"/>
        <v>93448</v>
      </c>
      <c r="Y23" s="12">
        <f t="shared" si="20"/>
        <v>93448</v>
      </c>
      <c r="Z23" s="12">
        <f t="shared" si="20"/>
        <v>0</v>
      </c>
      <c r="AA23" s="12">
        <f t="shared" si="20"/>
        <v>133</v>
      </c>
      <c r="AB23" s="12">
        <f t="shared" si="20"/>
        <v>133</v>
      </c>
      <c r="AC23" s="12">
        <f t="shared" si="20"/>
        <v>0</v>
      </c>
      <c r="AD23" s="12">
        <f t="shared" si="20"/>
        <v>93581</v>
      </c>
      <c r="AE23" s="12">
        <f t="shared" si="20"/>
        <v>93581</v>
      </c>
    </row>
  </sheetData>
  <mergeCells count="12">
    <mergeCell ref="T4:V4"/>
    <mergeCell ref="W4:AE4"/>
    <mergeCell ref="A1:AE1"/>
    <mergeCell ref="A2:AE2"/>
    <mergeCell ref="A3:AE3"/>
    <mergeCell ref="A4:A5"/>
    <mergeCell ref="B4:D4"/>
    <mergeCell ref="E4:G4"/>
    <mergeCell ref="H4:J4"/>
    <mergeCell ref="K4:M4"/>
    <mergeCell ref="N4:P4"/>
    <mergeCell ref="Q4:S4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headerFooter>
    <oddHeader>&amp;R2. számú meléklet a 14/2015. (V.29.) 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G23"/>
  <sheetViews>
    <sheetView tabSelected="1" view="pageLayout" topLeftCell="J1" zoomScaleNormal="70" workbookViewId="0">
      <selection activeCell="Y18" sqref="Y18"/>
    </sheetView>
  </sheetViews>
  <sheetFormatPr defaultRowHeight="15.5"/>
  <cols>
    <col min="1" max="1" width="19.33203125" customWidth="1"/>
  </cols>
  <sheetData>
    <row r="1" spans="1:33" ht="16.5">
      <c r="A1" s="48" t="s">
        <v>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</row>
    <row r="2" spans="1:33" ht="16.5">
      <c r="A2" s="48" t="s">
        <v>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33"/>
      <c r="X2" s="33"/>
      <c r="Y2" s="33"/>
      <c r="Z2" s="33"/>
      <c r="AA2" s="33"/>
      <c r="AB2" s="33"/>
      <c r="AC2" s="33"/>
      <c r="AD2" s="33"/>
    </row>
    <row r="3" spans="1:33" ht="16" thickBot="1">
      <c r="A3" s="49"/>
      <c r="B3" s="49"/>
      <c r="C3" s="49"/>
      <c r="D3" s="49"/>
      <c r="E3" s="49"/>
      <c r="F3" s="49"/>
      <c r="G3" s="49"/>
      <c r="H3" s="49"/>
      <c r="I3" s="49"/>
      <c r="J3" s="49"/>
      <c r="V3" t="s">
        <v>74</v>
      </c>
    </row>
    <row r="4" spans="1:33" ht="29.4" customHeight="1">
      <c r="A4" s="50" t="s">
        <v>1</v>
      </c>
      <c r="B4" s="46" t="s">
        <v>69</v>
      </c>
      <c r="C4" s="46"/>
      <c r="D4" s="46"/>
      <c r="E4" s="46" t="s">
        <v>70</v>
      </c>
      <c r="F4" s="46"/>
      <c r="G4" s="46"/>
      <c r="H4" s="46" t="s">
        <v>25</v>
      </c>
      <c r="I4" s="46"/>
      <c r="J4" s="46"/>
      <c r="K4" s="46" t="s">
        <v>72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</row>
    <row r="5" spans="1:33" ht="31.5">
      <c r="A5" s="51"/>
      <c r="B5" s="10" t="s">
        <v>3</v>
      </c>
      <c r="C5" s="10" t="s">
        <v>30</v>
      </c>
      <c r="D5" s="10" t="s">
        <v>31</v>
      </c>
      <c r="E5" s="10" t="s">
        <v>3</v>
      </c>
      <c r="F5" s="10" t="s">
        <v>30</v>
      </c>
      <c r="G5" s="10" t="s">
        <v>31</v>
      </c>
      <c r="H5" s="10" t="s">
        <v>3</v>
      </c>
      <c r="I5" s="10" t="s">
        <v>30</v>
      </c>
      <c r="J5" s="10" t="s">
        <v>31</v>
      </c>
      <c r="K5" s="10" t="s">
        <v>3</v>
      </c>
      <c r="L5" s="10" t="s">
        <v>30</v>
      </c>
      <c r="M5" s="10" t="s">
        <v>31</v>
      </c>
      <c r="N5" s="10" t="s">
        <v>3</v>
      </c>
      <c r="O5" s="10" t="s">
        <v>30</v>
      </c>
      <c r="P5" s="10" t="s">
        <v>31</v>
      </c>
      <c r="Q5" s="10" t="s">
        <v>3</v>
      </c>
      <c r="R5" s="10" t="s">
        <v>30</v>
      </c>
      <c r="S5" s="10" t="s">
        <v>31</v>
      </c>
      <c r="T5" s="10" t="s">
        <v>3</v>
      </c>
      <c r="U5" s="10" t="s">
        <v>30</v>
      </c>
      <c r="V5" s="10" t="s">
        <v>31</v>
      </c>
    </row>
    <row r="6" spans="1:33" ht="21">
      <c r="A6" s="34" t="s">
        <v>18</v>
      </c>
      <c r="B6" s="10" t="s">
        <v>20</v>
      </c>
      <c r="C6" s="10" t="s">
        <v>20</v>
      </c>
      <c r="D6" s="10" t="s">
        <v>20</v>
      </c>
      <c r="E6" s="10" t="s">
        <v>20</v>
      </c>
      <c r="F6" s="10" t="s">
        <v>20</v>
      </c>
      <c r="G6" s="10" t="s">
        <v>20</v>
      </c>
      <c r="H6" s="10" t="s">
        <v>20</v>
      </c>
      <c r="I6" s="10" t="s">
        <v>20</v>
      </c>
      <c r="J6" s="10" t="s">
        <v>20</v>
      </c>
      <c r="K6" s="10" t="s">
        <v>20</v>
      </c>
      <c r="L6" s="10" t="s">
        <v>20</v>
      </c>
      <c r="M6" s="10" t="s">
        <v>20</v>
      </c>
      <c r="N6" s="10" t="s">
        <v>21</v>
      </c>
      <c r="O6" s="10" t="s">
        <v>21</v>
      </c>
      <c r="P6" s="10" t="s">
        <v>21</v>
      </c>
      <c r="Q6" s="10" t="s">
        <v>22</v>
      </c>
      <c r="R6" s="10" t="s">
        <v>22</v>
      </c>
      <c r="S6" s="10" t="s">
        <v>22</v>
      </c>
      <c r="T6" s="26" t="s">
        <v>71</v>
      </c>
      <c r="U6" s="26" t="s">
        <v>71</v>
      </c>
      <c r="V6" s="26" t="s">
        <v>71</v>
      </c>
    </row>
    <row r="7" spans="1:33" ht="16" thickBot="1">
      <c r="A7" s="35" t="s">
        <v>19</v>
      </c>
      <c r="B7" s="29"/>
      <c r="C7" s="29"/>
      <c r="D7" s="29"/>
      <c r="E7" s="29"/>
      <c r="F7" s="29"/>
      <c r="G7" s="29"/>
      <c r="H7" s="29"/>
      <c r="I7" s="29"/>
      <c r="J7" s="9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</row>
    <row r="8" spans="1:33">
      <c r="A8" s="8" t="s">
        <v>7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f>B8+E8</f>
        <v>0</v>
      </c>
      <c r="I8" s="18">
        <f t="shared" ref="I8:J12" si="0">C8+F8</f>
        <v>0</v>
      </c>
      <c r="J8" s="18">
        <f t="shared" si="0"/>
        <v>0</v>
      </c>
      <c r="K8" s="31">
        <f>Munka1!W8+Munka2!W8+Munka3!W8+Munka4!W8+Munka5!W8+Munka6!W8+Munka7!H8</f>
        <v>0</v>
      </c>
      <c r="L8" s="31">
        <f>Munka1!X8+Munka2!X8+Munka3!X8+Munka4!X8+Munka5!X8+Munka6!X8+Munka7!I8</f>
        <v>0</v>
      </c>
      <c r="M8" s="31">
        <f>Munka1!Y8+Munka2!Y8+Munka3!Y8+Munka4!Y8+Munka5!Y8+Munka6!Y8+Munka7!J8</f>
        <v>0</v>
      </c>
      <c r="N8" s="31">
        <f>Munka1!AC8+Munka2!Z8+Munka3!Z8+Munka4!Z8+Munka5!Z8+Munka6!Z8</f>
        <v>0</v>
      </c>
      <c r="O8" s="31">
        <f>Munka1!AD8+Munka2!AA8+Munka3!AA8+Munka4!AA8+Munka5!AA8+Munka6!AA8</f>
        <v>0</v>
      </c>
      <c r="P8" s="31">
        <f>Munka1!AE8+Munka2!AB8+Munka3!AB8+Munka4!AB8+Munka5!AB8+Munka6!AB8</f>
        <v>0</v>
      </c>
      <c r="Q8" s="31">
        <f>Munka1!Z8</f>
        <v>0</v>
      </c>
      <c r="R8" s="31">
        <f>Munka1!AA8</f>
        <v>0</v>
      </c>
      <c r="S8" s="31">
        <f>Munka1!AB8</f>
        <v>0</v>
      </c>
      <c r="T8" s="31">
        <f>K8+N8+Q8</f>
        <v>0</v>
      </c>
      <c r="U8" s="31">
        <f t="shared" ref="U8:V12" si="1">L8+O8+R8</f>
        <v>0</v>
      </c>
      <c r="V8" s="31">
        <f t="shared" si="1"/>
        <v>0</v>
      </c>
    </row>
    <row r="9" spans="1:33" ht="42.5">
      <c r="A9" s="1" t="s">
        <v>14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f t="shared" ref="H9:H12" si="2">B9+E9</f>
        <v>0</v>
      </c>
      <c r="I9" s="18">
        <f t="shared" si="0"/>
        <v>0</v>
      </c>
      <c r="J9" s="18">
        <f t="shared" si="0"/>
        <v>0</v>
      </c>
      <c r="K9" s="31">
        <f>Munka1!W9+Munka2!W9+Munka3!W9+Munka4!W9+Munka5!W9+Munka6!W9+Munka7!H9</f>
        <v>1263381</v>
      </c>
      <c r="L9" s="31">
        <f>Munka1!X9+Munka2!X9+Munka3!X9+Munka4!X9+Munka5!X9+Munka6!X9+Munka7!I9</f>
        <v>1451652</v>
      </c>
      <c r="M9" s="31">
        <f>Munka1!Y9+Munka2!Y9+Munka3!Y9+Munka4!Y9+Munka5!Y9+Munka6!Y9+Munka7!J9</f>
        <v>1451646</v>
      </c>
      <c r="N9" s="31">
        <f>Munka1!AC9+Munka2!Z9+Munka3!Z9+Munka4!Z9+Munka5!Z9+Munka6!Z9</f>
        <v>9056</v>
      </c>
      <c r="O9" s="31">
        <f>Munka1!AD9+Munka2!AA9+Munka3!AA9+Munka4!AA9+Munka5!AA9+Munka6!AA9</f>
        <v>16209</v>
      </c>
      <c r="P9" s="31">
        <f>Munka1!AE9+Munka2!AB9+Munka3!AB9+Munka4!AB9+Munka5!AB9+Munka6!AB9</f>
        <v>16208</v>
      </c>
      <c r="Q9" s="31">
        <f>Munka1!Z9</f>
        <v>0</v>
      </c>
      <c r="R9" s="31">
        <f>Munka1!AA9</f>
        <v>0</v>
      </c>
      <c r="S9" s="31">
        <f>Munka1!AB9</f>
        <v>0</v>
      </c>
      <c r="T9" s="31">
        <f t="shared" ref="T9:T12" si="3">K9+N9+Q9</f>
        <v>1272437</v>
      </c>
      <c r="U9" s="38">
        <f t="shared" si="1"/>
        <v>1467861</v>
      </c>
      <c r="V9" s="31">
        <f t="shared" si="1"/>
        <v>1467854</v>
      </c>
    </row>
    <row r="10" spans="1:33">
      <c r="A10" s="1" t="s">
        <v>16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f t="shared" si="2"/>
        <v>0</v>
      </c>
      <c r="I10" s="18">
        <f t="shared" si="0"/>
        <v>0</v>
      </c>
      <c r="J10" s="18">
        <f t="shared" si="0"/>
        <v>0</v>
      </c>
      <c r="K10" s="31">
        <f>Munka1!W10+Munka2!W10+Munka3!W10+Munka4!W10+Munka5!W10+Munka6!W10+Munka7!H10</f>
        <v>606900</v>
      </c>
      <c r="L10" s="31">
        <f>Munka1!X10+Munka2!X10+Munka3!X10+Munka4!X10+Munka5!X10+Munka6!X10+Munka7!I10</f>
        <v>689863</v>
      </c>
      <c r="M10" s="31">
        <f>Munka1!Y10+Munka2!Y10+Munka3!Y10+Munka4!Y10+Munka5!Y10+Munka6!Y10+Munka7!J10</f>
        <v>689862</v>
      </c>
      <c r="N10" s="31">
        <f>Munka1!AC10+Munka2!Z10+Munka3!Z10+Munka4!Z10+Munka5!Z10+Munka6!Z10</f>
        <v>0</v>
      </c>
      <c r="O10" s="31">
        <f>Munka1!AD10+Munka2!AA10+Munka3!AA10+Munka4!AA10+Munka5!AA10+Munka6!AA10</f>
        <v>0</v>
      </c>
      <c r="P10" s="31">
        <f>Munka1!AE10+Munka2!AB10+Munka3!AB10+Munka4!AB10+Munka5!AB10+Munka6!AB10</f>
        <v>0</v>
      </c>
      <c r="Q10" s="31">
        <f>Munka1!Z10</f>
        <v>0</v>
      </c>
      <c r="R10" s="31">
        <f>Munka1!AA10</f>
        <v>0</v>
      </c>
      <c r="S10" s="31">
        <f>Munka1!AB10</f>
        <v>0</v>
      </c>
      <c r="T10" s="31">
        <f t="shared" si="3"/>
        <v>606900</v>
      </c>
      <c r="U10" s="38">
        <f t="shared" si="1"/>
        <v>689863</v>
      </c>
      <c r="V10" s="31">
        <f t="shared" si="1"/>
        <v>689862</v>
      </c>
    </row>
    <row r="11" spans="1:33">
      <c r="A11" s="1" t="s">
        <v>8</v>
      </c>
      <c r="B11" s="14">
        <v>0</v>
      </c>
      <c r="C11" s="14">
        <v>0</v>
      </c>
      <c r="D11" s="14">
        <v>0</v>
      </c>
      <c r="E11" s="14">
        <v>800</v>
      </c>
      <c r="F11" s="14">
        <v>4187</v>
      </c>
      <c r="G11" s="14">
        <v>4185</v>
      </c>
      <c r="H11" s="18">
        <f t="shared" si="2"/>
        <v>800</v>
      </c>
      <c r="I11" s="18">
        <f t="shared" si="0"/>
        <v>4187</v>
      </c>
      <c r="J11" s="18">
        <f t="shared" si="0"/>
        <v>4185</v>
      </c>
      <c r="K11" s="31">
        <f>Munka1!W11+Munka2!W11+Munka3!W11+Munka4!W11+Munka5!W11+Munka6!W11+Munka7!H11</f>
        <v>65228</v>
      </c>
      <c r="L11" s="31">
        <f>Munka1!X11+Munka2!X11+Munka3!X11+Munka4!X11+Munka5!X11+Munka6!X11+Munka7!I11</f>
        <v>116891</v>
      </c>
      <c r="M11" s="31">
        <f>Munka1!Y11+Munka2!Y11+Munka3!Y11+Munka4!Y11+Munka5!Y11+Munka6!Y11+Munka7!J11</f>
        <v>114353</v>
      </c>
      <c r="N11" s="31">
        <f>Munka1!AC11+Munka2!Z11+Munka3!Z11+Munka4!Z11+Munka5!Z11+Munka6!Z11</f>
        <v>21563</v>
      </c>
      <c r="O11" s="31">
        <f>Munka1!AD11+Munka2!AA11+Munka3!AA11+Munka4!AA11+Munka5!AA11+Munka6!AA11</f>
        <v>3391</v>
      </c>
      <c r="P11" s="31">
        <f>Munka1!AE11+Munka2!AB11+Munka3!AB11+Munka4!AB11+Munka5!AB11+Munka6!AB11</f>
        <v>3389</v>
      </c>
      <c r="Q11" s="31">
        <f>Munka1!Z11</f>
        <v>300</v>
      </c>
      <c r="R11" s="31">
        <f>Munka1!AA11</f>
        <v>9</v>
      </c>
      <c r="S11" s="31">
        <f>Munka1!AB11</f>
        <v>9</v>
      </c>
      <c r="T11" s="31">
        <f t="shared" si="3"/>
        <v>87091</v>
      </c>
      <c r="U11" s="38">
        <f t="shared" si="1"/>
        <v>120291</v>
      </c>
      <c r="V11" s="31">
        <f t="shared" si="1"/>
        <v>117751</v>
      </c>
    </row>
    <row r="12" spans="1:33" ht="28.5">
      <c r="A12" s="1" t="s">
        <v>17</v>
      </c>
      <c r="B12" s="19">
        <v>0</v>
      </c>
      <c r="C12" s="19">
        <v>916</v>
      </c>
      <c r="D12" s="19">
        <v>911</v>
      </c>
      <c r="E12" s="19">
        <v>0</v>
      </c>
      <c r="F12" s="19">
        <v>0</v>
      </c>
      <c r="G12" s="19">
        <v>0</v>
      </c>
      <c r="H12" s="18">
        <f t="shared" si="2"/>
        <v>0</v>
      </c>
      <c r="I12" s="18">
        <f t="shared" si="0"/>
        <v>916</v>
      </c>
      <c r="J12" s="18">
        <f t="shared" si="0"/>
        <v>911</v>
      </c>
      <c r="K12" s="31">
        <f>Munka1!W12+Munka2!W12+Munka3!W12+Munka4!W12+Munka5!W12+Munka6!W12+Munka7!H12</f>
        <v>10000</v>
      </c>
      <c r="L12" s="31">
        <f>Munka1!X12+Munka2!X12+Munka3!X12+Munka4!X12+Munka5!X12+Munka6!X12+Munka7!I12</f>
        <v>23581</v>
      </c>
      <c r="M12" s="31">
        <f>Munka1!Y12+Munka2!Y12+Munka3!Y12+Munka4!Y12+Munka5!Y12+Munka6!Y12+Munka7!J12</f>
        <v>23575</v>
      </c>
      <c r="N12" s="31">
        <f>Munka1!AC12+Munka2!Z12+Munka3!Z12+Munka4!Z12+Munka5!Z12+Munka6!Z12</f>
        <v>0</v>
      </c>
      <c r="O12" s="31">
        <f>Munka1!AD12+Munka2!AA12+Munka3!AA12+Munka4!AA12+Munka5!AA12+Munka6!AA12</f>
        <v>0</v>
      </c>
      <c r="P12" s="31">
        <f>Munka1!AE12+Munka2!AB12+Munka3!AB12+Munka4!AB12+Munka5!AB12+Munka6!AB12</f>
        <v>0</v>
      </c>
      <c r="Q12" s="31">
        <f>Munka1!Z12</f>
        <v>0</v>
      </c>
      <c r="R12" s="31">
        <f>Munka1!AA12</f>
        <v>0</v>
      </c>
      <c r="S12" s="31">
        <f>Munka1!AB12</f>
        <v>0</v>
      </c>
      <c r="T12" s="31">
        <f t="shared" si="3"/>
        <v>10000</v>
      </c>
      <c r="U12" s="38">
        <f t="shared" si="1"/>
        <v>23581</v>
      </c>
      <c r="V12" s="31">
        <f t="shared" si="1"/>
        <v>23575</v>
      </c>
    </row>
    <row r="13" spans="1:33" ht="28.5">
      <c r="A13" s="2" t="s">
        <v>9</v>
      </c>
      <c r="B13" s="15">
        <f>SUM(B8:B12)</f>
        <v>0</v>
      </c>
      <c r="C13" s="15">
        <f t="shared" ref="C13:G13" si="4">SUM(C8:C12)</f>
        <v>916</v>
      </c>
      <c r="D13" s="15">
        <f t="shared" si="4"/>
        <v>911</v>
      </c>
      <c r="E13" s="15">
        <f t="shared" si="4"/>
        <v>800</v>
      </c>
      <c r="F13" s="15">
        <f t="shared" si="4"/>
        <v>4187</v>
      </c>
      <c r="G13" s="15">
        <f t="shared" si="4"/>
        <v>4185</v>
      </c>
      <c r="H13" s="15">
        <f t="shared" ref="H13" si="5">SUM(H8:H12)</f>
        <v>800</v>
      </c>
      <c r="I13" s="15">
        <f t="shared" ref="I13" si="6">SUM(I8:I12)</f>
        <v>5103</v>
      </c>
      <c r="J13" s="15">
        <f t="shared" ref="J13" si="7">SUM(J8:J12)</f>
        <v>5096</v>
      </c>
      <c r="K13" s="15">
        <f t="shared" ref="K13" si="8">SUM(K8:K12)</f>
        <v>1945509</v>
      </c>
      <c r="L13" s="15">
        <f t="shared" ref="L13" si="9">SUM(L8:L12)</f>
        <v>2281987</v>
      </c>
      <c r="M13" s="15">
        <f t="shared" ref="M13" si="10">SUM(M8:M12)</f>
        <v>2279436</v>
      </c>
      <c r="N13" s="15">
        <f t="shared" ref="N13" si="11">SUM(N8:N12)</f>
        <v>30619</v>
      </c>
      <c r="O13" s="15">
        <f t="shared" ref="O13" si="12">SUM(O8:O12)</f>
        <v>19600</v>
      </c>
      <c r="P13" s="15">
        <f t="shared" ref="P13" si="13">SUM(P8:P12)</f>
        <v>19597</v>
      </c>
      <c r="Q13" s="15">
        <f t="shared" ref="Q13" si="14">SUM(Q8:Q12)</f>
        <v>300</v>
      </c>
      <c r="R13" s="15">
        <f t="shared" ref="R13" si="15">SUM(R8:R12)</f>
        <v>9</v>
      </c>
      <c r="S13" s="15">
        <f t="shared" ref="S13" si="16">SUM(S8:S12)</f>
        <v>9</v>
      </c>
      <c r="T13" s="15">
        <f t="shared" ref="T13" si="17">SUM(T8:T12)</f>
        <v>1976428</v>
      </c>
      <c r="U13" s="39">
        <f t="shared" ref="U13" si="18">SUM(U8:U12)</f>
        <v>2301596</v>
      </c>
      <c r="V13" s="15">
        <f t="shared" ref="V13" si="19">SUM(V8:V12)</f>
        <v>2299042</v>
      </c>
    </row>
    <row r="14" spans="1:33" ht="56.5">
      <c r="A14" s="1" t="s">
        <v>23</v>
      </c>
      <c r="B14" s="14">
        <v>0</v>
      </c>
      <c r="C14" s="14">
        <v>211</v>
      </c>
      <c r="D14" s="14">
        <v>211</v>
      </c>
      <c r="E14" s="14">
        <v>0</v>
      </c>
      <c r="F14" s="14">
        <v>0</v>
      </c>
      <c r="G14" s="14">
        <v>0</v>
      </c>
      <c r="H14" s="14">
        <f>B14+E14</f>
        <v>0</v>
      </c>
      <c r="I14" s="14">
        <f t="shared" ref="I14:J16" si="20">C14+F14</f>
        <v>211</v>
      </c>
      <c r="J14" s="14">
        <f t="shared" si="20"/>
        <v>211</v>
      </c>
      <c r="K14" s="27">
        <f>Munka1!W14+Munka2!W14+Munka3!W14+Munka4!W14+Munka5!W14+Munka6!W14+Munka7!H14</f>
        <v>885965</v>
      </c>
      <c r="L14" s="27">
        <f>Munka1!X14+Munka2!X14+Munka3!X14+Munka4!X14+Munka5!X14+Munka6!X14+Munka7!I14</f>
        <v>427408</v>
      </c>
      <c r="M14" s="27">
        <f>Munka1!Y14+Munka2!Y14+Munka3!Y14+Munka4!Y14+Munka5!Y14+Munka6!Y14+Munka7!J14</f>
        <v>427410</v>
      </c>
      <c r="N14" s="32">
        <f>Munka1!AC14+Munka2!Z14+Munka3!Z14+Munka4!Z14+Munka5!Z14+Munka6!Z14</f>
        <v>0</v>
      </c>
      <c r="O14" s="32">
        <f>Munka1!AD14+Munka2!AA14+Munka3!AA14+Munka4!AA14+Munka5!AA14+Munka6!AA14</f>
        <v>5322</v>
      </c>
      <c r="P14" s="32">
        <f>Munka1!AE14+Munka2!AB14+Munka3!AB14+Munka4!AB14+Munka5!AB14+Munka6!AB14</f>
        <v>5321</v>
      </c>
      <c r="Q14" s="32">
        <f>Munka1!Z14</f>
        <v>0</v>
      </c>
      <c r="R14" s="32">
        <f>Munka1!AA14</f>
        <v>0</v>
      </c>
      <c r="S14" s="32">
        <f>Munka1!AB14</f>
        <v>0</v>
      </c>
      <c r="T14" s="32">
        <f>K14+N14+Q14</f>
        <v>885965</v>
      </c>
      <c r="U14" s="40">
        <f t="shared" ref="U14:V16" si="21">L14+O14+R14</f>
        <v>432730</v>
      </c>
      <c r="V14" s="32">
        <f t="shared" si="21"/>
        <v>432731</v>
      </c>
    </row>
    <row r="15" spans="1:33" ht="28">
      <c r="A15" s="3" t="s">
        <v>15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f t="shared" ref="H15:H16" si="22">B15+E15</f>
        <v>0</v>
      </c>
      <c r="I15" s="14">
        <f t="shared" si="20"/>
        <v>0</v>
      </c>
      <c r="J15" s="14">
        <f t="shared" si="20"/>
        <v>0</v>
      </c>
      <c r="K15" s="27">
        <f>Munka1!W15+Munka2!W15+Munka3!W15+Munka4!W15+Munka5!W15+Munka6!W15+Munka7!H15</f>
        <v>52865</v>
      </c>
      <c r="L15" s="27">
        <f>Munka1!X15+Munka2!X15+Munka3!X15+Munka4!X15+Munka5!X15+Munka6!X15+Munka7!I15</f>
        <v>12477</v>
      </c>
      <c r="M15" s="27">
        <f>Munka1!Y15+Munka2!Y15+Munka3!Y15+Munka4!Y15+Munka5!Y15+Munka6!Y15+Munka7!J15</f>
        <v>2478</v>
      </c>
      <c r="N15" s="32">
        <f>Munka1!AC15+Munka2!Z15+Munka3!Z15+Munka4!Z15+Munka5!Z15+Munka6!Z15</f>
        <v>0</v>
      </c>
      <c r="O15" s="32">
        <f>Munka1!AD15+Munka2!AA15+Munka3!AA15+Munka4!AA15+Munka5!AA15+Munka6!AA15</f>
        <v>0</v>
      </c>
      <c r="P15" s="32">
        <f>Munka1!AE15+Munka2!AB15+Munka3!AB15+Munka4!AB15+Munka5!AB15+Munka6!AB15</f>
        <v>0</v>
      </c>
      <c r="Q15" s="32">
        <f>Munka1!Z15</f>
        <v>0</v>
      </c>
      <c r="R15" s="32">
        <f>Munka1!AA15</f>
        <v>0</v>
      </c>
      <c r="S15" s="32">
        <f>Munka1!AB15</f>
        <v>0</v>
      </c>
      <c r="T15" s="32">
        <f t="shared" ref="T15:T16" si="23">K15+N15+Q15</f>
        <v>52865</v>
      </c>
      <c r="U15" s="40">
        <f t="shared" si="21"/>
        <v>12477</v>
      </c>
      <c r="V15" s="32">
        <f t="shared" si="21"/>
        <v>2478</v>
      </c>
    </row>
    <row r="16" spans="1:33" ht="28.5">
      <c r="A16" s="6" t="s">
        <v>11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f t="shared" si="22"/>
        <v>0</v>
      </c>
      <c r="I16" s="14">
        <f t="shared" si="20"/>
        <v>0</v>
      </c>
      <c r="J16" s="14">
        <f t="shared" si="20"/>
        <v>0</v>
      </c>
      <c r="K16" s="27">
        <f>Munka1!W16+Munka2!W16+Munka3!W16+Munka4!W16+Munka5!W16+Munka6!W16+Munka7!H16</f>
        <v>0</v>
      </c>
      <c r="L16" s="27">
        <f>Munka1!X16+Munka2!X16+Munka3!X16+Munka4!X16+Munka5!X16+Munka6!X16+Munka7!I16</f>
        <v>53647</v>
      </c>
      <c r="M16" s="27">
        <f>Munka1!Y16+Munka2!Y16+Munka3!Y16+Munka4!Y16+Munka5!Y16+Munka6!Y16+Munka7!J16</f>
        <v>53566</v>
      </c>
      <c r="N16" s="32">
        <f>Munka1!AC16+Munka2!Z16+Munka3!Z16+Munka4!Z16+Munka5!Z16+Munka6!Z16</f>
        <v>0</v>
      </c>
      <c r="O16" s="32">
        <f>Munka1!AD16+Munka2!AA16+Munka3!AA16+Munka4!AA16+Munka5!AA16+Munka6!AA16</f>
        <v>231</v>
      </c>
      <c r="P16" s="32">
        <f>Munka1!AE16+Munka2!AB16+Munka3!AB16+Munka4!AB16+Munka5!AB16+Munka6!AB16</f>
        <v>231</v>
      </c>
      <c r="Q16" s="32">
        <f>Munka1!Z16</f>
        <v>0</v>
      </c>
      <c r="R16" s="32">
        <f>Munka1!AA16</f>
        <v>0</v>
      </c>
      <c r="S16" s="32">
        <f>Munka1!AB16</f>
        <v>0</v>
      </c>
      <c r="T16" s="32">
        <f t="shared" si="23"/>
        <v>0</v>
      </c>
      <c r="U16" s="40">
        <f t="shared" si="21"/>
        <v>53878</v>
      </c>
      <c r="V16" s="32">
        <f t="shared" si="21"/>
        <v>53797</v>
      </c>
    </row>
    <row r="17" spans="1:22" ht="29" thickBot="1">
      <c r="A17" s="4" t="s">
        <v>10</v>
      </c>
      <c r="B17" s="21">
        <f>SUM(B14:B16)</f>
        <v>0</v>
      </c>
      <c r="C17" s="21">
        <f t="shared" ref="C17:G17" si="24">SUM(C14:C16)</f>
        <v>211</v>
      </c>
      <c r="D17" s="21">
        <f t="shared" si="24"/>
        <v>211</v>
      </c>
      <c r="E17" s="21">
        <f t="shared" si="24"/>
        <v>0</v>
      </c>
      <c r="F17" s="21">
        <f t="shared" si="24"/>
        <v>0</v>
      </c>
      <c r="G17" s="21">
        <f t="shared" si="24"/>
        <v>0</v>
      </c>
      <c r="H17" s="21">
        <f t="shared" ref="H17" si="25">SUM(H14:H16)</f>
        <v>0</v>
      </c>
      <c r="I17" s="21">
        <f t="shared" ref="I17" si="26">SUM(I14:I16)</f>
        <v>211</v>
      </c>
      <c r="J17" s="21">
        <f t="shared" ref="J17" si="27">SUM(J14:J16)</f>
        <v>211</v>
      </c>
      <c r="K17" s="21">
        <f t="shared" ref="K17" si="28">SUM(K14:K16)</f>
        <v>938830</v>
      </c>
      <c r="L17" s="21">
        <f t="shared" ref="L17" si="29">SUM(L14:L16)</f>
        <v>493532</v>
      </c>
      <c r="M17" s="21">
        <f t="shared" ref="M17" si="30">SUM(M14:M16)</f>
        <v>483454</v>
      </c>
      <c r="N17" s="21">
        <f t="shared" ref="N17" si="31">SUM(N14:N16)</f>
        <v>0</v>
      </c>
      <c r="O17" s="21">
        <f t="shared" ref="O17" si="32">SUM(O14:O16)</f>
        <v>5553</v>
      </c>
      <c r="P17" s="21">
        <f t="shared" ref="P17" si="33">SUM(P14:P16)</f>
        <v>5552</v>
      </c>
      <c r="Q17" s="21">
        <f t="shared" ref="Q17" si="34">SUM(Q14:Q16)</f>
        <v>0</v>
      </c>
      <c r="R17" s="21">
        <f t="shared" ref="R17" si="35">SUM(R14:R16)</f>
        <v>0</v>
      </c>
      <c r="S17" s="21">
        <f t="shared" ref="S17" si="36">SUM(S14:S16)</f>
        <v>0</v>
      </c>
      <c r="T17" s="21">
        <f t="shared" ref="T17" si="37">SUM(T14:T16)</f>
        <v>938830</v>
      </c>
      <c r="U17" s="41">
        <f t="shared" ref="U17" si="38">SUM(U14:U16)</f>
        <v>499085</v>
      </c>
      <c r="V17" s="21">
        <f t="shared" ref="V17" si="39">SUM(V14:V16)</f>
        <v>489006</v>
      </c>
    </row>
    <row r="18" spans="1:22" ht="29" thickBot="1">
      <c r="A18" s="24" t="s">
        <v>12</v>
      </c>
      <c r="B18" s="12">
        <f t="shared" ref="B18:V18" si="40">SUM(B17,B13)</f>
        <v>0</v>
      </c>
      <c r="C18" s="12">
        <f t="shared" si="40"/>
        <v>1127</v>
      </c>
      <c r="D18" s="12">
        <f t="shared" si="40"/>
        <v>1122</v>
      </c>
      <c r="E18" s="12">
        <f t="shared" si="40"/>
        <v>800</v>
      </c>
      <c r="F18" s="12">
        <f t="shared" si="40"/>
        <v>4187</v>
      </c>
      <c r="G18" s="12">
        <f t="shared" si="40"/>
        <v>4185</v>
      </c>
      <c r="H18" s="12">
        <f t="shared" si="40"/>
        <v>800</v>
      </c>
      <c r="I18" s="12">
        <f t="shared" si="40"/>
        <v>5314</v>
      </c>
      <c r="J18" s="12">
        <f t="shared" si="40"/>
        <v>5307</v>
      </c>
      <c r="K18" s="12">
        <f t="shared" si="40"/>
        <v>2884339</v>
      </c>
      <c r="L18" s="12">
        <f t="shared" si="40"/>
        <v>2775519</v>
      </c>
      <c r="M18" s="12">
        <f t="shared" si="40"/>
        <v>2762890</v>
      </c>
      <c r="N18" s="12">
        <f t="shared" si="40"/>
        <v>30619</v>
      </c>
      <c r="O18" s="12">
        <f t="shared" si="40"/>
        <v>25153</v>
      </c>
      <c r="P18" s="12">
        <f t="shared" si="40"/>
        <v>25149</v>
      </c>
      <c r="Q18" s="12">
        <f t="shared" si="40"/>
        <v>300</v>
      </c>
      <c r="R18" s="12">
        <f t="shared" si="40"/>
        <v>9</v>
      </c>
      <c r="S18" s="12">
        <f t="shared" si="40"/>
        <v>9</v>
      </c>
      <c r="T18" s="12">
        <f t="shared" si="40"/>
        <v>2915258</v>
      </c>
      <c r="U18" s="42">
        <f t="shared" si="40"/>
        <v>2800681</v>
      </c>
      <c r="V18" s="12">
        <f t="shared" si="40"/>
        <v>2788048</v>
      </c>
    </row>
    <row r="19" spans="1:22" ht="28.5">
      <c r="A19" s="8" t="s">
        <v>28</v>
      </c>
      <c r="B19" s="22"/>
      <c r="C19" s="22"/>
      <c r="D19" s="22"/>
      <c r="E19" s="22">
        <v>109040</v>
      </c>
      <c r="F19" s="22">
        <v>93430</v>
      </c>
      <c r="G19" s="22">
        <v>32274</v>
      </c>
      <c r="H19" s="23">
        <f>B19+E19</f>
        <v>109040</v>
      </c>
      <c r="I19" s="23">
        <f t="shared" ref="I19:J21" si="41">C19+F19</f>
        <v>93430</v>
      </c>
      <c r="J19" s="23">
        <f t="shared" si="41"/>
        <v>32274</v>
      </c>
      <c r="K19" s="32">
        <f>Munka1!W19+Munka2!W19+Munka3!W19+Munka4!W19+Munka5!W19+Munka6!W19+Munka7!H19</f>
        <v>109040</v>
      </c>
      <c r="L19" s="32">
        <f>Munka1!X19+Munka2!X19+Munka3!X19+Munka4!X19+Munka5!X19+Munka6!X19+Munka7!I19</f>
        <v>32274</v>
      </c>
      <c r="M19" s="32">
        <f>Munka1!Y19+Munka2!Y19+Munka3!Y19+Munka4!Y19+Munka5!Y19+Munka6!Y19+Munka7!J19</f>
        <v>32274</v>
      </c>
      <c r="N19" s="32">
        <f>Munka1!AC19+Munka2!Z19+Munka3!Z19+Munka4!Z19+Munka5!Z19+Munka6!Z19</f>
        <v>0</v>
      </c>
      <c r="O19" s="32">
        <f>Munka1!AD19+Munka2!AA19+Munka3!AA19+Munka4!AA19+Munka5!AA19+Munka6!AA19</f>
        <v>0</v>
      </c>
      <c r="P19" s="32">
        <f>Munka1!AE19+Munka2!AB19+Munka3!AB19+Munka4!AB19+Munka5!AB19+Munka6!AB19</f>
        <v>0</v>
      </c>
      <c r="Q19" s="32">
        <f>Munka1!Z19</f>
        <v>0</v>
      </c>
      <c r="R19" s="32">
        <f>Munka1!AA19</f>
        <v>0</v>
      </c>
      <c r="S19" s="32">
        <f>Munka1!AB19</f>
        <v>0</v>
      </c>
      <c r="T19" s="32">
        <f>K19+N19+Q19</f>
        <v>109040</v>
      </c>
      <c r="U19" s="40">
        <f t="shared" ref="U19:V21" si="42">L19+O19+R19</f>
        <v>32274</v>
      </c>
      <c r="V19" s="32">
        <f t="shared" si="42"/>
        <v>32274</v>
      </c>
    </row>
    <row r="20" spans="1:22" ht="28.5">
      <c r="A20" s="8" t="s">
        <v>27</v>
      </c>
      <c r="B20" s="13"/>
      <c r="C20" s="13"/>
      <c r="D20" s="13"/>
      <c r="E20" s="13"/>
      <c r="F20" s="13">
        <f>261799</f>
        <v>261799</v>
      </c>
      <c r="G20" s="13">
        <f>261798</f>
        <v>261798</v>
      </c>
      <c r="H20" s="23">
        <f>B20+E20</f>
        <v>0</v>
      </c>
      <c r="I20" s="23">
        <f t="shared" si="41"/>
        <v>261799</v>
      </c>
      <c r="J20" s="23">
        <f t="shared" si="41"/>
        <v>261798</v>
      </c>
      <c r="K20" s="32">
        <f>Munka1!W20+Munka2!W20+Munka3!W20+Munka4!W20+Munka5!W20+Munka6!W20+Munka7!H20</f>
        <v>454300</v>
      </c>
      <c r="L20" s="32">
        <f>Munka1!X20+Munka2!X20+Munka3!X20+Munka4!X20+Munka5!X20+Munka6!X20+Munka7!I20</f>
        <v>511546</v>
      </c>
      <c r="M20" s="32">
        <f>Munka1!Y20+Munka2!Y20+Munka3!Y20+Munka4!Y20+Munka5!Y20+Munka6!Y20+Munka7!J20</f>
        <v>511545</v>
      </c>
      <c r="N20" s="32">
        <f>Munka1!AC20+Munka2!Z20+Munka3!Z20+Munka4!Z20+Munka5!Z20+Munka6!Z20</f>
        <v>0</v>
      </c>
      <c r="O20" s="32">
        <f>Munka1!AD20+Munka2!AA20+Munka3!AA20+Munka4!AA20+Munka5!AA20+Munka6!AA20</f>
        <v>88185</v>
      </c>
      <c r="P20" s="32">
        <f>Munka1!AE20+Munka2!AB20+Munka3!AB20+Munka4!AB20+Munka5!AB20+Munka6!AB20</f>
        <v>88186</v>
      </c>
      <c r="Q20" s="32">
        <f>Munka1!Z20</f>
        <v>0</v>
      </c>
      <c r="R20" s="32">
        <f>Munka1!AA20</f>
        <v>0</v>
      </c>
      <c r="S20" s="32">
        <f>Munka1!AB20</f>
        <v>0</v>
      </c>
      <c r="T20" s="32">
        <f>K20+N20+Q20</f>
        <v>454300</v>
      </c>
      <c r="U20" s="40">
        <f t="shared" si="42"/>
        <v>599731</v>
      </c>
      <c r="V20" s="32">
        <f t="shared" si="42"/>
        <v>599731</v>
      </c>
    </row>
    <row r="21" spans="1:22">
      <c r="A21" s="43" t="s">
        <v>75</v>
      </c>
      <c r="B21" s="44"/>
      <c r="C21" s="44"/>
      <c r="D21" s="44"/>
      <c r="E21" s="44"/>
      <c r="F21" s="44"/>
      <c r="G21" s="44"/>
      <c r="H21" s="23">
        <f>B21+E21</f>
        <v>0</v>
      </c>
      <c r="I21" s="23">
        <f t="shared" si="41"/>
        <v>0</v>
      </c>
      <c r="J21" s="23">
        <f t="shared" si="41"/>
        <v>0</v>
      </c>
      <c r="K21" s="32">
        <f>Munka1!W21+Munka2!W21+Munka3!W21+Munka4!W21+Munka5!W21+Munka6!W21+Munka7!H21</f>
        <v>0</v>
      </c>
      <c r="L21" s="32">
        <f>Munka1!X21+Munka2!X21+Munka3!X21+Munka4!X21+Munka5!X21+Munka6!X21+Munka7!I21</f>
        <v>26485</v>
      </c>
      <c r="M21" s="32">
        <f>Munka1!Y21+Munka2!Y21+Munka3!Y21+Munka4!Y21+Munka5!Y21+Munka6!Y21+Munka7!J21</f>
        <v>26484</v>
      </c>
      <c r="N21" s="32">
        <f>Munka1!Z21+Munka2!Z21+Munka3!Z21+Munka4!Z21+Munka5!Z21+Munka6!Z21+Munka7!K21</f>
        <v>0</v>
      </c>
      <c r="O21" s="32"/>
      <c r="P21" s="32"/>
      <c r="Q21" s="32">
        <f>Munka1!AC21+Munka2!AC21+Munka3!AC21+Munka4!AC21+Munka5!AC21+Munka6!AC21+Munka7!N21</f>
        <v>0</v>
      </c>
      <c r="R21" s="32">
        <f>Munka1!AD21+Munka2!AD21+Munka3!AD21+Munka4!AD21+Munka5!AD21+Munka6!AD21+Munka7!O21</f>
        <v>0</v>
      </c>
      <c r="S21" s="32">
        <f>Munka1!AE21+Munka2!AE21+Munka3!AE21+Munka4!AE21+Munka5!AE21+Munka6!AE21+Munka7!P21</f>
        <v>0</v>
      </c>
      <c r="T21" s="32">
        <f>K21+N21+Q21</f>
        <v>0</v>
      </c>
      <c r="U21" s="40">
        <f>L21+O21+R21</f>
        <v>26485</v>
      </c>
      <c r="V21" s="32">
        <f t="shared" si="42"/>
        <v>26484</v>
      </c>
    </row>
    <row r="22" spans="1:22" ht="29" thickBot="1">
      <c r="A22" s="7" t="s">
        <v>13</v>
      </c>
      <c r="B22" s="17">
        <f>SUM(B19:B21)</f>
        <v>0</v>
      </c>
      <c r="C22" s="17">
        <f t="shared" ref="C22:V22" si="43">SUM(C19:C21)</f>
        <v>0</v>
      </c>
      <c r="D22" s="17">
        <f t="shared" si="43"/>
        <v>0</v>
      </c>
      <c r="E22" s="17">
        <f t="shared" si="43"/>
        <v>109040</v>
      </c>
      <c r="F22" s="17">
        <f t="shared" si="43"/>
        <v>355229</v>
      </c>
      <c r="G22" s="17">
        <f t="shared" si="43"/>
        <v>294072</v>
      </c>
      <c r="H22" s="17">
        <f t="shared" si="43"/>
        <v>109040</v>
      </c>
      <c r="I22" s="17">
        <f t="shared" si="43"/>
        <v>355229</v>
      </c>
      <c r="J22" s="17">
        <f t="shared" si="43"/>
        <v>294072</v>
      </c>
      <c r="K22" s="17">
        <f t="shared" si="43"/>
        <v>563340</v>
      </c>
      <c r="L22" s="17">
        <f t="shared" si="43"/>
        <v>570305</v>
      </c>
      <c r="M22" s="17">
        <f t="shared" si="43"/>
        <v>570303</v>
      </c>
      <c r="N22" s="17">
        <f t="shared" si="43"/>
        <v>0</v>
      </c>
      <c r="O22" s="17">
        <f t="shared" si="43"/>
        <v>88185</v>
      </c>
      <c r="P22" s="17">
        <f t="shared" si="43"/>
        <v>88186</v>
      </c>
      <c r="Q22" s="17">
        <f t="shared" si="43"/>
        <v>0</v>
      </c>
      <c r="R22" s="17">
        <f t="shared" si="43"/>
        <v>0</v>
      </c>
      <c r="S22" s="17">
        <f t="shared" si="43"/>
        <v>0</v>
      </c>
      <c r="T22" s="17">
        <f t="shared" si="43"/>
        <v>563340</v>
      </c>
      <c r="U22" s="17">
        <f t="shared" si="43"/>
        <v>658490</v>
      </c>
      <c r="V22" s="17">
        <f t="shared" si="43"/>
        <v>658489</v>
      </c>
    </row>
    <row r="23" spans="1:22" ht="29" thickBot="1">
      <c r="A23" s="5" t="s">
        <v>5</v>
      </c>
      <c r="B23" s="12">
        <f>SUM(B22,B18)</f>
        <v>0</v>
      </c>
      <c r="C23" s="12">
        <f t="shared" ref="C23:G23" si="44">SUM(C22,C18)</f>
        <v>1127</v>
      </c>
      <c r="D23" s="12">
        <f t="shared" si="44"/>
        <v>1122</v>
      </c>
      <c r="E23" s="12">
        <f t="shared" si="44"/>
        <v>109840</v>
      </c>
      <c r="F23" s="12">
        <f t="shared" si="44"/>
        <v>359416</v>
      </c>
      <c r="G23" s="12">
        <f t="shared" si="44"/>
        <v>298257</v>
      </c>
      <c r="H23" s="12">
        <f t="shared" ref="H23" si="45">SUM(H22,H18)</f>
        <v>109840</v>
      </c>
      <c r="I23" s="12">
        <f t="shared" ref="I23" si="46">SUM(I22,I18)</f>
        <v>360543</v>
      </c>
      <c r="J23" s="12">
        <f t="shared" ref="J23" si="47">SUM(J22,J18)</f>
        <v>299379</v>
      </c>
      <c r="K23" s="12">
        <f t="shared" ref="K23" si="48">SUM(K22,K18)</f>
        <v>3447679</v>
      </c>
      <c r="L23" s="12">
        <f t="shared" ref="L23" si="49">SUM(L22,L18)</f>
        <v>3345824</v>
      </c>
      <c r="M23" s="12">
        <f t="shared" ref="M23" si="50">SUM(M22,M18)</f>
        <v>3333193</v>
      </c>
      <c r="N23" s="12">
        <f t="shared" ref="N23" si="51">SUM(N22,N18)</f>
        <v>30619</v>
      </c>
      <c r="O23" s="12">
        <f t="shared" ref="O23" si="52">SUM(O22,O18)</f>
        <v>113338</v>
      </c>
      <c r="P23" s="12">
        <f t="shared" ref="P23" si="53">SUM(P22,P18)</f>
        <v>113335</v>
      </c>
      <c r="Q23" s="12">
        <f t="shared" ref="Q23" si="54">SUM(Q22,Q18)</f>
        <v>300</v>
      </c>
      <c r="R23" s="12">
        <f t="shared" ref="R23" si="55">SUM(R22,R18)</f>
        <v>9</v>
      </c>
      <c r="S23" s="12">
        <f t="shared" ref="S23" si="56">SUM(S22,S18)</f>
        <v>9</v>
      </c>
      <c r="T23" s="12">
        <f t="shared" ref="T23" si="57">SUM(T22,T18)</f>
        <v>3478598</v>
      </c>
      <c r="U23" s="12">
        <f t="shared" ref="U23" si="58">SUM(U22,U18)</f>
        <v>3459171</v>
      </c>
      <c r="V23" s="12">
        <f t="shared" ref="V23" si="59">SUM(V22,V18)</f>
        <v>3446537</v>
      </c>
    </row>
  </sheetData>
  <mergeCells count="8">
    <mergeCell ref="A2:V2"/>
    <mergeCell ref="A1:V1"/>
    <mergeCell ref="H4:J4"/>
    <mergeCell ref="K4:V4"/>
    <mergeCell ref="A3:J3"/>
    <mergeCell ref="A4:A5"/>
    <mergeCell ref="B4:D4"/>
    <mergeCell ref="E4:G4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&amp;R2. számú meléklet a 14/2015.(V.29.) 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Munka1</vt:lpstr>
      <vt:lpstr>Munka2</vt:lpstr>
      <vt:lpstr>Munka3</vt:lpstr>
      <vt:lpstr>Munka4</vt:lpstr>
      <vt:lpstr>Munka5</vt:lpstr>
      <vt:lpstr>Munka6</vt:lpstr>
      <vt:lpstr>Munka7</vt:lpstr>
      <vt:lpstr>Munka8</vt:lpstr>
    </vt:vector>
  </TitlesOfParts>
  <Company>PMH Mezőtúr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2015-04-18T17:56:31Z</cp:lastPrinted>
  <dcterms:created xsi:type="dcterms:W3CDTF">2013-02-08T06:58:44Z</dcterms:created>
  <dcterms:modified xsi:type="dcterms:W3CDTF">2015-06-01T08:39:26Z</dcterms:modified>
</cp:coreProperties>
</file>