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<sst xmlns="http://schemas.openxmlformats.org/spreadsheetml/2006/main" count="313" uniqueCount="201">
  <si>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</si>
  <si>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</si>
  <si>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</si>
  <si>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</si>
  <si>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</si>
  <si>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</si>
  <si>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</si>
  <si>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</si>
  <si>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</si>
  <si>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</si>
  <si>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</si>
  <si>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</si>
  <si>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</si>
  <si>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</si>
  <si>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</si>
  <si>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</si>
  <si>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</si>
  <si>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</si>
  <si>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</si>
  <si>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</si>
  <si>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</si>
  <si>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</si>
  <si>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</si>
  <si>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</si>
  <si>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</si>
  <si>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</si>
  <si>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</si>
  <si>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</si>
  <si>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</si>
  <si>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</si>
  <si>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</si>
  <si>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</si>
  <si>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</si>
  <si>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</si>
  <si>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</si>
  <si>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</si>
  <si>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</si>
  <si>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</si>
  <si>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</si>
  <si>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</si>
  <si>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</si>
  <si>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</si>
  <si>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</si>
  <si>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</si>
  <si>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</si>
  <si>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</si>
  <si>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</si>
  <si>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</si>
  <si>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</si>
  <si>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</si>
  <si>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</si>
  <si>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</si>
  <si>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</si>
  <si>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</si>
  <si>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</si>
  <si>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</si>
  <si>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</si>
  <si>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</si>
  <si>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</si>
  <si>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</si>
  <si>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</si>
  <si>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</si>
  <si>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</si>
  <si>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</si>
  <si>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</si>
  <si>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</si>
  <si>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</si>
  <si>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</si>
  <si>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</si>
  <si>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</si>
  <si>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</si>
  <si>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</si>
  <si>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</si>
  <si>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</si>
  <si>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</si>
  <si>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</si>
  <si>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</si>
  <si>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</si>
  <si>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</si>
  <si>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Dunaszentbenedek Község Önkormányzata</t>
  </si>
  <si>
    <t>Kormányzati funkció</t>
  </si>
  <si>
    <t>011130</t>
  </si>
  <si>
    <t>064010</t>
  </si>
  <si>
    <t>066020</t>
  </si>
  <si>
    <t>Rovat</t>
  </si>
  <si>
    <t>Közvilágítás</t>
  </si>
  <si>
    <t>Munkahelyi étkezteés</t>
  </si>
  <si>
    <t>042130</t>
  </si>
  <si>
    <t>Város-, községgazdálkodási egyéb szolgáltatások</t>
  </si>
  <si>
    <t>091140</t>
  </si>
  <si>
    <t>106020</t>
  </si>
  <si>
    <t>Lakásfenntartással, lakhatással összefüggő ellátások</t>
  </si>
  <si>
    <t>104051</t>
  </si>
  <si>
    <t>Gyermekvédelmi pénzbeli és természetbeni ellátások</t>
  </si>
  <si>
    <t>107060</t>
  </si>
  <si>
    <t>101150</t>
  </si>
  <si>
    <t>Betegséggel kapcsolatos pénzbeli ellátások, támogatások</t>
  </si>
  <si>
    <t>Egyéb szociális természetbeni és pénzbeli ellátások</t>
  </si>
  <si>
    <t>107051</t>
  </si>
  <si>
    <t>107052</t>
  </si>
  <si>
    <t>Egyházak közösségi és hitéleti tevékenységének támogatása</t>
  </si>
  <si>
    <t>084040</t>
  </si>
  <si>
    <t>082064</t>
  </si>
  <si>
    <t>Múzeumi közművelődési, közönségkapcsolati tevékenység</t>
  </si>
  <si>
    <t>082092</t>
  </si>
  <si>
    <t>013020</t>
  </si>
  <si>
    <t>Köztemető-fenntartás és -működtetés</t>
  </si>
  <si>
    <t>063020</t>
  </si>
  <si>
    <t>Víztermelés, -kezelés, -ellátás</t>
  </si>
  <si>
    <t>Foglalkoztatottak személyi juttatásai összesen</t>
  </si>
  <si>
    <t>Város-, községgazdálkodási egyéb szolgáltatások-ált</t>
  </si>
  <si>
    <t>Város-, községgazdálkodási egyéb szolgáltatások-Skoda</t>
  </si>
  <si>
    <t>Város-, községgazdálkodási egyéb szolgáltatások-Multicar</t>
  </si>
  <si>
    <t>Város-, községgazdálkodási egyéb szolgáltatások-Traktor</t>
  </si>
  <si>
    <t>081030</t>
  </si>
  <si>
    <t>Sportlétesítmények működtetése</t>
  </si>
  <si>
    <t>Önkormányzatok és önkormány-zati hivatalok jogalkotó és álta-lános igazgatási tevékenysége</t>
  </si>
  <si>
    <t>funkc. nem sorolt</t>
  </si>
  <si>
    <t>Közművelődés – hagyományos közösségi kulturális ért. G.</t>
  </si>
  <si>
    <t>Közművelődés – hagy. Közös-ségi kult. ért. Gond.-Falunap</t>
  </si>
  <si>
    <t>Óvodai nevelés, ellátás műk. f.</t>
  </si>
  <si>
    <t>Növényt., állatt., vadg. és kapcs. szolg.</t>
  </si>
  <si>
    <t>Törvény szerinti illetmények, munkabérek (K1101)</t>
  </si>
  <si>
    <t>Közlekedési költségtérítés ((K1108)</t>
  </si>
  <si>
    <t>Egyéb költségtérítések (K1110)</t>
  </si>
  <si>
    <t>Választott tisztségviselők  juttatásai (K121)</t>
  </si>
  <si>
    <t>Munkavégzésre irányuló egyéb jogviszonyban nem saját foglalkoztatottnak fizetett juttatások (K122)</t>
  </si>
  <si>
    <t>Külső személyi juttatás összesen (K12)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</si>
  <si>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</si>
  <si>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</si>
  <si>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</si>
  <si>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</si>
  <si>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</si>
  <si>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Informatikai szolgáltatások igénybev. (K321)</t>
  </si>
  <si>
    <t>Egyéb kommunikációs szolgáltatások (K322)</t>
  </si>
  <si>
    <t>Kommunikációs szolgáltatások összesen (K32)</t>
  </si>
  <si>
    <t>Közüzemi díjak (K331)</t>
  </si>
  <si>
    <t>Vásárolt élelmezés (K332)</t>
  </si>
  <si>
    <t>Bérleti és lízingdíjak (K333)</t>
  </si>
  <si>
    <t>Karbantartási és kisjavítási szolg. (K334)</t>
  </si>
  <si>
    <t>Egyéb szolgáltatások (K337)</t>
  </si>
  <si>
    <t>Szolgáltatási kiadások összesen (K33)</t>
  </si>
  <si>
    <t>Közvetített szolgáltatások (K335)</t>
  </si>
  <si>
    <t>Kiküldetések kiadásai (K34)</t>
  </si>
  <si>
    <t>Működési célú előzetesen felsz. ÁFA (K351)</t>
  </si>
  <si>
    <t>Fizetendő ÁFA (K352)</t>
  </si>
  <si>
    <t>Egyéb dologi kiadások (K355)</t>
  </si>
  <si>
    <t>Különféle befizetések és egyéb dologi kiadások összesen (K35)</t>
  </si>
  <si>
    <t>Dologi kiadások összesen (K3)</t>
  </si>
  <si>
    <t>Lakhatással kapcsolatos ellátások (K46)</t>
  </si>
  <si>
    <t>Foglalkoztatással, munkanélküliséggel kapcsolatos ellátások (K45)</t>
  </si>
  <si>
    <t>Egyéb nem intézményi ellátások (K48)</t>
  </si>
  <si>
    <t>Ellátottak pénzbeli juttatásai (K4)</t>
  </si>
  <si>
    <t>Egyéb működési célú támogatások államháztartáson belülre (K506)</t>
  </si>
  <si>
    <t>Egyéb működési célú támogatások államháztartáson kívülre (K511)</t>
  </si>
  <si>
    <t>Tartalékok (K512)</t>
  </si>
  <si>
    <t>Egyéb működési célú kiadások (K5)</t>
  </si>
  <si>
    <t>Beruházási célú előzetesen felszámtott általános forgalmi adó (K67)</t>
  </si>
  <si>
    <t>Beruházások (K6)</t>
  </si>
  <si>
    <t>Ingatlanok felújítása (K71)</t>
  </si>
  <si>
    <t>Felújítási célú előzetesen felszámtott általános forgalmi adó (K74)</t>
  </si>
  <si>
    <t>Felújítások (K7)</t>
  </si>
  <si>
    <t>Egyéb felhalmozási célú támogatások államháztartáson belülre (K84)</t>
  </si>
  <si>
    <t>Egyéb felhalmozási célú kiadások (K8)</t>
  </si>
  <si>
    <t>Költségvetési kiadások (K1-K8)</t>
  </si>
  <si>
    <t>Központi, irányító szervi tám. foly. (K915)</t>
  </si>
  <si>
    <t>Belföldi finanszírozás kiadásai (K91)</t>
  </si>
  <si>
    <t>Finanszírozási kiadások (K9)</t>
  </si>
  <si>
    <t>Hagyományos hosszabb távú közfoglalkoztatás</t>
  </si>
  <si>
    <t>Tárgyi eszközök beszerzése (K62)</t>
  </si>
  <si>
    <t>096015</t>
  </si>
  <si>
    <t>Gyermekétkeztetés köznevelési intézmnyben</t>
  </si>
  <si>
    <t>Normatív jutalmak (K1102)</t>
  </si>
  <si>
    <t>Egyéb külső személyi juttatások (K123)</t>
  </si>
  <si>
    <t>041233</t>
  </si>
  <si>
    <t>041237</t>
  </si>
  <si>
    <t>Start mintaprogramok</t>
  </si>
  <si>
    <t>Immatriális javak beszerzése (K61)</t>
  </si>
  <si>
    <t>082044</t>
  </si>
  <si>
    <t>Künyvtári szolgáltatások</t>
  </si>
  <si>
    <t>072311</t>
  </si>
  <si>
    <t>Fogorvosi alapellátás</t>
  </si>
  <si>
    <t>051040</t>
  </si>
  <si>
    <t>Nem veszélyes hulladék kezelése, ártalmatlanítása</t>
  </si>
  <si>
    <t>Dunaszentbenedeki Konyha</t>
  </si>
  <si>
    <t>096025</t>
  </si>
  <si>
    <t>Munkahelyi étkeztetés köznevelési intézményben</t>
  </si>
  <si>
    <t>Elvonások és befizetések</t>
  </si>
  <si>
    <t>104037</t>
  </si>
  <si>
    <t>Intézményen kívüli gyermekétkeztetés</t>
  </si>
  <si>
    <t>Béren kívüli juttatások (K1107)</t>
  </si>
  <si>
    <t>Tárgyi eszközök beszerzése (K64)</t>
  </si>
  <si>
    <t>Béren kívüli juttatás (K1107)</t>
  </si>
  <si>
    <t>Szakmai tevékenységet seg. szolg. (K336)</t>
  </si>
  <si>
    <t>Szakmai szolgáltatások (K336)</t>
  </si>
  <si>
    <t>Kamatkiadások</t>
  </si>
  <si>
    <t>084070</t>
  </si>
  <si>
    <t>Fiatalok társadalmi integrációját segítő struktúra, szakmai szolgáltatások fejlesztése, működése</t>
  </si>
  <si>
    <t>Immateriális javak beszerzése (K61)</t>
  </si>
  <si>
    <t>1/2019.  (II.20.)  önkormányzati rendelet 5. számú melléklet</t>
  </si>
  <si>
    <t>1/2019.  (II.20.) önkormányzati rendelet 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</si>
</sst>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.5"/>
      <color indexed="8"/>
      <name val="Calibri"/>
      <family val="2"/>
    </font>
    <font>
      <i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b/>
      <i/>
      <sz val="6.5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200" zoomScaleNormal="200" zoomScalePageLayoutView="0" workbookViewId="0" topLeftCell="T1">
      <selection activeCell="T1" sqref="T1:AE1"/>
    </sheetView>
  </sheetViews>
  <sheetFormatPr defaultColWidth="9.140625" defaultRowHeight="15"/>
  <cols>
    <col min="1" max="1" width="22.140625" style="0" customWidth="1"/>
    <col min="2" max="3" width="6.8515625" style="0" bestFit="1" customWidth="1"/>
    <col min="4" max="5" width="5.57421875" style="0" customWidth="1"/>
    <col min="6" max="6" width="6.00390625" style="0" bestFit="1" customWidth="1"/>
    <col min="7" max="7" width="6.7109375" style="0" bestFit="1" customWidth="1"/>
    <col min="8" max="9" width="6.00390625" style="0" bestFit="1" customWidth="1"/>
    <col min="10" max="10" width="6.7109375" style="0" bestFit="1" customWidth="1"/>
    <col min="11" max="14" width="5.28125" style="0" bestFit="1" customWidth="1"/>
    <col min="15" max="17" width="6.00390625" style="0" bestFit="1" customWidth="1"/>
    <col min="18" max="18" width="5.28125" style="0" bestFit="1" customWidth="1"/>
    <col min="19" max="19" width="6.00390625" style="0" bestFit="1" customWidth="1"/>
    <col min="20" max="20" width="6.28125" style="0" bestFit="1" customWidth="1"/>
    <col min="21" max="21" width="6.00390625" style="0" bestFit="1" customWidth="1"/>
    <col min="22" max="22" width="6.00390625" style="0" customWidth="1"/>
    <col min="23" max="23" width="5.28125" style="0" customWidth="1"/>
    <col min="24" max="24" width="5.28125" style="0" bestFit="1" customWidth="1"/>
    <col min="25" max="25" width="5.28125" style="0" customWidth="1"/>
    <col min="26" max="26" width="5.00390625" style="0" customWidth="1"/>
    <col min="27" max="27" width="6.7109375" style="0" bestFit="1" customWidth="1"/>
    <col min="28" max="28" width="6.00390625" style="0" bestFit="1" customWidth="1"/>
    <col min="29" max="30" width="5.28125" style="0" bestFit="1" customWidth="1"/>
    <col min="31" max="31" width="7.421875" style="0" bestFit="1" customWidth="1"/>
  </cols>
  <sheetData>
    <row r="1" spans="1:31" ht="15">
      <c r="A1" s="38" t="s">
        <v>79</v>
      </c>
      <c r="B1" s="38"/>
      <c r="C1" s="3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2" t="s">
        <v>200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35.25" customHeight="1">
      <c r="A2" s="23" t="s">
        <v>80</v>
      </c>
      <c r="B2" s="24" t="s">
        <v>81</v>
      </c>
      <c r="C2" s="24" t="s">
        <v>182</v>
      </c>
      <c r="D2" s="24" t="s">
        <v>170</v>
      </c>
      <c r="E2" s="25" t="s">
        <v>117</v>
      </c>
      <c r="F2" s="24" t="s">
        <v>87</v>
      </c>
      <c r="G2" s="24" t="s">
        <v>180</v>
      </c>
      <c r="H2" s="24" t="s">
        <v>82</v>
      </c>
      <c r="I2" s="24" t="s">
        <v>83</v>
      </c>
      <c r="J2" s="24" t="s">
        <v>83</v>
      </c>
      <c r="K2" s="24" t="s">
        <v>83</v>
      </c>
      <c r="L2" s="24" t="s">
        <v>83</v>
      </c>
      <c r="M2" s="24" t="s">
        <v>83</v>
      </c>
      <c r="N2" s="24" t="s">
        <v>114</v>
      </c>
      <c r="O2" s="24" t="s">
        <v>89</v>
      </c>
      <c r="P2" s="24" t="s">
        <v>90</v>
      </c>
      <c r="Q2" s="24" t="s">
        <v>92</v>
      </c>
      <c r="R2" s="24" t="s">
        <v>95</v>
      </c>
      <c r="S2" s="24" t="s">
        <v>94</v>
      </c>
      <c r="T2" s="24" t="s">
        <v>98</v>
      </c>
      <c r="U2" s="24" t="s">
        <v>99</v>
      </c>
      <c r="V2" s="24" t="s">
        <v>196</v>
      </c>
      <c r="W2" s="24" t="s">
        <v>175</v>
      </c>
      <c r="X2" s="24" t="s">
        <v>101</v>
      </c>
      <c r="Y2" s="24" t="s">
        <v>178</v>
      </c>
      <c r="Z2" s="24" t="s">
        <v>102</v>
      </c>
      <c r="AA2" s="24" t="s">
        <v>104</v>
      </c>
      <c r="AB2" s="24" t="s">
        <v>104</v>
      </c>
      <c r="AC2" s="24" t="s">
        <v>107</v>
      </c>
      <c r="AD2" s="24" t="s">
        <v>105</v>
      </c>
      <c r="AE2" s="40" t="s">
        <v>1</v>
      </c>
    </row>
    <row r="3" spans="1:31" ht="99" customHeight="1">
      <c r="A3" s="26" t="s">
        <v>84</v>
      </c>
      <c r="B3" s="27" t="s">
        <v>116</v>
      </c>
      <c r="C3" s="27" t="s">
        <v>183</v>
      </c>
      <c r="D3" s="27" t="s">
        <v>171</v>
      </c>
      <c r="E3" s="27" t="s">
        <v>86</v>
      </c>
      <c r="F3" s="27" t="s">
        <v>121</v>
      </c>
      <c r="G3" s="27" t="s">
        <v>181</v>
      </c>
      <c r="H3" s="27" t="s">
        <v>85</v>
      </c>
      <c r="I3" s="27" t="s">
        <v>88</v>
      </c>
      <c r="J3" s="27" t="s">
        <v>110</v>
      </c>
      <c r="K3" s="27" t="s">
        <v>111</v>
      </c>
      <c r="L3" s="27" t="s">
        <v>112</v>
      </c>
      <c r="M3" s="27" t="s">
        <v>113</v>
      </c>
      <c r="N3" s="27" t="s">
        <v>115</v>
      </c>
      <c r="O3" s="27" t="s">
        <v>120</v>
      </c>
      <c r="P3" s="27" t="s">
        <v>91</v>
      </c>
      <c r="Q3" s="27" t="s">
        <v>93</v>
      </c>
      <c r="R3" s="27" t="s">
        <v>96</v>
      </c>
      <c r="S3" s="27" t="s">
        <v>97</v>
      </c>
      <c r="T3" s="27" t="s">
        <v>15</v>
      </c>
      <c r="U3" s="27" t="s">
        <v>16</v>
      </c>
      <c r="V3" s="27" t="s">
        <v>197</v>
      </c>
      <c r="W3" s="27" t="s">
        <v>176</v>
      </c>
      <c r="X3" s="27" t="s">
        <v>100</v>
      </c>
      <c r="Y3" s="27" t="s">
        <v>179</v>
      </c>
      <c r="Z3" s="27" t="s">
        <v>103</v>
      </c>
      <c r="AA3" s="27" t="s">
        <v>118</v>
      </c>
      <c r="AB3" s="27" t="s">
        <v>119</v>
      </c>
      <c r="AC3" s="27" t="s">
        <v>108</v>
      </c>
      <c r="AD3" s="27" t="s">
        <v>106</v>
      </c>
      <c r="AE3" s="41"/>
    </row>
    <row r="4" spans="1:31" ht="21.75">
      <c r="A4" s="28" t="s">
        <v>122</v>
      </c>
      <c r="B4" s="23">
        <v>5475070</v>
      </c>
      <c r="C4" s="23">
        <v>0</v>
      </c>
      <c r="D4" s="23">
        <v>0</v>
      </c>
      <c r="E4" s="23">
        <v>0</v>
      </c>
      <c r="F4" s="23">
        <v>2285500</v>
      </c>
      <c r="G4" s="23">
        <v>5389100</v>
      </c>
      <c r="H4" s="23">
        <v>0</v>
      </c>
      <c r="I4" s="23">
        <v>2325500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4102500</v>
      </c>
      <c r="V4" s="23">
        <v>2400000</v>
      </c>
      <c r="W4" s="23">
        <v>6214350</v>
      </c>
      <c r="X4" s="23">
        <v>0</v>
      </c>
      <c r="Y4" s="23">
        <v>0</v>
      </c>
      <c r="Z4" s="23">
        <v>232550</v>
      </c>
      <c r="AA4" s="23">
        <v>2092950</v>
      </c>
      <c r="AB4" s="23">
        <v>0</v>
      </c>
      <c r="AC4" s="23">
        <v>0</v>
      </c>
      <c r="AD4" s="23">
        <v>0</v>
      </c>
      <c r="AE4" s="23">
        <f aca="true" t="shared" si="0" ref="AE4:AE13">SUM(B4:AD4)</f>
        <v>30517520</v>
      </c>
    </row>
    <row r="5" spans="1:31" ht="15">
      <c r="A5" s="28" t="s">
        <v>172</v>
      </c>
      <c r="B5" s="23">
        <v>0</v>
      </c>
      <c r="C5" s="23">
        <v>0</v>
      </c>
      <c r="D5" s="23">
        <v>0</v>
      </c>
      <c r="E5" s="23">
        <v>0</v>
      </c>
      <c r="F5" s="23">
        <v>585000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f t="shared" si="0"/>
        <v>585000</v>
      </c>
    </row>
    <row r="6" spans="1:31" ht="15">
      <c r="A6" s="28" t="s">
        <v>190</v>
      </c>
      <c r="B6" s="23">
        <v>258500</v>
      </c>
      <c r="C6" s="23">
        <v>0</v>
      </c>
      <c r="D6" s="23">
        <v>0</v>
      </c>
      <c r="E6" s="23">
        <v>0</v>
      </c>
      <c r="F6" s="23">
        <v>85000</v>
      </c>
      <c r="G6" s="23">
        <v>170000</v>
      </c>
      <c r="H6" s="23">
        <v>0</v>
      </c>
      <c r="I6" s="23">
        <v>85000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170000</v>
      </c>
      <c r="V6" s="23">
        <v>100000</v>
      </c>
      <c r="W6" s="23">
        <v>0</v>
      </c>
      <c r="X6" s="23">
        <v>0</v>
      </c>
      <c r="Y6" s="23">
        <v>0</v>
      </c>
      <c r="Z6" s="23">
        <v>10000</v>
      </c>
      <c r="AA6" s="23">
        <v>90000</v>
      </c>
      <c r="AB6" s="23">
        <v>0</v>
      </c>
      <c r="AC6" s="23">
        <v>0</v>
      </c>
      <c r="AD6" s="23">
        <v>0</v>
      </c>
      <c r="AE6" s="23">
        <f t="shared" si="0"/>
        <v>968500</v>
      </c>
    </row>
    <row r="7" spans="1:31" ht="12.75" customHeight="1">
      <c r="A7" s="28" t="s">
        <v>123</v>
      </c>
      <c r="B7" s="23">
        <v>98880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60480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f t="shared" si="0"/>
        <v>159360</v>
      </c>
    </row>
    <row r="8" spans="1:31" ht="12.75" customHeight="1">
      <c r="A8" s="28" t="s">
        <v>124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f t="shared" si="0"/>
        <v>0</v>
      </c>
    </row>
    <row r="9" spans="1:31" ht="19.5">
      <c r="A9" s="29" t="s">
        <v>109</v>
      </c>
      <c r="B9" s="30">
        <f>SUM(B4:B8)</f>
        <v>5832450</v>
      </c>
      <c r="C9" s="30">
        <f aca="true" t="shared" si="1" ref="C9:AD9">SUM(C4:C8)</f>
        <v>0</v>
      </c>
      <c r="D9" s="30">
        <f t="shared" si="1"/>
        <v>0</v>
      </c>
      <c r="E9" s="30">
        <f t="shared" si="1"/>
        <v>0</v>
      </c>
      <c r="F9" s="30">
        <f t="shared" si="1"/>
        <v>2955500</v>
      </c>
      <c r="G9" s="30">
        <f t="shared" si="1"/>
        <v>5559100</v>
      </c>
      <c r="H9" s="30">
        <f t="shared" si="1"/>
        <v>0</v>
      </c>
      <c r="I9" s="30">
        <f t="shared" si="1"/>
        <v>2410500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0">
        <f t="shared" si="1"/>
        <v>0</v>
      </c>
      <c r="Q9" s="30">
        <f t="shared" si="1"/>
        <v>0</v>
      </c>
      <c r="R9" s="30">
        <f t="shared" si="1"/>
        <v>0</v>
      </c>
      <c r="S9" s="30">
        <f t="shared" si="1"/>
        <v>0</v>
      </c>
      <c r="T9" s="30">
        <f t="shared" si="1"/>
        <v>0</v>
      </c>
      <c r="U9" s="30">
        <f t="shared" si="1"/>
        <v>4272500</v>
      </c>
      <c r="V9" s="30">
        <f t="shared" si="1"/>
        <v>2560480</v>
      </c>
      <c r="W9" s="30">
        <f t="shared" si="1"/>
        <v>6214350</v>
      </c>
      <c r="X9" s="30">
        <f t="shared" si="1"/>
        <v>0</v>
      </c>
      <c r="Y9" s="30">
        <f t="shared" si="1"/>
        <v>0</v>
      </c>
      <c r="Z9" s="30">
        <f t="shared" si="1"/>
        <v>242550</v>
      </c>
      <c r="AA9" s="30">
        <f t="shared" si="1"/>
        <v>2182950</v>
      </c>
      <c r="AB9" s="30">
        <f t="shared" si="1"/>
        <v>0</v>
      </c>
      <c r="AC9" s="30">
        <f t="shared" si="1"/>
        <v>0</v>
      </c>
      <c r="AD9" s="30">
        <f t="shared" si="1"/>
        <v>0</v>
      </c>
      <c r="AE9" s="23">
        <f t="shared" si="0"/>
        <v>32230380</v>
      </c>
    </row>
    <row r="10" spans="1:31" ht="20.25" customHeight="1">
      <c r="A10" s="29" t="s">
        <v>125</v>
      </c>
      <c r="B10" s="30">
        <v>9726859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23">
        <f t="shared" si="0"/>
        <v>9726859</v>
      </c>
    </row>
    <row r="11" spans="1:31" ht="30.75" customHeight="1">
      <c r="A11" s="28" t="s">
        <v>126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48000</v>
      </c>
      <c r="AA11" s="23">
        <v>432000</v>
      </c>
      <c r="AB11" s="23">
        <v>0</v>
      </c>
      <c r="AC11" s="23">
        <v>0</v>
      </c>
      <c r="AD11" s="23">
        <v>0</v>
      </c>
      <c r="AE11" s="23">
        <f t="shared" si="0"/>
        <v>480000</v>
      </c>
    </row>
    <row r="12" spans="1:31" ht="12.75" customHeight="1">
      <c r="A12" s="28" t="s">
        <v>173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/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f t="shared" si="0"/>
        <v>0</v>
      </c>
    </row>
    <row r="13" spans="1:31" ht="12.75" customHeight="1">
      <c r="A13" s="29" t="s">
        <v>127</v>
      </c>
      <c r="B13" s="30">
        <f aca="true" t="shared" si="2" ref="B13:M13">SUM(B10:B12)</f>
        <v>9726859</v>
      </c>
      <c r="C13" s="30">
        <f t="shared" si="2"/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v>0</v>
      </c>
      <c r="O13" s="30">
        <f aca="true" t="shared" si="3" ref="O13:V13">SUM(O10:O12)</f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f t="shared" si="3"/>
        <v>0</v>
      </c>
      <c r="W13" s="30">
        <f>SUM(W10:W11)</f>
        <v>0</v>
      </c>
      <c r="X13" s="30">
        <f>SUM(X10:X11)</f>
        <v>0</v>
      </c>
      <c r="Y13" s="30">
        <f>SUM(Y10:Y11)</f>
        <v>0</v>
      </c>
      <c r="Z13" s="30">
        <f>SUM(Z10:Z12)</f>
        <v>48000</v>
      </c>
      <c r="AA13" s="30">
        <f>SUM(AA10:AA12)</f>
        <v>432000</v>
      </c>
      <c r="AB13" s="30">
        <f>SUM(AB10:AB12)</f>
        <v>0</v>
      </c>
      <c r="AC13" s="30">
        <f>SUM(AC10:AC12)</f>
        <v>0</v>
      </c>
      <c r="AD13" s="30">
        <f>SUM(AD10:AD12)</f>
        <v>0</v>
      </c>
      <c r="AE13" s="23">
        <f t="shared" si="0"/>
        <v>10206859</v>
      </c>
    </row>
    <row r="14" spans="1:31" ht="12.75" customHeight="1">
      <c r="A14" s="31" t="s">
        <v>128</v>
      </c>
      <c r="B14" s="32">
        <f>B9+B13</f>
        <v>15559309</v>
      </c>
      <c r="C14" s="32">
        <f aca="true" t="shared" si="4" ref="C14:AE14">C9+C13</f>
        <v>0</v>
      </c>
      <c r="D14" s="32">
        <f t="shared" si="4"/>
        <v>0</v>
      </c>
      <c r="E14" s="32">
        <f t="shared" si="4"/>
        <v>0</v>
      </c>
      <c r="F14" s="32">
        <f t="shared" si="4"/>
        <v>2955500</v>
      </c>
      <c r="G14" s="32">
        <f t="shared" si="4"/>
        <v>5559100</v>
      </c>
      <c r="H14" s="32">
        <f t="shared" si="4"/>
        <v>0</v>
      </c>
      <c r="I14" s="32">
        <f t="shared" si="4"/>
        <v>2410500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32">
        <f t="shared" si="4"/>
        <v>0</v>
      </c>
      <c r="P14" s="32">
        <f t="shared" si="4"/>
        <v>0</v>
      </c>
      <c r="Q14" s="32">
        <f t="shared" si="4"/>
        <v>0</v>
      </c>
      <c r="R14" s="32">
        <f t="shared" si="4"/>
        <v>0</v>
      </c>
      <c r="S14" s="32">
        <f t="shared" si="4"/>
        <v>0</v>
      </c>
      <c r="T14" s="32">
        <f t="shared" si="4"/>
        <v>0</v>
      </c>
      <c r="U14" s="32">
        <f t="shared" si="4"/>
        <v>4272500</v>
      </c>
      <c r="V14" s="32">
        <f t="shared" si="4"/>
        <v>2560480</v>
      </c>
      <c r="W14" s="32">
        <f t="shared" si="4"/>
        <v>6214350</v>
      </c>
      <c r="X14" s="32">
        <f t="shared" si="4"/>
        <v>0</v>
      </c>
      <c r="Y14" s="32">
        <f t="shared" si="4"/>
        <v>0</v>
      </c>
      <c r="Z14" s="32">
        <f t="shared" si="4"/>
        <v>290550</v>
      </c>
      <c r="AA14" s="32">
        <f t="shared" si="4"/>
        <v>2614950</v>
      </c>
      <c r="AB14" s="32">
        <f t="shared" si="4"/>
        <v>0</v>
      </c>
      <c r="AC14" s="32">
        <f t="shared" si="4"/>
        <v>0</v>
      </c>
      <c r="AD14" s="32">
        <f t="shared" si="4"/>
        <v>0</v>
      </c>
      <c r="AE14" s="32">
        <f t="shared" si="4"/>
        <v>42437239</v>
      </c>
    </row>
    <row r="15" spans="1:31" ht="20.25" customHeight="1">
      <c r="A15" s="33" t="s">
        <v>129</v>
      </c>
      <c r="B15" s="32">
        <v>3005430</v>
      </c>
      <c r="C15" s="32">
        <v>0</v>
      </c>
      <c r="D15" s="32">
        <v>0</v>
      </c>
      <c r="E15" s="32">
        <v>0</v>
      </c>
      <c r="F15" s="32">
        <v>596283</v>
      </c>
      <c r="G15" s="32">
        <v>1109525</v>
      </c>
      <c r="H15" s="32">
        <v>0</v>
      </c>
      <c r="I15" s="32">
        <v>482798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858638</v>
      </c>
      <c r="V15" s="32">
        <v>502500</v>
      </c>
      <c r="W15" s="32">
        <v>605900</v>
      </c>
      <c r="X15" s="32">
        <v>0</v>
      </c>
      <c r="Y15" s="32">
        <v>0</v>
      </c>
      <c r="Z15" s="32">
        <v>58157</v>
      </c>
      <c r="AA15" s="32">
        <v>523416</v>
      </c>
      <c r="AB15" s="32">
        <v>0</v>
      </c>
      <c r="AC15" s="32">
        <v>0</v>
      </c>
      <c r="AD15" s="32">
        <v>0</v>
      </c>
      <c r="AE15" s="32">
        <f>SUM(B15:AD15)</f>
        <v>7742647</v>
      </c>
    </row>
    <row r="16" spans="1:31" ht="12.75" customHeight="1">
      <c r="A16" s="28" t="s">
        <v>130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f>SUM(B16:AD16)</f>
        <v>0</v>
      </c>
    </row>
    <row r="17" spans="1:31" ht="12.75" customHeight="1">
      <c r="A17" s="39" t="s">
        <v>131</v>
      </c>
      <c r="B17" s="23">
        <v>633097</v>
      </c>
      <c r="C17" s="23">
        <v>0</v>
      </c>
      <c r="D17" s="23">
        <v>0</v>
      </c>
      <c r="E17" s="23">
        <v>0</v>
      </c>
      <c r="F17" s="23">
        <v>15000</v>
      </c>
      <c r="G17" s="23">
        <v>2976273</v>
      </c>
      <c r="H17" s="23">
        <v>0</v>
      </c>
      <c r="I17" s="23">
        <v>15000</v>
      </c>
      <c r="J17" s="23">
        <v>0</v>
      </c>
      <c r="K17" s="23">
        <v>361000</v>
      </c>
      <c r="L17" s="23">
        <v>7000</v>
      </c>
      <c r="M17" s="23">
        <v>112000</v>
      </c>
      <c r="N17" s="23">
        <v>30574</v>
      </c>
      <c r="O17" s="23">
        <v>0</v>
      </c>
      <c r="P17" s="23">
        <v>0</v>
      </c>
      <c r="Q17" s="23">
        <v>0</v>
      </c>
      <c r="R17" s="23">
        <v>0</v>
      </c>
      <c r="S17" s="23">
        <v>2602559</v>
      </c>
      <c r="T17" s="23">
        <v>0</v>
      </c>
      <c r="U17" s="23">
        <v>36536</v>
      </c>
      <c r="V17" s="23">
        <v>0</v>
      </c>
      <c r="W17" s="23">
        <v>0</v>
      </c>
      <c r="X17" s="23">
        <v>0</v>
      </c>
      <c r="Y17" s="23">
        <v>0</v>
      </c>
      <c r="Z17" s="23">
        <v>222553</v>
      </c>
      <c r="AA17" s="23">
        <v>571463</v>
      </c>
      <c r="AB17" s="23">
        <v>272000</v>
      </c>
      <c r="AC17" s="23">
        <v>0</v>
      </c>
      <c r="AD17" s="23">
        <v>0</v>
      </c>
      <c r="AE17" s="23">
        <f>SUM(B17:AD17)</f>
        <v>7855055</v>
      </c>
    </row>
    <row r="18" spans="1:31" ht="12.75" customHeight="1">
      <c r="A18" s="29" t="s">
        <v>132</v>
      </c>
      <c r="B18" s="30">
        <f>SUM(B16:B17)</f>
        <v>633097</v>
      </c>
      <c r="C18" s="30">
        <f aca="true" t="shared" si="5" ref="C18:AE18">SUM(C16:C17)</f>
        <v>0</v>
      </c>
      <c r="D18" s="30">
        <f t="shared" si="5"/>
        <v>0</v>
      </c>
      <c r="E18" s="30">
        <f t="shared" si="5"/>
        <v>0</v>
      </c>
      <c r="F18" s="30">
        <f t="shared" si="5"/>
        <v>15000</v>
      </c>
      <c r="G18" s="30">
        <f t="shared" si="5"/>
        <v>2976273</v>
      </c>
      <c r="H18" s="30">
        <f t="shared" si="5"/>
        <v>0</v>
      </c>
      <c r="I18" s="30">
        <f t="shared" si="5"/>
        <v>15000</v>
      </c>
      <c r="J18" s="30">
        <f t="shared" si="5"/>
        <v>0</v>
      </c>
      <c r="K18" s="30">
        <f t="shared" si="5"/>
        <v>361000</v>
      </c>
      <c r="L18" s="30">
        <f t="shared" si="5"/>
        <v>7000</v>
      </c>
      <c r="M18" s="30">
        <f t="shared" si="5"/>
        <v>112000</v>
      </c>
      <c r="N18" s="30">
        <f t="shared" si="5"/>
        <v>30574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  <c r="S18" s="30">
        <f t="shared" si="5"/>
        <v>2602559</v>
      </c>
      <c r="T18" s="30">
        <f t="shared" si="5"/>
        <v>0</v>
      </c>
      <c r="U18" s="30">
        <f t="shared" si="5"/>
        <v>36536</v>
      </c>
      <c r="V18" s="30">
        <f t="shared" si="5"/>
        <v>0</v>
      </c>
      <c r="W18" s="30">
        <f t="shared" si="5"/>
        <v>0</v>
      </c>
      <c r="X18" s="30">
        <f t="shared" si="5"/>
        <v>0</v>
      </c>
      <c r="Y18" s="30">
        <f t="shared" si="5"/>
        <v>0</v>
      </c>
      <c r="Z18" s="30">
        <f t="shared" si="5"/>
        <v>222553</v>
      </c>
      <c r="AA18" s="30">
        <f t="shared" si="5"/>
        <v>571463</v>
      </c>
      <c r="AB18" s="30">
        <f t="shared" si="5"/>
        <v>272000</v>
      </c>
      <c r="AC18" s="30">
        <f t="shared" si="5"/>
        <v>0</v>
      </c>
      <c r="AD18" s="30">
        <f t="shared" si="5"/>
        <v>0</v>
      </c>
      <c r="AE18" s="30">
        <f t="shared" si="5"/>
        <v>7855055</v>
      </c>
    </row>
    <row r="19" spans="1:31" ht="20.25" customHeight="1">
      <c r="A19" s="28" t="s">
        <v>133</v>
      </c>
      <c r="B19" s="23">
        <v>242819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100860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55974</v>
      </c>
      <c r="AB19" s="23">
        <v>0</v>
      </c>
      <c r="AC19" s="23">
        <v>0</v>
      </c>
      <c r="AD19" s="23">
        <v>0</v>
      </c>
      <c r="AE19" s="23">
        <f>SUM(B19:AD19)</f>
        <v>399653</v>
      </c>
    </row>
    <row r="20" spans="1:31" ht="21" customHeight="1">
      <c r="A20" s="28" t="s">
        <v>134</v>
      </c>
      <c r="B20" s="23">
        <v>264335</v>
      </c>
      <c r="C20" s="23">
        <v>0</v>
      </c>
      <c r="D20" s="23">
        <v>0</v>
      </c>
      <c r="E20" s="23">
        <v>0</v>
      </c>
      <c r="F20" s="23">
        <v>0</v>
      </c>
      <c r="G20" s="23">
        <v>48405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104629</v>
      </c>
      <c r="AB20" s="23">
        <v>0</v>
      </c>
      <c r="AC20" s="23">
        <v>0</v>
      </c>
      <c r="AD20" s="23">
        <v>0</v>
      </c>
      <c r="AE20" s="23">
        <f>SUM(B20:AD20)</f>
        <v>417369</v>
      </c>
    </row>
    <row r="21" spans="1:31" ht="18.75" customHeight="1">
      <c r="A21" s="29" t="s">
        <v>135</v>
      </c>
      <c r="B21" s="30">
        <f>SUM(B19:B20)</f>
        <v>507154</v>
      </c>
      <c r="C21" s="30">
        <f aca="true" t="shared" si="6" ref="C21:AE21">SUM(C19:C20)</f>
        <v>0</v>
      </c>
      <c r="D21" s="30">
        <f t="shared" si="6"/>
        <v>0</v>
      </c>
      <c r="E21" s="30">
        <f t="shared" si="6"/>
        <v>0</v>
      </c>
      <c r="F21" s="30">
        <f t="shared" si="6"/>
        <v>0</v>
      </c>
      <c r="G21" s="30">
        <f t="shared" si="6"/>
        <v>48405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100860</v>
      </c>
      <c r="O21" s="30">
        <f t="shared" si="6"/>
        <v>0</v>
      </c>
      <c r="P21" s="30">
        <f t="shared" si="6"/>
        <v>0</v>
      </c>
      <c r="Q21" s="30">
        <f t="shared" si="6"/>
        <v>0</v>
      </c>
      <c r="R21" s="30">
        <f t="shared" si="6"/>
        <v>0</v>
      </c>
      <c r="S21" s="30">
        <f t="shared" si="6"/>
        <v>0</v>
      </c>
      <c r="T21" s="30">
        <f t="shared" si="6"/>
        <v>0</v>
      </c>
      <c r="U21" s="30">
        <f t="shared" si="6"/>
        <v>0</v>
      </c>
      <c r="V21" s="30">
        <f t="shared" si="6"/>
        <v>0</v>
      </c>
      <c r="W21" s="30">
        <v>0</v>
      </c>
      <c r="X21" s="30">
        <f t="shared" si="6"/>
        <v>0</v>
      </c>
      <c r="Y21" s="30">
        <v>0</v>
      </c>
      <c r="Z21" s="30">
        <f t="shared" si="6"/>
        <v>0</v>
      </c>
      <c r="AA21" s="30">
        <f t="shared" si="6"/>
        <v>160603</v>
      </c>
      <c r="AB21" s="30">
        <f t="shared" si="6"/>
        <v>0</v>
      </c>
      <c r="AC21" s="30">
        <f t="shared" si="6"/>
        <v>0</v>
      </c>
      <c r="AD21" s="30">
        <f t="shared" si="6"/>
        <v>0</v>
      </c>
      <c r="AE21" s="30">
        <f t="shared" si="6"/>
        <v>817022</v>
      </c>
    </row>
    <row r="22" spans="1:31" ht="12.75" customHeight="1">
      <c r="A22" s="28" t="s">
        <v>136</v>
      </c>
      <c r="B22" s="23">
        <v>228784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1313243</v>
      </c>
      <c r="I22" s="23">
        <v>0</v>
      </c>
      <c r="J22" s="23">
        <v>1432982</v>
      </c>
      <c r="K22" s="23">
        <v>0</v>
      </c>
      <c r="L22" s="23">
        <v>0</v>
      </c>
      <c r="M22" s="23">
        <v>0</v>
      </c>
      <c r="N22" s="23">
        <v>105245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21351</v>
      </c>
      <c r="AA22" s="23">
        <v>422897</v>
      </c>
      <c r="AB22" s="23">
        <v>0</v>
      </c>
      <c r="AC22" s="23">
        <v>212822</v>
      </c>
      <c r="AD22" s="23">
        <v>30746</v>
      </c>
      <c r="AE22" s="23">
        <f>SUM(B22:AD22)</f>
        <v>3768070</v>
      </c>
    </row>
    <row r="23" spans="1:31" ht="12.75" customHeight="1">
      <c r="A23" s="28" t="s">
        <v>137</v>
      </c>
      <c r="B23" s="23">
        <v>235009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187276</v>
      </c>
      <c r="AB23" s="23">
        <v>0</v>
      </c>
      <c r="AC23" s="23">
        <v>0</v>
      </c>
      <c r="AD23" s="23">
        <v>0</v>
      </c>
      <c r="AE23" s="23">
        <f aca="true" t="shared" si="7" ref="AE23:AE35">SUM(B23:AD23)</f>
        <v>422285</v>
      </c>
    </row>
    <row r="24" spans="1:31" ht="12.75" customHeight="1">
      <c r="A24" s="28" t="s">
        <v>138</v>
      </c>
      <c r="B24" s="23">
        <v>55118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32412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23283</v>
      </c>
      <c r="AA24" s="23">
        <v>672000</v>
      </c>
      <c r="AB24" s="23">
        <v>0</v>
      </c>
      <c r="AC24" s="23">
        <v>0</v>
      </c>
      <c r="AD24" s="23">
        <v>0</v>
      </c>
      <c r="AE24" s="23">
        <f t="shared" si="7"/>
        <v>782813</v>
      </c>
    </row>
    <row r="25" spans="1:31" ht="12.75" customHeight="1">
      <c r="A25" s="28" t="s">
        <v>139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65067</v>
      </c>
      <c r="H25" s="23">
        <v>1190136</v>
      </c>
      <c r="I25" s="23">
        <v>0</v>
      </c>
      <c r="J25" s="23">
        <v>0</v>
      </c>
      <c r="K25" s="23">
        <v>157000</v>
      </c>
      <c r="L25" s="23">
        <v>13000</v>
      </c>
      <c r="M25" s="23">
        <v>46000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3366</v>
      </c>
      <c r="AB25" s="23">
        <v>0</v>
      </c>
      <c r="AC25" s="23">
        <v>0</v>
      </c>
      <c r="AD25" s="23">
        <v>0</v>
      </c>
      <c r="AE25" s="23">
        <f t="shared" si="7"/>
        <v>1474569</v>
      </c>
    </row>
    <row r="26" spans="1:31" ht="12.75" customHeight="1">
      <c r="A26" s="28" t="s">
        <v>142</v>
      </c>
      <c r="B26" s="23">
        <v>1173250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f t="shared" si="7"/>
        <v>1173250</v>
      </c>
    </row>
    <row r="27" spans="1:31" ht="12.75" customHeight="1">
      <c r="A27" s="28" t="s">
        <v>194</v>
      </c>
      <c r="B27" s="23">
        <v>177276</v>
      </c>
      <c r="C27" s="23"/>
      <c r="D27" s="23"/>
      <c r="E27" s="23"/>
      <c r="F27" s="23"/>
      <c r="G27" s="23">
        <v>106667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2.75" customHeight="1">
      <c r="A28" s="28" t="s">
        <v>140</v>
      </c>
      <c r="B28" s="23">
        <v>3536469</v>
      </c>
      <c r="C28" s="23">
        <v>0</v>
      </c>
      <c r="D28" s="23">
        <v>0</v>
      </c>
      <c r="E28" s="23">
        <v>0</v>
      </c>
      <c r="F28" s="23">
        <v>11400</v>
      </c>
      <c r="G28" s="23">
        <v>714396</v>
      </c>
      <c r="H28" s="23">
        <v>0</v>
      </c>
      <c r="I28" s="23">
        <v>0</v>
      </c>
      <c r="J28" s="23">
        <v>510891</v>
      </c>
      <c r="K28" s="23">
        <v>97000</v>
      </c>
      <c r="L28" s="23">
        <v>125000</v>
      </c>
      <c r="M28" s="23">
        <v>59000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16000</v>
      </c>
      <c r="V28" s="23">
        <v>1252173</v>
      </c>
      <c r="W28" s="23">
        <v>0</v>
      </c>
      <c r="X28" s="23">
        <v>0</v>
      </c>
      <c r="Y28" s="23">
        <v>0</v>
      </c>
      <c r="Z28" s="23">
        <v>243000</v>
      </c>
      <c r="AA28" s="23">
        <v>1148214</v>
      </c>
      <c r="AB28" s="23">
        <v>1572745</v>
      </c>
      <c r="AC28" s="23">
        <v>0</v>
      </c>
      <c r="AD28" s="23">
        <v>0</v>
      </c>
      <c r="AE28" s="23">
        <f t="shared" si="7"/>
        <v>9286288</v>
      </c>
    </row>
    <row r="29" spans="1:31" ht="11.25" customHeight="1">
      <c r="A29" s="29" t="s">
        <v>141</v>
      </c>
      <c r="B29" s="30">
        <f>SUM(B22:B28)</f>
        <v>5405906</v>
      </c>
      <c r="C29" s="30">
        <f>SUM(C22:C28)</f>
        <v>0</v>
      </c>
      <c r="D29" s="30">
        <f aca="true" t="shared" si="8" ref="D29:AD29">SUM(D22:D28)</f>
        <v>0</v>
      </c>
      <c r="E29" s="30">
        <f t="shared" si="8"/>
        <v>0</v>
      </c>
      <c r="F29" s="30">
        <f t="shared" si="8"/>
        <v>11400</v>
      </c>
      <c r="G29" s="30">
        <f t="shared" si="8"/>
        <v>886130</v>
      </c>
      <c r="H29" s="30">
        <f t="shared" si="8"/>
        <v>2503379</v>
      </c>
      <c r="I29" s="30">
        <f t="shared" si="8"/>
        <v>0</v>
      </c>
      <c r="J29" s="30">
        <f t="shared" si="8"/>
        <v>1976285</v>
      </c>
      <c r="K29" s="30">
        <f t="shared" si="8"/>
        <v>254000</v>
      </c>
      <c r="L29" s="30">
        <f t="shared" si="8"/>
        <v>138000</v>
      </c>
      <c r="M29" s="30">
        <f t="shared" si="8"/>
        <v>105000</v>
      </c>
      <c r="N29" s="30">
        <f t="shared" si="8"/>
        <v>105245</v>
      </c>
      <c r="O29" s="30">
        <f t="shared" si="8"/>
        <v>0</v>
      </c>
      <c r="P29" s="30">
        <f t="shared" si="8"/>
        <v>0</v>
      </c>
      <c r="Q29" s="30">
        <f t="shared" si="8"/>
        <v>0</v>
      </c>
      <c r="R29" s="30">
        <f t="shared" si="8"/>
        <v>0</v>
      </c>
      <c r="S29" s="30">
        <f t="shared" si="8"/>
        <v>0</v>
      </c>
      <c r="T29" s="30">
        <f t="shared" si="8"/>
        <v>0</v>
      </c>
      <c r="U29" s="30">
        <f t="shared" si="8"/>
        <v>16000</v>
      </c>
      <c r="V29" s="30">
        <f t="shared" si="8"/>
        <v>1252173</v>
      </c>
      <c r="W29" s="30">
        <v>0</v>
      </c>
      <c r="X29" s="30">
        <f t="shared" si="8"/>
        <v>0</v>
      </c>
      <c r="Y29" s="30">
        <f t="shared" si="8"/>
        <v>0</v>
      </c>
      <c r="Z29" s="30">
        <f t="shared" si="8"/>
        <v>287634</v>
      </c>
      <c r="AA29" s="30">
        <f t="shared" si="8"/>
        <v>2433753</v>
      </c>
      <c r="AB29" s="30">
        <f t="shared" si="8"/>
        <v>1572745</v>
      </c>
      <c r="AC29" s="30">
        <f t="shared" si="8"/>
        <v>212822</v>
      </c>
      <c r="AD29" s="30">
        <f t="shared" si="8"/>
        <v>30746</v>
      </c>
      <c r="AE29" s="30">
        <f>SUM(B29:AD29)</f>
        <v>17191218</v>
      </c>
    </row>
    <row r="30" spans="1:31" ht="12.75" customHeight="1">
      <c r="A30" s="29" t="s">
        <v>143</v>
      </c>
      <c r="B30" s="30">
        <v>72764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23">
        <f t="shared" si="7"/>
        <v>72764</v>
      </c>
    </row>
    <row r="31" spans="1:31" ht="21" customHeight="1">
      <c r="A31" s="28" t="s">
        <v>144</v>
      </c>
      <c r="B31" s="23">
        <v>1140061</v>
      </c>
      <c r="C31" s="23">
        <v>0</v>
      </c>
      <c r="D31" s="23">
        <v>0</v>
      </c>
      <c r="E31" s="23">
        <v>0</v>
      </c>
      <c r="F31" s="23">
        <v>0</v>
      </c>
      <c r="G31" s="23">
        <v>806881</v>
      </c>
      <c r="H31" s="23">
        <v>650234</v>
      </c>
      <c r="I31" s="23">
        <v>0</v>
      </c>
      <c r="J31" s="23">
        <v>536385</v>
      </c>
      <c r="K31" s="23">
        <v>141000</v>
      </c>
      <c r="L31" s="23">
        <v>5000</v>
      </c>
      <c r="M31" s="23">
        <v>30000</v>
      </c>
      <c r="N31" s="23">
        <v>39766</v>
      </c>
      <c r="O31" s="23">
        <v>0</v>
      </c>
      <c r="P31" s="23">
        <v>0</v>
      </c>
      <c r="Q31" s="23">
        <v>0</v>
      </c>
      <c r="R31" s="23">
        <v>0</v>
      </c>
      <c r="S31" s="23">
        <v>702691</v>
      </c>
      <c r="T31" s="23">
        <v>0</v>
      </c>
      <c r="U31" s="23">
        <v>2564</v>
      </c>
      <c r="V31" s="23">
        <v>338087</v>
      </c>
      <c r="W31" s="23">
        <v>0</v>
      </c>
      <c r="X31" s="23">
        <v>0</v>
      </c>
      <c r="Y31" s="23">
        <v>0</v>
      </c>
      <c r="Z31" s="23">
        <v>71374</v>
      </c>
      <c r="AA31" s="23">
        <v>387266</v>
      </c>
      <c r="AB31" s="23">
        <v>438071</v>
      </c>
      <c r="AC31" s="23">
        <v>57462</v>
      </c>
      <c r="AD31" s="23">
        <v>8302</v>
      </c>
      <c r="AE31" s="23">
        <f t="shared" si="7"/>
        <v>5355144</v>
      </c>
    </row>
    <row r="32" spans="1:31" ht="12.75" customHeight="1">
      <c r="A32" s="28" t="s">
        <v>145</v>
      </c>
      <c r="B32" s="23">
        <v>2304000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f t="shared" si="7"/>
        <v>2304000</v>
      </c>
    </row>
    <row r="33" spans="1:31" ht="12.75" customHeight="1">
      <c r="A33" s="28" t="s">
        <v>195</v>
      </c>
      <c r="B33" s="23">
        <v>11111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1468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603</v>
      </c>
      <c r="AB33" s="23">
        <v>0</v>
      </c>
      <c r="AC33" s="23">
        <v>0</v>
      </c>
      <c r="AD33" s="23">
        <v>0</v>
      </c>
      <c r="AE33" s="23">
        <f>SUM(B33:AD33)</f>
        <v>13182</v>
      </c>
    </row>
    <row r="34" spans="1:31" ht="12.75" customHeight="1">
      <c r="A34" s="28" t="s">
        <v>146</v>
      </c>
      <c r="B34" s="23">
        <v>167869</v>
      </c>
      <c r="C34" s="23">
        <v>0</v>
      </c>
      <c r="D34" s="23">
        <v>0</v>
      </c>
      <c r="E34" s="23">
        <v>0</v>
      </c>
      <c r="F34" s="23">
        <v>0</v>
      </c>
      <c r="G34" s="23">
        <v>6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f t="shared" si="7"/>
        <v>167876</v>
      </c>
    </row>
    <row r="35" spans="1:31" ht="19.5">
      <c r="A35" s="29" t="s">
        <v>147</v>
      </c>
      <c r="B35" s="30">
        <f>SUM(B31:B34)</f>
        <v>3623041</v>
      </c>
      <c r="C35" s="30">
        <f aca="true" t="shared" si="9" ref="C35:AD35">SUM(C31:C34)</f>
        <v>0</v>
      </c>
      <c r="D35" s="30">
        <f t="shared" si="9"/>
        <v>0</v>
      </c>
      <c r="E35" s="30">
        <f t="shared" si="9"/>
        <v>0</v>
      </c>
      <c r="F35" s="30">
        <f t="shared" si="9"/>
        <v>0</v>
      </c>
      <c r="G35" s="30">
        <f t="shared" si="9"/>
        <v>806887</v>
      </c>
      <c r="H35" s="30">
        <f t="shared" si="9"/>
        <v>650234</v>
      </c>
      <c r="I35" s="30">
        <f t="shared" si="9"/>
        <v>0</v>
      </c>
      <c r="J35" s="30">
        <f t="shared" si="9"/>
        <v>537854</v>
      </c>
      <c r="K35" s="30">
        <f t="shared" si="9"/>
        <v>141000</v>
      </c>
      <c r="L35" s="30">
        <f t="shared" si="9"/>
        <v>5000</v>
      </c>
      <c r="M35" s="30">
        <f t="shared" si="9"/>
        <v>30000</v>
      </c>
      <c r="N35" s="30">
        <f t="shared" si="9"/>
        <v>39766</v>
      </c>
      <c r="O35" s="30">
        <f t="shared" si="9"/>
        <v>0</v>
      </c>
      <c r="P35" s="30">
        <f t="shared" si="9"/>
        <v>0</v>
      </c>
      <c r="Q35" s="30">
        <f t="shared" si="9"/>
        <v>0</v>
      </c>
      <c r="R35" s="30">
        <f t="shared" si="9"/>
        <v>0</v>
      </c>
      <c r="S35" s="30">
        <f t="shared" si="9"/>
        <v>702691</v>
      </c>
      <c r="T35" s="30">
        <f t="shared" si="9"/>
        <v>0</v>
      </c>
      <c r="U35" s="30">
        <f t="shared" si="9"/>
        <v>2564</v>
      </c>
      <c r="V35" s="30">
        <f t="shared" si="9"/>
        <v>338087</v>
      </c>
      <c r="W35" s="30">
        <f t="shared" si="9"/>
        <v>0</v>
      </c>
      <c r="X35" s="30">
        <f t="shared" si="9"/>
        <v>0</v>
      </c>
      <c r="Y35" s="30">
        <f t="shared" si="9"/>
        <v>0</v>
      </c>
      <c r="Z35" s="30">
        <f t="shared" si="9"/>
        <v>71374</v>
      </c>
      <c r="AA35" s="30">
        <f t="shared" si="9"/>
        <v>387869</v>
      </c>
      <c r="AB35" s="30">
        <f t="shared" si="9"/>
        <v>438071</v>
      </c>
      <c r="AC35" s="30">
        <f t="shared" si="9"/>
        <v>57462</v>
      </c>
      <c r="AD35" s="30">
        <f t="shared" si="9"/>
        <v>8302</v>
      </c>
      <c r="AE35" s="23">
        <f t="shared" si="7"/>
        <v>7840202</v>
      </c>
    </row>
    <row r="36" spans="1:31" ht="12.75" customHeight="1">
      <c r="A36" s="34" t="s">
        <v>148</v>
      </c>
      <c r="B36" s="35">
        <f>B18+B21+B29+B30+B35</f>
        <v>10241962</v>
      </c>
      <c r="C36" s="35">
        <f>C18+C21+C29+C30+C35</f>
        <v>0</v>
      </c>
      <c r="D36" s="35">
        <f>D18+D21+D29+D30+D35</f>
        <v>0</v>
      </c>
      <c r="E36" s="35">
        <f>E18+E21+E29+E30+E35</f>
        <v>0</v>
      </c>
      <c r="F36" s="35">
        <f>F18+F21+F29+F30+F35</f>
        <v>26400</v>
      </c>
      <c r="G36" s="35">
        <f aca="true" t="shared" si="10" ref="G36:AD36">G18+G21+G29+G30+G35</f>
        <v>4717695</v>
      </c>
      <c r="H36" s="35">
        <f t="shared" si="10"/>
        <v>3153613</v>
      </c>
      <c r="I36" s="35">
        <f t="shared" si="10"/>
        <v>15000</v>
      </c>
      <c r="J36" s="35">
        <f t="shared" si="10"/>
        <v>2514139</v>
      </c>
      <c r="K36" s="35">
        <f t="shared" si="10"/>
        <v>756000</v>
      </c>
      <c r="L36" s="35">
        <f t="shared" si="10"/>
        <v>150000</v>
      </c>
      <c r="M36" s="35">
        <f t="shared" si="10"/>
        <v>247000</v>
      </c>
      <c r="N36" s="35">
        <f t="shared" si="10"/>
        <v>276445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3305250</v>
      </c>
      <c r="T36" s="35">
        <f t="shared" si="10"/>
        <v>0</v>
      </c>
      <c r="U36" s="35">
        <f t="shared" si="10"/>
        <v>55100</v>
      </c>
      <c r="V36" s="35">
        <f t="shared" si="10"/>
        <v>1590260</v>
      </c>
      <c r="W36" s="35">
        <f t="shared" si="10"/>
        <v>0</v>
      </c>
      <c r="X36" s="35">
        <f t="shared" si="10"/>
        <v>0</v>
      </c>
      <c r="Y36" s="35">
        <f t="shared" si="10"/>
        <v>0</v>
      </c>
      <c r="Z36" s="35">
        <f t="shared" si="10"/>
        <v>581561</v>
      </c>
      <c r="AA36" s="35">
        <f t="shared" si="10"/>
        <v>3553688</v>
      </c>
      <c r="AB36" s="35">
        <f t="shared" si="10"/>
        <v>2282816</v>
      </c>
      <c r="AC36" s="35">
        <f t="shared" si="10"/>
        <v>270284</v>
      </c>
      <c r="AD36" s="35">
        <f t="shared" si="10"/>
        <v>39048</v>
      </c>
      <c r="AE36" s="35">
        <f>SUM(B36:AD36)</f>
        <v>33776261</v>
      </c>
    </row>
    <row r="37" spans="1:31" ht="21" customHeight="1">
      <c r="A37" s="28" t="s">
        <v>150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f aca="true" t="shared" si="11" ref="AE37:AE48">SUM(B37:AD37)</f>
        <v>0</v>
      </c>
    </row>
    <row r="38" spans="1:31" ht="12.75" customHeight="1">
      <c r="A38" s="28" t="s">
        <v>149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f t="shared" si="11"/>
        <v>0</v>
      </c>
    </row>
    <row r="39" spans="1:31" ht="12.75" customHeight="1">
      <c r="A39" s="28" t="s">
        <v>151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8320360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f t="shared" si="11"/>
        <v>8320360</v>
      </c>
    </row>
    <row r="40" spans="1:31" ht="12.75" customHeight="1">
      <c r="A40" s="33" t="s">
        <v>152</v>
      </c>
      <c r="B40" s="32">
        <f>SUM(B37:B39)</f>
        <v>0</v>
      </c>
      <c r="C40" s="32">
        <f aca="true" t="shared" si="12" ref="C40:AD40">SUM(C37:C39)</f>
        <v>0</v>
      </c>
      <c r="D40" s="32">
        <f t="shared" si="12"/>
        <v>0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0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2"/>
        <v>0</v>
      </c>
      <c r="P40" s="32">
        <f t="shared" si="12"/>
        <v>0</v>
      </c>
      <c r="Q40" s="32">
        <f t="shared" si="12"/>
        <v>0</v>
      </c>
      <c r="R40" s="32">
        <f t="shared" si="12"/>
        <v>0</v>
      </c>
      <c r="S40" s="32">
        <f t="shared" si="12"/>
        <v>8320360</v>
      </c>
      <c r="T40" s="32">
        <f t="shared" si="12"/>
        <v>0</v>
      </c>
      <c r="U40" s="32">
        <f t="shared" si="12"/>
        <v>0</v>
      </c>
      <c r="V40" s="32">
        <f t="shared" si="12"/>
        <v>0</v>
      </c>
      <c r="W40" s="32">
        <f t="shared" si="12"/>
        <v>0</v>
      </c>
      <c r="X40" s="32">
        <f t="shared" si="12"/>
        <v>0</v>
      </c>
      <c r="Y40" s="32">
        <f t="shared" si="12"/>
        <v>0</v>
      </c>
      <c r="Z40" s="32">
        <f t="shared" si="12"/>
        <v>0</v>
      </c>
      <c r="AA40" s="32">
        <f t="shared" si="12"/>
        <v>0</v>
      </c>
      <c r="AB40" s="32">
        <f t="shared" si="12"/>
        <v>0</v>
      </c>
      <c r="AC40" s="32">
        <f t="shared" si="12"/>
        <v>0</v>
      </c>
      <c r="AD40" s="32">
        <f t="shared" si="12"/>
        <v>0</v>
      </c>
      <c r="AE40" s="32">
        <f t="shared" si="11"/>
        <v>8320360</v>
      </c>
    </row>
    <row r="41" spans="1:31" ht="12.75" customHeight="1">
      <c r="A41" s="28" t="s">
        <v>187</v>
      </c>
      <c r="B41" s="23">
        <v>1063420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f t="shared" si="11"/>
        <v>1063420</v>
      </c>
    </row>
    <row r="42" spans="1:31" ht="21.75">
      <c r="A42" s="28" t="s">
        <v>153</v>
      </c>
      <c r="B42" s="23">
        <v>2728748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2100000</v>
      </c>
      <c r="P42" s="23">
        <v>0</v>
      </c>
      <c r="Q42" s="23">
        <v>0</v>
      </c>
      <c r="R42" s="23">
        <v>0</v>
      </c>
      <c r="S42" s="23">
        <v>600000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f t="shared" si="11"/>
        <v>5428748</v>
      </c>
    </row>
    <row r="43" spans="1:31" ht="21.75">
      <c r="A43" s="28" t="s">
        <v>154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600000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f t="shared" si="11"/>
        <v>600000</v>
      </c>
    </row>
    <row r="44" spans="1:31" ht="12.75" customHeight="1">
      <c r="A44" s="28" t="s">
        <v>155</v>
      </c>
      <c r="B44" s="23">
        <v>381625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f t="shared" si="11"/>
        <v>381625</v>
      </c>
    </row>
    <row r="45" spans="1:31" ht="12.75" customHeight="1">
      <c r="A45" s="33" t="s">
        <v>156</v>
      </c>
      <c r="B45" s="32">
        <f>SUM(B41:B44)</f>
        <v>4173793</v>
      </c>
      <c r="C45" s="32">
        <f aca="true" t="shared" si="13" ref="C45:AE45">SUM(C41:C44)</f>
        <v>0</v>
      </c>
      <c r="D45" s="32">
        <f t="shared" si="13"/>
        <v>0</v>
      </c>
      <c r="E45" s="32">
        <f t="shared" si="13"/>
        <v>0</v>
      </c>
      <c r="F45" s="32">
        <f t="shared" si="13"/>
        <v>0</v>
      </c>
      <c r="G45" s="32">
        <f t="shared" si="13"/>
        <v>0</v>
      </c>
      <c r="H45" s="32">
        <f t="shared" si="13"/>
        <v>0</v>
      </c>
      <c r="I45" s="32">
        <f t="shared" si="13"/>
        <v>0</v>
      </c>
      <c r="J45" s="32">
        <f t="shared" si="13"/>
        <v>0</v>
      </c>
      <c r="K45" s="32">
        <f t="shared" si="13"/>
        <v>0</v>
      </c>
      <c r="L45" s="32">
        <f t="shared" si="13"/>
        <v>0</v>
      </c>
      <c r="M45" s="32">
        <f t="shared" si="13"/>
        <v>0</v>
      </c>
      <c r="N45" s="32">
        <f t="shared" si="13"/>
        <v>600000</v>
      </c>
      <c r="O45" s="32">
        <f t="shared" si="13"/>
        <v>2100000</v>
      </c>
      <c r="P45" s="32">
        <f t="shared" si="13"/>
        <v>0</v>
      </c>
      <c r="Q45" s="32">
        <f t="shared" si="13"/>
        <v>0</v>
      </c>
      <c r="R45" s="32">
        <f t="shared" si="13"/>
        <v>0</v>
      </c>
      <c r="S45" s="32">
        <f t="shared" si="13"/>
        <v>600000</v>
      </c>
      <c r="T45" s="32">
        <f t="shared" si="13"/>
        <v>0</v>
      </c>
      <c r="U45" s="32">
        <f t="shared" si="13"/>
        <v>0</v>
      </c>
      <c r="V45" s="32">
        <f t="shared" si="13"/>
        <v>0</v>
      </c>
      <c r="W45" s="32">
        <f t="shared" si="13"/>
        <v>0</v>
      </c>
      <c r="X45" s="32">
        <f t="shared" si="13"/>
        <v>0</v>
      </c>
      <c r="Y45" s="32">
        <f t="shared" si="13"/>
        <v>0</v>
      </c>
      <c r="Z45" s="32">
        <f t="shared" si="13"/>
        <v>0</v>
      </c>
      <c r="AA45" s="32">
        <f t="shared" si="13"/>
        <v>0</v>
      </c>
      <c r="AB45" s="32">
        <f t="shared" si="13"/>
        <v>0</v>
      </c>
      <c r="AC45" s="32">
        <f t="shared" si="13"/>
        <v>0</v>
      </c>
      <c r="AD45" s="32">
        <f t="shared" si="13"/>
        <v>0</v>
      </c>
      <c r="AE45" s="32">
        <f t="shared" si="13"/>
        <v>7473793</v>
      </c>
    </row>
    <row r="46" spans="1:31" ht="12.75" customHeight="1">
      <c r="A46" s="28" t="s">
        <v>198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f>SUM(B46:AD46)</f>
        <v>0</v>
      </c>
    </row>
    <row r="47" spans="1:31" ht="12.75" customHeight="1">
      <c r="A47" s="28" t="s">
        <v>191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3714539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f t="shared" si="11"/>
        <v>3714539</v>
      </c>
    </row>
    <row r="48" spans="1:31" ht="21.75">
      <c r="A48" s="28" t="s">
        <v>157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1002926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f t="shared" si="11"/>
        <v>1002926</v>
      </c>
    </row>
    <row r="49" spans="1:31" ht="12.75" customHeight="1">
      <c r="A49" s="33" t="s">
        <v>158</v>
      </c>
      <c r="B49" s="32">
        <f>SUM(B46:B48)</f>
        <v>0</v>
      </c>
      <c r="C49" s="32">
        <f aca="true" t="shared" si="14" ref="C49:AD49">SUM(C47:C48)</f>
        <v>0</v>
      </c>
      <c r="D49" s="32">
        <f t="shared" si="14"/>
        <v>0</v>
      </c>
      <c r="E49" s="32">
        <f t="shared" si="14"/>
        <v>0</v>
      </c>
      <c r="F49" s="32">
        <f t="shared" si="14"/>
        <v>0</v>
      </c>
      <c r="G49" s="32">
        <f t="shared" si="14"/>
        <v>0</v>
      </c>
      <c r="H49" s="32">
        <f t="shared" si="14"/>
        <v>0</v>
      </c>
      <c r="I49" s="32">
        <f t="shared" si="14"/>
        <v>0</v>
      </c>
      <c r="J49" s="32">
        <f t="shared" si="14"/>
        <v>0</v>
      </c>
      <c r="K49" s="32">
        <f t="shared" si="14"/>
        <v>0</v>
      </c>
      <c r="L49" s="32">
        <f t="shared" si="14"/>
        <v>0</v>
      </c>
      <c r="M49" s="32">
        <f t="shared" si="14"/>
        <v>0</v>
      </c>
      <c r="N49" s="32">
        <f t="shared" si="14"/>
        <v>0</v>
      </c>
      <c r="O49" s="32">
        <f t="shared" si="14"/>
        <v>0</v>
      </c>
      <c r="P49" s="32">
        <f t="shared" si="14"/>
        <v>0</v>
      </c>
      <c r="Q49" s="32">
        <f t="shared" si="14"/>
        <v>0</v>
      </c>
      <c r="R49" s="32">
        <f t="shared" si="14"/>
        <v>0</v>
      </c>
      <c r="S49" s="32">
        <f t="shared" si="14"/>
        <v>0</v>
      </c>
      <c r="T49" s="32">
        <f t="shared" si="14"/>
        <v>0</v>
      </c>
      <c r="U49" s="32">
        <f t="shared" si="14"/>
        <v>4717465</v>
      </c>
      <c r="V49" s="32">
        <f t="shared" si="14"/>
        <v>0</v>
      </c>
      <c r="W49" s="32">
        <f t="shared" si="14"/>
        <v>0</v>
      </c>
      <c r="X49" s="32">
        <f t="shared" si="14"/>
        <v>0</v>
      </c>
      <c r="Y49" s="32">
        <f t="shared" si="14"/>
        <v>0</v>
      </c>
      <c r="Z49" s="32">
        <f t="shared" si="14"/>
        <v>0</v>
      </c>
      <c r="AA49" s="32">
        <f t="shared" si="14"/>
        <v>0</v>
      </c>
      <c r="AB49" s="32">
        <f t="shared" si="14"/>
        <v>0</v>
      </c>
      <c r="AC49" s="32">
        <f t="shared" si="14"/>
        <v>0</v>
      </c>
      <c r="AD49" s="32">
        <f t="shared" si="14"/>
        <v>0</v>
      </c>
      <c r="AE49" s="32">
        <f>SUM(AE46:AE48)</f>
        <v>4717465</v>
      </c>
    </row>
    <row r="50" spans="1:31" ht="12.75" customHeight="1">
      <c r="A50" s="28" t="s">
        <v>159</v>
      </c>
      <c r="B50" s="23">
        <v>11092589</v>
      </c>
      <c r="C50" s="23">
        <v>0</v>
      </c>
      <c r="D50" s="23">
        <v>0</v>
      </c>
      <c r="E50" s="23">
        <v>0</v>
      </c>
      <c r="F50" s="23">
        <v>0</v>
      </c>
      <c r="G50" s="23">
        <v>51098998</v>
      </c>
      <c r="H50" s="23">
        <v>0</v>
      </c>
      <c r="I50" s="23">
        <v>0</v>
      </c>
      <c r="J50" s="23">
        <v>36373372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5488556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22667876</v>
      </c>
      <c r="AB50" s="23">
        <v>0</v>
      </c>
      <c r="AC50" s="23">
        <v>0</v>
      </c>
      <c r="AD50" s="23">
        <v>0</v>
      </c>
      <c r="AE50" s="23">
        <f>SUM(B50:AD50)</f>
        <v>126721391</v>
      </c>
    </row>
    <row r="51" spans="1:31" ht="21.75">
      <c r="A51" s="28" t="s">
        <v>160</v>
      </c>
      <c r="B51" s="23">
        <v>2994999</v>
      </c>
      <c r="C51" s="23">
        <v>0</v>
      </c>
      <c r="D51" s="23">
        <v>0</v>
      </c>
      <c r="E51" s="23">
        <v>0</v>
      </c>
      <c r="F51" s="23">
        <v>0</v>
      </c>
      <c r="G51" s="23">
        <v>13796730</v>
      </c>
      <c r="H51" s="23">
        <v>0</v>
      </c>
      <c r="I51" s="23">
        <v>0</v>
      </c>
      <c r="J51" s="23">
        <v>9779528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1481910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6120327</v>
      </c>
      <c r="AB51" s="23">
        <v>0</v>
      </c>
      <c r="AC51" s="23">
        <v>0</v>
      </c>
      <c r="AD51" s="23">
        <v>0</v>
      </c>
      <c r="AE51" s="23">
        <f>SUM(B51:AD51)</f>
        <v>34173494</v>
      </c>
    </row>
    <row r="52" spans="1:31" ht="12.75" customHeight="1">
      <c r="A52" s="33" t="s">
        <v>161</v>
      </c>
      <c r="B52" s="32">
        <f>SUM(B50:B51)</f>
        <v>14087588</v>
      </c>
      <c r="C52" s="32">
        <f aca="true" t="shared" si="15" ref="C52:AD52">SUM(C50:C51)</f>
        <v>0</v>
      </c>
      <c r="D52" s="32">
        <f t="shared" si="15"/>
        <v>0</v>
      </c>
      <c r="E52" s="32">
        <f t="shared" si="15"/>
        <v>0</v>
      </c>
      <c r="F52" s="32">
        <f t="shared" si="15"/>
        <v>0</v>
      </c>
      <c r="G52" s="32">
        <f t="shared" si="15"/>
        <v>64895728</v>
      </c>
      <c r="H52" s="32">
        <f t="shared" si="15"/>
        <v>0</v>
      </c>
      <c r="I52" s="32">
        <f t="shared" si="15"/>
        <v>0</v>
      </c>
      <c r="J52" s="32">
        <f t="shared" si="15"/>
        <v>46152900</v>
      </c>
      <c r="K52" s="32">
        <f t="shared" si="15"/>
        <v>0</v>
      </c>
      <c r="L52" s="32">
        <f t="shared" si="15"/>
        <v>0</v>
      </c>
      <c r="M52" s="32">
        <f t="shared" si="15"/>
        <v>0</v>
      </c>
      <c r="N52" s="32">
        <f t="shared" si="15"/>
        <v>0</v>
      </c>
      <c r="O52" s="32">
        <f t="shared" si="15"/>
        <v>0</v>
      </c>
      <c r="P52" s="32">
        <f t="shared" si="15"/>
        <v>0</v>
      </c>
      <c r="Q52" s="32">
        <f t="shared" si="15"/>
        <v>0</v>
      </c>
      <c r="R52" s="32">
        <f t="shared" si="15"/>
        <v>0</v>
      </c>
      <c r="S52" s="32">
        <f t="shared" si="15"/>
        <v>0</v>
      </c>
      <c r="T52" s="32">
        <f t="shared" si="15"/>
        <v>0</v>
      </c>
      <c r="U52" s="32">
        <f t="shared" si="15"/>
        <v>6970466</v>
      </c>
      <c r="V52" s="32">
        <f t="shared" si="15"/>
        <v>0</v>
      </c>
      <c r="W52" s="32">
        <f t="shared" si="15"/>
        <v>0</v>
      </c>
      <c r="X52" s="32">
        <f t="shared" si="15"/>
        <v>0</v>
      </c>
      <c r="Y52" s="32">
        <f t="shared" si="15"/>
        <v>0</v>
      </c>
      <c r="Z52" s="32">
        <f t="shared" si="15"/>
        <v>0</v>
      </c>
      <c r="AA52" s="32">
        <f t="shared" si="15"/>
        <v>28788203</v>
      </c>
      <c r="AB52" s="32">
        <f t="shared" si="15"/>
        <v>0</v>
      </c>
      <c r="AC52" s="32">
        <f t="shared" si="15"/>
        <v>0</v>
      </c>
      <c r="AD52" s="32">
        <f t="shared" si="15"/>
        <v>0</v>
      </c>
      <c r="AE52" s="32">
        <f>SUM(B52:AD52)</f>
        <v>160894885</v>
      </c>
    </row>
    <row r="53" spans="1:31" ht="21.75">
      <c r="A53" s="28" t="s">
        <v>162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f>SUM(B53:AD53)</f>
        <v>0</v>
      </c>
    </row>
    <row r="54" spans="1:31" ht="12.75" customHeight="1">
      <c r="A54" s="33" t="s">
        <v>163</v>
      </c>
      <c r="B54" s="32">
        <f aca="true" t="shared" si="16" ref="B54:AE54">SUM(B53:B53)</f>
        <v>0</v>
      </c>
      <c r="C54" s="32">
        <f t="shared" si="16"/>
        <v>0</v>
      </c>
      <c r="D54" s="32">
        <f t="shared" si="16"/>
        <v>0</v>
      </c>
      <c r="E54" s="32">
        <f t="shared" si="16"/>
        <v>0</v>
      </c>
      <c r="F54" s="32">
        <f t="shared" si="16"/>
        <v>0</v>
      </c>
      <c r="G54" s="32">
        <f t="shared" si="16"/>
        <v>0</v>
      </c>
      <c r="H54" s="32">
        <f t="shared" si="16"/>
        <v>0</v>
      </c>
      <c r="I54" s="32">
        <f t="shared" si="16"/>
        <v>0</v>
      </c>
      <c r="J54" s="32">
        <f t="shared" si="16"/>
        <v>0</v>
      </c>
      <c r="K54" s="32">
        <f t="shared" si="16"/>
        <v>0</v>
      </c>
      <c r="L54" s="32">
        <f t="shared" si="16"/>
        <v>0</v>
      </c>
      <c r="M54" s="32">
        <f t="shared" si="16"/>
        <v>0</v>
      </c>
      <c r="N54" s="32">
        <f t="shared" si="16"/>
        <v>0</v>
      </c>
      <c r="O54" s="32">
        <f t="shared" si="16"/>
        <v>0</v>
      </c>
      <c r="P54" s="32">
        <f t="shared" si="16"/>
        <v>0</v>
      </c>
      <c r="Q54" s="32">
        <f t="shared" si="16"/>
        <v>0</v>
      </c>
      <c r="R54" s="32">
        <f t="shared" si="16"/>
        <v>0</v>
      </c>
      <c r="S54" s="32">
        <f t="shared" si="16"/>
        <v>0</v>
      </c>
      <c r="T54" s="32">
        <f t="shared" si="16"/>
        <v>0</v>
      </c>
      <c r="U54" s="32">
        <f t="shared" si="16"/>
        <v>0</v>
      </c>
      <c r="V54" s="32">
        <f t="shared" si="16"/>
        <v>0</v>
      </c>
      <c r="W54" s="32">
        <v>0</v>
      </c>
      <c r="X54" s="32">
        <f t="shared" si="16"/>
        <v>0</v>
      </c>
      <c r="Y54" s="32">
        <v>0</v>
      </c>
      <c r="Z54" s="32">
        <f t="shared" si="16"/>
        <v>0</v>
      </c>
      <c r="AA54" s="32">
        <f t="shared" si="16"/>
        <v>0</v>
      </c>
      <c r="AB54" s="32">
        <f t="shared" si="16"/>
        <v>0</v>
      </c>
      <c r="AC54" s="32">
        <f t="shared" si="16"/>
        <v>0</v>
      </c>
      <c r="AD54" s="32">
        <f t="shared" si="16"/>
        <v>0</v>
      </c>
      <c r="AE54" s="32">
        <f t="shared" si="16"/>
        <v>0</v>
      </c>
    </row>
    <row r="55" spans="1:31" ht="12.75" customHeight="1">
      <c r="A55" s="36" t="s">
        <v>164</v>
      </c>
      <c r="B55" s="37">
        <f aca="true" t="shared" si="17" ref="B55:AE55">B14+B15+B36+B40+B45+B49+B52+B54</f>
        <v>47068082</v>
      </c>
      <c r="C55" s="37">
        <f t="shared" si="17"/>
        <v>0</v>
      </c>
      <c r="D55" s="37">
        <f t="shared" si="17"/>
        <v>0</v>
      </c>
      <c r="E55" s="37">
        <f t="shared" si="17"/>
        <v>0</v>
      </c>
      <c r="F55" s="37">
        <f t="shared" si="17"/>
        <v>3578183</v>
      </c>
      <c r="G55" s="37">
        <f t="shared" si="17"/>
        <v>76282048</v>
      </c>
      <c r="H55" s="37">
        <f t="shared" si="17"/>
        <v>3153613</v>
      </c>
      <c r="I55" s="37">
        <f t="shared" si="17"/>
        <v>2908298</v>
      </c>
      <c r="J55" s="37">
        <f t="shared" si="17"/>
        <v>48667039</v>
      </c>
      <c r="K55" s="37">
        <f t="shared" si="17"/>
        <v>756000</v>
      </c>
      <c r="L55" s="37">
        <f t="shared" si="17"/>
        <v>150000</v>
      </c>
      <c r="M55" s="37">
        <f t="shared" si="17"/>
        <v>247000</v>
      </c>
      <c r="N55" s="37">
        <f t="shared" si="17"/>
        <v>876445</v>
      </c>
      <c r="O55" s="37">
        <f t="shared" si="17"/>
        <v>2100000</v>
      </c>
      <c r="P55" s="37">
        <f t="shared" si="17"/>
        <v>0</v>
      </c>
      <c r="Q55" s="37">
        <f t="shared" si="17"/>
        <v>0</v>
      </c>
      <c r="R55" s="37">
        <f t="shared" si="17"/>
        <v>0</v>
      </c>
      <c r="S55" s="37">
        <f t="shared" si="17"/>
        <v>12225610</v>
      </c>
      <c r="T55" s="37">
        <f t="shared" si="17"/>
        <v>0</v>
      </c>
      <c r="U55" s="37">
        <f t="shared" si="17"/>
        <v>16874169</v>
      </c>
      <c r="V55" s="37">
        <f t="shared" si="17"/>
        <v>4653240</v>
      </c>
      <c r="W55" s="37">
        <f t="shared" si="17"/>
        <v>6820250</v>
      </c>
      <c r="X55" s="37">
        <f t="shared" si="17"/>
        <v>0</v>
      </c>
      <c r="Y55" s="37">
        <f t="shared" si="17"/>
        <v>0</v>
      </c>
      <c r="Z55" s="37">
        <f t="shared" si="17"/>
        <v>930268</v>
      </c>
      <c r="AA55" s="37">
        <f t="shared" si="17"/>
        <v>35480257</v>
      </c>
      <c r="AB55" s="37">
        <f t="shared" si="17"/>
        <v>2282816</v>
      </c>
      <c r="AC55" s="37">
        <f t="shared" si="17"/>
        <v>270284</v>
      </c>
      <c r="AD55" s="37">
        <f t="shared" si="17"/>
        <v>39048</v>
      </c>
      <c r="AE55" s="37">
        <f t="shared" si="17"/>
        <v>265362650</v>
      </c>
    </row>
    <row r="56" spans="1:31" ht="11.25" customHeight="1">
      <c r="A56" s="28" t="s">
        <v>165</v>
      </c>
      <c r="B56" s="23">
        <v>8131207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f>SUM(B56:AD56)</f>
        <v>8131207</v>
      </c>
    </row>
    <row r="57" spans="1:31" ht="12.75" customHeight="1">
      <c r="A57" s="33" t="s">
        <v>166</v>
      </c>
      <c r="B57" s="32">
        <f aca="true" t="shared" si="18" ref="B57:X57">SUM(B56:B56)</f>
        <v>8131207</v>
      </c>
      <c r="C57" s="32">
        <f t="shared" si="18"/>
        <v>0</v>
      </c>
      <c r="D57" s="32">
        <f t="shared" si="18"/>
        <v>0</v>
      </c>
      <c r="E57" s="32">
        <f t="shared" si="18"/>
        <v>0</v>
      </c>
      <c r="F57" s="32">
        <f t="shared" si="18"/>
        <v>0</v>
      </c>
      <c r="G57" s="32">
        <f t="shared" si="18"/>
        <v>0</v>
      </c>
      <c r="H57" s="32">
        <f t="shared" si="18"/>
        <v>0</v>
      </c>
      <c r="I57" s="32">
        <f t="shared" si="18"/>
        <v>0</v>
      </c>
      <c r="J57" s="32">
        <f t="shared" si="18"/>
        <v>0</v>
      </c>
      <c r="K57" s="32">
        <f t="shared" si="18"/>
        <v>0</v>
      </c>
      <c r="L57" s="32">
        <f t="shared" si="18"/>
        <v>0</v>
      </c>
      <c r="M57" s="32">
        <f t="shared" si="18"/>
        <v>0</v>
      </c>
      <c r="N57" s="32">
        <f t="shared" si="18"/>
        <v>0</v>
      </c>
      <c r="O57" s="32">
        <f t="shared" si="18"/>
        <v>0</v>
      </c>
      <c r="P57" s="32">
        <f t="shared" si="18"/>
        <v>0</v>
      </c>
      <c r="Q57" s="32">
        <f t="shared" si="18"/>
        <v>0</v>
      </c>
      <c r="R57" s="32">
        <f t="shared" si="18"/>
        <v>0</v>
      </c>
      <c r="S57" s="32">
        <f t="shared" si="18"/>
        <v>0</v>
      </c>
      <c r="T57" s="32">
        <f t="shared" si="18"/>
        <v>0</v>
      </c>
      <c r="U57" s="32">
        <f t="shared" si="18"/>
        <v>0</v>
      </c>
      <c r="V57" s="32">
        <f t="shared" si="18"/>
        <v>0</v>
      </c>
      <c r="W57" s="32">
        <v>0</v>
      </c>
      <c r="X57" s="32">
        <f t="shared" si="18"/>
        <v>0</v>
      </c>
      <c r="Y57" s="32">
        <v>0</v>
      </c>
      <c r="Z57" s="32">
        <v>0</v>
      </c>
      <c r="AA57" s="32">
        <f>SUM(AA56:AA56)</f>
        <v>0</v>
      </c>
      <c r="AB57" s="32">
        <f>SUM(AB56:AB56)</f>
        <v>0</v>
      </c>
      <c r="AC57" s="32">
        <f>SUM(AC56:AC56)</f>
        <v>0</v>
      </c>
      <c r="AD57" s="32">
        <f>SUM(AD56:AD56)</f>
        <v>0</v>
      </c>
      <c r="AE57" s="32">
        <f>SUM(B57:AD57)</f>
        <v>8131207</v>
      </c>
    </row>
    <row r="58" spans="1:31" ht="12.75" customHeight="1">
      <c r="A58" s="36" t="s">
        <v>167</v>
      </c>
      <c r="B58" s="37">
        <f>B57</f>
        <v>8131207</v>
      </c>
      <c r="C58" s="37">
        <f aca="true" t="shared" si="19" ref="C58:AE58">C57</f>
        <v>0</v>
      </c>
      <c r="D58" s="37">
        <f t="shared" si="19"/>
        <v>0</v>
      </c>
      <c r="E58" s="37">
        <f t="shared" si="19"/>
        <v>0</v>
      </c>
      <c r="F58" s="37">
        <f t="shared" si="19"/>
        <v>0</v>
      </c>
      <c r="G58" s="37">
        <f t="shared" si="19"/>
        <v>0</v>
      </c>
      <c r="H58" s="37">
        <f t="shared" si="19"/>
        <v>0</v>
      </c>
      <c r="I58" s="37">
        <f t="shared" si="19"/>
        <v>0</v>
      </c>
      <c r="J58" s="37">
        <f t="shared" si="19"/>
        <v>0</v>
      </c>
      <c r="K58" s="37">
        <f t="shared" si="19"/>
        <v>0</v>
      </c>
      <c r="L58" s="37">
        <f t="shared" si="19"/>
        <v>0</v>
      </c>
      <c r="M58" s="37">
        <f t="shared" si="19"/>
        <v>0</v>
      </c>
      <c r="N58" s="37">
        <f t="shared" si="19"/>
        <v>0</v>
      </c>
      <c r="O58" s="37">
        <f t="shared" si="19"/>
        <v>0</v>
      </c>
      <c r="P58" s="37">
        <f t="shared" si="19"/>
        <v>0</v>
      </c>
      <c r="Q58" s="37">
        <f t="shared" si="19"/>
        <v>0</v>
      </c>
      <c r="R58" s="37">
        <f t="shared" si="19"/>
        <v>0</v>
      </c>
      <c r="S58" s="37">
        <f t="shared" si="19"/>
        <v>0</v>
      </c>
      <c r="T58" s="37">
        <f t="shared" si="19"/>
        <v>0</v>
      </c>
      <c r="U58" s="37">
        <f t="shared" si="19"/>
        <v>0</v>
      </c>
      <c r="V58" s="37">
        <f t="shared" si="19"/>
        <v>0</v>
      </c>
      <c r="W58" s="37">
        <v>0</v>
      </c>
      <c r="X58" s="37">
        <f t="shared" si="19"/>
        <v>0</v>
      </c>
      <c r="Y58" s="37">
        <v>0</v>
      </c>
      <c r="Z58" s="37">
        <f t="shared" si="19"/>
        <v>0</v>
      </c>
      <c r="AA58" s="37">
        <f t="shared" si="19"/>
        <v>0</v>
      </c>
      <c r="AB58" s="37">
        <f t="shared" si="19"/>
        <v>0</v>
      </c>
      <c r="AC58" s="37">
        <f t="shared" si="19"/>
        <v>0</v>
      </c>
      <c r="AD58" s="37">
        <f t="shared" si="19"/>
        <v>0</v>
      </c>
      <c r="AE58" s="37">
        <f t="shared" si="19"/>
        <v>8131207</v>
      </c>
    </row>
    <row r="60" spans="1:31" ht="15">
      <c r="A60" s="38" t="s">
        <v>184</v>
      </c>
      <c r="B60" s="38"/>
      <c r="C60" s="38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42" t="s">
        <v>199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31" ht="15">
      <c r="A61" s="23" t="s">
        <v>80</v>
      </c>
      <c r="B61" s="24" t="s">
        <v>81</v>
      </c>
      <c r="C61" s="24" t="s">
        <v>182</v>
      </c>
      <c r="D61" s="24" t="s">
        <v>170</v>
      </c>
      <c r="E61" s="25" t="s">
        <v>185</v>
      </c>
      <c r="F61" s="24" t="s">
        <v>188</v>
      </c>
      <c r="G61" s="24" t="s">
        <v>180</v>
      </c>
      <c r="H61" s="24" t="s">
        <v>82</v>
      </c>
      <c r="I61" s="24" t="s">
        <v>83</v>
      </c>
      <c r="J61" s="24" t="s">
        <v>83</v>
      </c>
      <c r="K61" s="24" t="s">
        <v>83</v>
      </c>
      <c r="L61" s="24" t="s">
        <v>83</v>
      </c>
      <c r="M61" s="24" t="s">
        <v>83</v>
      </c>
      <c r="N61" s="24" t="s">
        <v>114</v>
      </c>
      <c r="O61" s="24" t="s">
        <v>89</v>
      </c>
      <c r="P61" s="24" t="s">
        <v>90</v>
      </c>
      <c r="Q61" s="24" t="s">
        <v>92</v>
      </c>
      <c r="R61" s="24" t="s">
        <v>95</v>
      </c>
      <c r="S61" s="24" t="s">
        <v>94</v>
      </c>
      <c r="T61" s="24" t="s">
        <v>98</v>
      </c>
      <c r="U61" s="24" t="s">
        <v>99</v>
      </c>
      <c r="V61" s="24" t="s">
        <v>174</v>
      </c>
      <c r="W61" s="24" t="s">
        <v>175</v>
      </c>
      <c r="X61" s="24" t="s">
        <v>101</v>
      </c>
      <c r="Y61" s="24" t="s">
        <v>178</v>
      </c>
      <c r="Z61" s="24" t="s">
        <v>102</v>
      </c>
      <c r="AA61" s="24" t="s">
        <v>104</v>
      </c>
      <c r="AB61" s="24" t="s">
        <v>104</v>
      </c>
      <c r="AC61" s="24" t="s">
        <v>107</v>
      </c>
      <c r="AD61" s="24" t="s">
        <v>105</v>
      </c>
      <c r="AE61" s="40" t="s">
        <v>1</v>
      </c>
    </row>
    <row r="62" spans="1:31" ht="102">
      <c r="A62" s="26" t="s">
        <v>84</v>
      </c>
      <c r="B62" s="27" t="s">
        <v>116</v>
      </c>
      <c r="C62" s="27" t="s">
        <v>183</v>
      </c>
      <c r="D62" s="27" t="s">
        <v>171</v>
      </c>
      <c r="E62" s="27" t="s">
        <v>186</v>
      </c>
      <c r="F62" s="27" t="s">
        <v>189</v>
      </c>
      <c r="G62" s="27" t="s">
        <v>181</v>
      </c>
      <c r="H62" s="27" t="s">
        <v>85</v>
      </c>
      <c r="I62" s="27" t="s">
        <v>88</v>
      </c>
      <c r="J62" s="27" t="s">
        <v>110</v>
      </c>
      <c r="K62" s="27" t="s">
        <v>111</v>
      </c>
      <c r="L62" s="27" t="s">
        <v>112</v>
      </c>
      <c r="M62" s="27" t="s">
        <v>113</v>
      </c>
      <c r="N62" s="27" t="s">
        <v>115</v>
      </c>
      <c r="O62" s="27" t="s">
        <v>120</v>
      </c>
      <c r="P62" s="27" t="s">
        <v>91</v>
      </c>
      <c r="Q62" s="27" t="s">
        <v>93</v>
      </c>
      <c r="R62" s="27" t="s">
        <v>96</v>
      </c>
      <c r="S62" s="27" t="s">
        <v>97</v>
      </c>
      <c r="T62" s="27" t="s">
        <v>15</v>
      </c>
      <c r="U62" s="27" t="s">
        <v>16</v>
      </c>
      <c r="V62" s="27" t="s">
        <v>168</v>
      </c>
      <c r="W62" s="27" t="s">
        <v>176</v>
      </c>
      <c r="X62" s="27" t="s">
        <v>100</v>
      </c>
      <c r="Y62" s="27" t="s">
        <v>179</v>
      </c>
      <c r="Z62" s="27" t="s">
        <v>103</v>
      </c>
      <c r="AA62" s="27" t="s">
        <v>118</v>
      </c>
      <c r="AB62" s="27" t="s">
        <v>119</v>
      </c>
      <c r="AC62" s="27" t="s">
        <v>108</v>
      </c>
      <c r="AD62" s="27" t="s">
        <v>106</v>
      </c>
      <c r="AE62" s="41"/>
    </row>
    <row r="63" spans="1:31" ht="21.75">
      <c r="A63" s="28" t="s">
        <v>122</v>
      </c>
      <c r="B63" s="23">
        <v>0</v>
      </c>
      <c r="C63" s="23">
        <v>0</v>
      </c>
      <c r="D63" s="23">
        <v>1591633</v>
      </c>
      <c r="E63" s="23">
        <v>374502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2715140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f aca="true" t="shared" si="20" ref="AE63:AE69">SUM(B63:AD63)</f>
        <v>4681275</v>
      </c>
    </row>
    <row r="64" spans="1:31" ht="15">
      <c r="A64" s="28" t="s">
        <v>172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f t="shared" si="20"/>
        <v>0</v>
      </c>
    </row>
    <row r="65" spans="1:31" ht="15">
      <c r="A65" s="28" t="s">
        <v>192</v>
      </c>
      <c r="B65" s="23">
        <v>0</v>
      </c>
      <c r="C65" s="23">
        <v>0</v>
      </c>
      <c r="D65" s="23">
        <v>65025</v>
      </c>
      <c r="E65" s="23">
        <v>15300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110925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f t="shared" si="20"/>
        <v>191250</v>
      </c>
    </row>
    <row r="66" spans="1:31" ht="15">
      <c r="A66" s="28" t="s">
        <v>124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f t="shared" si="20"/>
        <v>0</v>
      </c>
    </row>
    <row r="67" spans="1:31" ht="19.5">
      <c r="A67" s="29" t="s">
        <v>109</v>
      </c>
      <c r="B67" s="30">
        <f>SUM(B63:B66)</f>
        <v>0</v>
      </c>
      <c r="C67" s="30">
        <f aca="true" t="shared" si="21" ref="C67:AD67">SUM(C63:C66)</f>
        <v>0</v>
      </c>
      <c r="D67" s="30">
        <f t="shared" si="21"/>
        <v>1656658</v>
      </c>
      <c r="E67" s="30">
        <f t="shared" si="21"/>
        <v>389802</v>
      </c>
      <c r="F67" s="30">
        <f t="shared" si="21"/>
        <v>0</v>
      </c>
      <c r="G67" s="30">
        <f t="shared" si="21"/>
        <v>0</v>
      </c>
      <c r="H67" s="30">
        <f t="shared" si="21"/>
        <v>0</v>
      </c>
      <c r="I67" s="30">
        <f t="shared" si="21"/>
        <v>0</v>
      </c>
      <c r="J67" s="30">
        <f t="shared" si="21"/>
        <v>0</v>
      </c>
      <c r="K67" s="30">
        <f t="shared" si="21"/>
        <v>0</v>
      </c>
      <c r="L67" s="30">
        <f t="shared" si="21"/>
        <v>0</v>
      </c>
      <c r="M67" s="30">
        <f t="shared" si="21"/>
        <v>0</v>
      </c>
      <c r="N67" s="30">
        <f t="shared" si="21"/>
        <v>0</v>
      </c>
      <c r="O67" s="30">
        <f t="shared" si="21"/>
        <v>0</v>
      </c>
      <c r="P67" s="30">
        <f t="shared" si="21"/>
        <v>0</v>
      </c>
      <c r="Q67" s="30">
        <f t="shared" si="21"/>
        <v>0</v>
      </c>
      <c r="R67" s="30">
        <f t="shared" si="21"/>
        <v>0</v>
      </c>
      <c r="S67" s="30">
        <f t="shared" si="21"/>
        <v>0</v>
      </c>
      <c r="T67" s="30">
        <f t="shared" si="21"/>
        <v>2826065</v>
      </c>
      <c r="U67" s="30">
        <f t="shared" si="21"/>
        <v>0</v>
      </c>
      <c r="V67" s="30">
        <f t="shared" si="21"/>
        <v>0</v>
      </c>
      <c r="W67" s="30">
        <f t="shared" si="21"/>
        <v>0</v>
      </c>
      <c r="X67" s="30">
        <f t="shared" si="21"/>
        <v>0</v>
      </c>
      <c r="Y67" s="30">
        <f t="shared" si="21"/>
        <v>0</v>
      </c>
      <c r="Z67" s="30">
        <f t="shared" si="21"/>
        <v>0</v>
      </c>
      <c r="AA67" s="30">
        <f t="shared" si="21"/>
        <v>0</v>
      </c>
      <c r="AB67" s="30">
        <f t="shared" si="21"/>
        <v>0</v>
      </c>
      <c r="AC67" s="30">
        <f t="shared" si="21"/>
        <v>0</v>
      </c>
      <c r="AD67" s="30">
        <f t="shared" si="21"/>
        <v>0</v>
      </c>
      <c r="AE67" s="23">
        <f t="shared" si="20"/>
        <v>4872525</v>
      </c>
    </row>
    <row r="68" spans="1:31" ht="19.5">
      <c r="A68" s="29" t="s">
        <v>125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23">
        <f t="shared" si="20"/>
        <v>0</v>
      </c>
    </row>
    <row r="69" spans="1:31" ht="42.75">
      <c r="A69" s="28" t="s">
        <v>126</v>
      </c>
      <c r="B69" s="23">
        <v>0</v>
      </c>
      <c r="C69" s="23">
        <v>0</v>
      </c>
      <c r="D69" s="23">
        <v>40800</v>
      </c>
      <c r="E69" s="23">
        <v>9600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69600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f t="shared" si="20"/>
        <v>120000</v>
      </c>
    </row>
    <row r="70" spans="1:31" ht="21.75">
      <c r="A70" s="28" t="s">
        <v>173</v>
      </c>
      <c r="B70" s="23">
        <v>0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0</v>
      </c>
      <c r="X70" s="23"/>
      <c r="Y70" s="23">
        <v>0</v>
      </c>
      <c r="Z70" s="23"/>
      <c r="AA70" s="23"/>
      <c r="AB70" s="23"/>
      <c r="AC70" s="23"/>
      <c r="AD70" s="23"/>
      <c r="AE70" s="23"/>
    </row>
    <row r="71" spans="1:31" ht="19.5">
      <c r="A71" s="29" t="s">
        <v>127</v>
      </c>
      <c r="B71" s="30">
        <f>SUM(B68:B70)</f>
        <v>0</v>
      </c>
      <c r="C71" s="30">
        <f aca="true" t="shared" si="22" ref="C71:AD71">SUM(C68:C69)</f>
        <v>0</v>
      </c>
      <c r="D71" s="30">
        <f t="shared" si="22"/>
        <v>40800</v>
      </c>
      <c r="E71" s="30">
        <f t="shared" si="22"/>
        <v>9600</v>
      </c>
      <c r="F71" s="30">
        <f t="shared" si="22"/>
        <v>0</v>
      </c>
      <c r="G71" s="30">
        <f t="shared" si="22"/>
        <v>0</v>
      </c>
      <c r="H71" s="30">
        <f t="shared" si="22"/>
        <v>0</v>
      </c>
      <c r="I71" s="30">
        <f t="shared" si="22"/>
        <v>0</v>
      </c>
      <c r="J71" s="30">
        <f t="shared" si="22"/>
        <v>0</v>
      </c>
      <c r="K71" s="30">
        <f t="shared" si="22"/>
        <v>0</v>
      </c>
      <c r="L71" s="30">
        <f t="shared" si="22"/>
        <v>0</v>
      </c>
      <c r="M71" s="30">
        <f t="shared" si="22"/>
        <v>0</v>
      </c>
      <c r="N71" s="30">
        <f t="shared" si="22"/>
        <v>0</v>
      </c>
      <c r="O71" s="30">
        <f t="shared" si="22"/>
        <v>0</v>
      </c>
      <c r="P71" s="30">
        <f t="shared" si="22"/>
        <v>0</v>
      </c>
      <c r="Q71" s="30">
        <f t="shared" si="22"/>
        <v>0</v>
      </c>
      <c r="R71" s="30">
        <f t="shared" si="22"/>
        <v>0</v>
      </c>
      <c r="S71" s="30">
        <f t="shared" si="22"/>
        <v>0</v>
      </c>
      <c r="T71" s="30">
        <f t="shared" si="22"/>
        <v>69600</v>
      </c>
      <c r="U71" s="30">
        <f t="shared" si="22"/>
        <v>0</v>
      </c>
      <c r="V71" s="30">
        <f t="shared" si="22"/>
        <v>0</v>
      </c>
      <c r="W71" s="30">
        <f t="shared" si="22"/>
        <v>0</v>
      </c>
      <c r="X71" s="30">
        <f t="shared" si="22"/>
        <v>0</v>
      </c>
      <c r="Y71" s="30">
        <f t="shared" si="22"/>
        <v>0</v>
      </c>
      <c r="Z71" s="30">
        <f t="shared" si="22"/>
        <v>0</v>
      </c>
      <c r="AA71" s="30">
        <f t="shared" si="22"/>
        <v>0</v>
      </c>
      <c r="AB71" s="30">
        <f t="shared" si="22"/>
        <v>0</v>
      </c>
      <c r="AC71" s="30">
        <f t="shared" si="22"/>
        <v>0</v>
      </c>
      <c r="AD71" s="30">
        <f t="shared" si="22"/>
        <v>0</v>
      </c>
      <c r="AE71" s="23">
        <f>SUM(B71:AD71)</f>
        <v>120000</v>
      </c>
    </row>
    <row r="72" spans="1:31" ht="15">
      <c r="A72" s="31" t="s">
        <v>128</v>
      </c>
      <c r="B72" s="32">
        <f>B67+B71</f>
        <v>0</v>
      </c>
      <c r="C72" s="32">
        <f aca="true" t="shared" si="23" ref="C72:AE72">C67+C71</f>
        <v>0</v>
      </c>
      <c r="D72" s="32">
        <f t="shared" si="23"/>
        <v>1697458</v>
      </c>
      <c r="E72" s="32">
        <f t="shared" si="23"/>
        <v>399402</v>
      </c>
      <c r="F72" s="32">
        <f t="shared" si="23"/>
        <v>0</v>
      </c>
      <c r="G72" s="32">
        <f t="shared" si="23"/>
        <v>0</v>
      </c>
      <c r="H72" s="32">
        <f t="shared" si="23"/>
        <v>0</v>
      </c>
      <c r="I72" s="32">
        <f t="shared" si="23"/>
        <v>0</v>
      </c>
      <c r="J72" s="32">
        <f t="shared" si="23"/>
        <v>0</v>
      </c>
      <c r="K72" s="32">
        <f t="shared" si="23"/>
        <v>0</v>
      </c>
      <c r="L72" s="32">
        <f t="shared" si="23"/>
        <v>0</v>
      </c>
      <c r="M72" s="32">
        <f t="shared" si="23"/>
        <v>0</v>
      </c>
      <c r="N72" s="32">
        <f t="shared" si="23"/>
        <v>0</v>
      </c>
      <c r="O72" s="32">
        <f t="shared" si="23"/>
        <v>0</v>
      </c>
      <c r="P72" s="32">
        <f t="shared" si="23"/>
        <v>0</v>
      </c>
      <c r="Q72" s="32">
        <f t="shared" si="23"/>
        <v>0</v>
      </c>
      <c r="R72" s="32">
        <f t="shared" si="23"/>
        <v>0</v>
      </c>
      <c r="S72" s="32">
        <f t="shared" si="23"/>
        <v>0</v>
      </c>
      <c r="T72" s="32">
        <f t="shared" si="23"/>
        <v>2895665</v>
      </c>
      <c r="U72" s="32">
        <f t="shared" si="23"/>
        <v>0</v>
      </c>
      <c r="V72" s="32">
        <f t="shared" si="23"/>
        <v>0</v>
      </c>
      <c r="W72" s="32">
        <f t="shared" si="23"/>
        <v>0</v>
      </c>
      <c r="X72" s="32">
        <f t="shared" si="23"/>
        <v>0</v>
      </c>
      <c r="Y72" s="32">
        <f t="shared" si="23"/>
        <v>0</v>
      </c>
      <c r="Z72" s="32">
        <f t="shared" si="23"/>
        <v>0</v>
      </c>
      <c r="AA72" s="32">
        <f t="shared" si="23"/>
        <v>0</v>
      </c>
      <c r="AB72" s="32">
        <f t="shared" si="23"/>
        <v>0</v>
      </c>
      <c r="AC72" s="32">
        <f t="shared" si="23"/>
        <v>0</v>
      </c>
      <c r="AD72" s="32">
        <f t="shared" si="23"/>
        <v>0</v>
      </c>
      <c r="AE72" s="32">
        <f t="shared" si="23"/>
        <v>4992525</v>
      </c>
    </row>
    <row r="73" spans="1:31" ht="19.5">
      <c r="A73" s="33" t="s">
        <v>129</v>
      </c>
      <c r="B73" s="32">
        <v>0</v>
      </c>
      <c r="C73" s="32">
        <v>0</v>
      </c>
      <c r="D73" s="32">
        <v>340759</v>
      </c>
      <c r="E73" s="32">
        <v>80178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581293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f>SUM(B73:AD73)</f>
        <v>1002230</v>
      </c>
    </row>
    <row r="74" spans="1:31" ht="15">
      <c r="A74" s="28" t="s">
        <v>130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f>SUM(B74:AD74)</f>
        <v>0</v>
      </c>
    </row>
    <row r="75" spans="1:31" ht="21.75">
      <c r="A75" s="39" t="s">
        <v>131</v>
      </c>
      <c r="B75" s="23">
        <v>0</v>
      </c>
      <c r="C75" s="23">
        <v>0</v>
      </c>
      <c r="D75" s="23">
        <v>1947001</v>
      </c>
      <c r="E75" s="23">
        <v>634120</v>
      </c>
      <c r="F75" s="23">
        <v>91743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4760727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f>SUM(B75:AD75)</f>
        <v>7433591</v>
      </c>
    </row>
    <row r="76" spans="1:31" ht="15">
      <c r="A76" s="29" t="s">
        <v>132</v>
      </c>
      <c r="B76" s="30">
        <f>SUM(B74:B75)</f>
        <v>0</v>
      </c>
      <c r="C76" s="30">
        <f aca="true" t="shared" si="24" ref="C76:AE76">SUM(C74:C75)</f>
        <v>0</v>
      </c>
      <c r="D76" s="30">
        <f t="shared" si="24"/>
        <v>1947001</v>
      </c>
      <c r="E76" s="30">
        <f t="shared" si="24"/>
        <v>634120</v>
      </c>
      <c r="F76" s="30">
        <f t="shared" si="24"/>
        <v>91743</v>
      </c>
      <c r="G76" s="30">
        <f t="shared" si="24"/>
        <v>0</v>
      </c>
      <c r="H76" s="30">
        <f t="shared" si="24"/>
        <v>0</v>
      </c>
      <c r="I76" s="30">
        <f t="shared" si="24"/>
        <v>0</v>
      </c>
      <c r="J76" s="30">
        <f t="shared" si="24"/>
        <v>0</v>
      </c>
      <c r="K76" s="30">
        <f t="shared" si="24"/>
        <v>0</v>
      </c>
      <c r="L76" s="30">
        <f t="shared" si="24"/>
        <v>0</v>
      </c>
      <c r="M76" s="30">
        <f t="shared" si="24"/>
        <v>0</v>
      </c>
      <c r="N76" s="30">
        <f t="shared" si="24"/>
        <v>0</v>
      </c>
      <c r="O76" s="30">
        <f t="shared" si="24"/>
        <v>0</v>
      </c>
      <c r="P76" s="30">
        <f t="shared" si="24"/>
        <v>0</v>
      </c>
      <c r="Q76" s="30">
        <f t="shared" si="24"/>
        <v>0</v>
      </c>
      <c r="R76" s="30">
        <f t="shared" si="24"/>
        <v>0</v>
      </c>
      <c r="S76" s="30">
        <f t="shared" si="24"/>
        <v>0</v>
      </c>
      <c r="T76" s="30">
        <f t="shared" si="24"/>
        <v>4760727</v>
      </c>
      <c r="U76" s="30">
        <f t="shared" si="24"/>
        <v>0</v>
      </c>
      <c r="V76" s="30">
        <f t="shared" si="24"/>
        <v>0</v>
      </c>
      <c r="W76" s="30">
        <f t="shared" si="24"/>
        <v>0</v>
      </c>
      <c r="X76" s="30">
        <f t="shared" si="24"/>
        <v>0</v>
      </c>
      <c r="Y76" s="30">
        <f t="shared" si="24"/>
        <v>0</v>
      </c>
      <c r="Z76" s="30">
        <f t="shared" si="24"/>
        <v>0</v>
      </c>
      <c r="AA76" s="30">
        <f t="shared" si="24"/>
        <v>0</v>
      </c>
      <c r="AB76" s="30">
        <f t="shared" si="24"/>
        <v>0</v>
      </c>
      <c r="AC76" s="30">
        <f t="shared" si="24"/>
        <v>0</v>
      </c>
      <c r="AD76" s="30">
        <f t="shared" si="24"/>
        <v>0</v>
      </c>
      <c r="AE76" s="30">
        <f t="shared" si="24"/>
        <v>7433591</v>
      </c>
    </row>
    <row r="77" spans="1:31" ht="21.75">
      <c r="A77" s="28" t="s">
        <v>133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f>SUM(B77:AD77)</f>
        <v>0</v>
      </c>
    </row>
    <row r="78" spans="1:31" ht="21.75">
      <c r="A78" s="28" t="s">
        <v>134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f>SUM(B78:AD78)</f>
        <v>0</v>
      </c>
    </row>
    <row r="79" spans="1:31" ht="19.5">
      <c r="A79" s="29" t="s">
        <v>135</v>
      </c>
      <c r="B79" s="30">
        <f>SUM(B77:B78)</f>
        <v>0</v>
      </c>
      <c r="C79" s="30">
        <f aca="true" t="shared" si="25" ref="C79:V79">SUM(C77:C78)</f>
        <v>0</v>
      </c>
      <c r="D79" s="30">
        <f t="shared" si="25"/>
        <v>0</v>
      </c>
      <c r="E79" s="30">
        <f t="shared" si="25"/>
        <v>0</v>
      </c>
      <c r="F79" s="30">
        <f t="shared" si="25"/>
        <v>0</v>
      </c>
      <c r="G79" s="30">
        <f t="shared" si="25"/>
        <v>0</v>
      </c>
      <c r="H79" s="30">
        <f t="shared" si="25"/>
        <v>0</v>
      </c>
      <c r="I79" s="30">
        <f t="shared" si="25"/>
        <v>0</v>
      </c>
      <c r="J79" s="30">
        <f t="shared" si="25"/>
        <v>0</v>
      </c>
      <c r="K79" s="30">
        <f t="shared" si="25"/>
        <v>0</v>
      </c>
      <c r="L79" s="30">
        <f t="shared" si="25"/>
        <v>0</v>
      </c>
      <c r="M79" s="30">
        <f t="shared" si="25"/>
        <v>0</v>
      </c>
      <c r="N79" s="30">
        <f t="shared" si="25"/>
        <v>0</v>
      </c>
      <c r="O79" s="30">
        <f t="shared" si="25"/>
        <v>0</v>
      </c>
      <c r="P79" s="30">
        <f t="shared" si="25"/>
        <v>0</v>
      </c>
      <c r="Q79" s="30">
        <f t="shared" si="25"/>
        <v>0</v>
      </c>
      <c r="R79" s="30">
        <f t="shared" si="25"/>
        <v>0</v>
      </c>
      <c r="S79" s="30">
        <f t="shared" si="25"/>
        <v>0</v>
      </c>
      <c r="T79" s="30">
        <f t="shared" si="25"/>
        <v>0</v>
      </c>
      <c r="U79" s="30">
        <f t="shared" si="25"/>
        <v>0</v>
      </c>
      <c r="V79" s="30">
        <f t="shared" si="25"/>
        <v>0</v>
      </c>
      <c r="W79" s="30">
        <v>0</v>
      </c>
      <c r="X79" s="30">
        <f>SUM(X77:X78)</f>
        <v>0</v>
      </c>
      <c r="Y79" s="30">
        <v>0</v>
      </c>
      <c r="Z79" s="30">
        <f aca="true" t="shared" si="26" ref="Z79:AE79">SUM(Z77:Z78)</f>
        <v>0</v>
      </c>
      <c r="AA79" s="30">
        <f t="shared" si="26"/>
        <v>0</v>
      </c>
      <c r="AB79" s="30">
        <f t="shared" si="26"/>
        <v>0</v>
      </c>
      <c r="AC79" s="30">
        <f t="shared" si="26"/>
        <v>0</v>
      </c>
      <c r="AD79" s="30">
        <f t="shared" si="26"/>
        <v>0</v>
      </c>
      <c r="AE79" s="30">
        <f t="shared" si="26"/>
        <v>0</v>
      </c>
    </row>
    <row r="80" spans="1:31" ht="15">
      <c r="A80" s="28" t="s">
        <v>136</v>
      </c>
      <c r="B80" s="23">
        <v>0</v>
      </c>
      <c r="C80" s="23">
        <v>0</v>
      </c>
      <c r="D80" s="23">
        <v>93814</v>
      </c>
      <c r="E80" s="23">
        <v>22074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160036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f aca="true" t="shared" si="27" ref="AE80:AE92">SUM(B80:AD80)</f>
        <v>275924</v>
      </c>
    </row>
    <row r="81" spans="1:31" ht="15">
      <c r="A81" s="28" t="s">
        <v>137</v>
      </c>
      <c r="B81" s="23">
        <v>0</v>
      </c>
      <c r="C81" s="23">
        <v>0</v>
      </c>
      <c r="D81" s="23">
        <v>6265</v>
      </c>
      <c r="E81" s="23">
        <v>1474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10686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f t="shared" si="27"/>
        <v>18425</v>
      </c>
    </row>
    <row r="82" spans="1:31" ht="15">
      <c r="A82" s="28" t="s">
        <v>138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f t="shared" si="27"/>
        <v>0</v>
      </c>
    </row>
    <row r="83" spans="1:31" ht="21.75">
      <c r="A83" s="28" t="s">
        <v>139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f t="shared" si="27"/>
        <v>0</v>
      </c>
    </row>
    <row r="84" spans="1:31" ht="14.25" customHeight="1">
      <c r="A84" s="28" t="s">
        <v>193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f t="shared" si="27"/>
        <v>0</v>
      </c>
    </row>
    <row r="85" spans="1:31" ht="15">
      <c r="A85" s="28" t="s">
        <v>140</v>
      </c>
      <c r="B85" s="23">
        <v>0</v>
      </c>
      <c r="C85" s="23">
        <v>0</v>
      </c>
      <c r="D85" s="23">
        <v>137504</v>
      </c>
      <c r="E85" s="23">
        <v>32354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234566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f t="shared" si="27"/>
        <v>404424</v>
      </c>
    </row>
    <row r="86" spans="1:31" ht="19.5">
      <c r="A86" s="29" t="s">
        <v>141</v>
      </c>
      <c r="B86" s="30">
        <f aca="true" t="shared" si="28" ref="B86:I86">SUM(B80:B85)</f>
        <v>0</v>
      </c>
      <c r="C86" s="30">
        <f t="shared" si="28"/>
        <v>0</v>
      </c>
      <c r="D86" s="30">
        <f t="shared" si="28"/>
        <v>237583</v>
      </c>
      <c r="E86" s="30">
        <f t="shared" si="28"/>
        <v>55902</v>
      </c>
      <c r="F86" s="30">
        <f t="shared" si="28"/>
        <v>0</v>
      </c>
      <c r="G86" s="30">
        <f t="shared" si="28"/>
        <v>0</v>
      </c>
      <c r="H86" s="30">
        <f t="shared" si="28"/>
        <v>0</v>
      </c>
      <c r="I86" s="30">
        <f t="shared" si="28"/>
        <v>0</v>
      </c>
      <c r="J86" s="30">
        <v>0</v>
      </c>
      <c r="K86" s="30">
        <f aca="true" t="shared" si="29" ref="K86:V86">SUM(K80:K85)</f>
        <v>0</v>
      </c>
      <c r="L86" s="30">
        <f t="shared" si="29"/>
        <v>0</v>
      </c>
      <c r="M86" s="30">
        <f t="shared" si="29"/>
        <v>0</v>
      </c>
      <c r="N86" s="30">
        <f t="shared" si="29"/>
        <v>0</v>
      </c>
      <c r="O86" s="30">
        <f t="shared" si="29"/>
        <v>0</v>
      </c>
      <c r="P86" s="30">
        <f t="shared" si="29"/>
        <v>0</v>
      </c>
      <c r="Q86" s="30">
        <f t="shared" si="29"/>
        <v>0</v>
      </c>
      <c r="R86" s="30">
        <f t="shared" si="29"/>
        <v>0</v>
      </c>
      <c r="S86" s="30">
        <f t="shared" si="29"/>
        <v>0</v>
      </c>
      <c r="T86" s="30">
        <f t="shared" si="29"/>
        <v>405288</v>
      </c>
      <c r="U86" s="30">
        <f t="shared" si="29"/>
        <v>0</v>
      </c>
      <c r="V86" s="30">
        <f t="shared" si="29"/>
        <v>0</v>
      </c>
      <c r="W86" s="30">
        <v>0</v>
      </c>
      <c r="X86" s="30">
        <f aca="true" t="shared" si="30" ref="X86:AD86">SUM(X80:X85)</f>
        <v>0</v>
      </c>
      <c r="Y86" s="30">
        <f t="shared" si="30"/>
        <v>0</v>
      </c>
      <c r="Z86" s="30">
        <f t="shared" si="30"/>
        <v>0</v>
      </c>
      <c r="AA86" s="30">
        <f t="shared" si="30"/>
        <v>0</v>
      </c>
      <c r="AB86" s="30">
        <f t="shared" si="30"/>
        <v>0</v>
      </c>
      <c r="AC86" s="30">
        <f t="shared" si="30"/>
        <v>0</v>
      </c>
      <c r="AD86" s="30">
        <f t="shared" si="30"/>
        <v>0</v>
      </c>
      <c r="AE86" s="30">
        <f t="shared" si="27"/>
        <v>698773</v>
      </c>
    </row>
    <row r="87" spans="1:31" ht="15">
      <c r="A87" s="29" t="s">
        <v>143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23">
        <f t="shared" si="27"/>
        <v>0</v>
      </c>
    </row>
    <row r="88" spans="1:31" ht="21.75">
      <c r="A88" s="28" t="s">
        <v>144</v>
      </c>
      <c r="B88" s="23">
        <v>0</v>
      </c>
      <c r="C88" s="23">
        <v>0</v>
      </c>
      <c r="D88" s="23">
        <v>409426</v>
      </c>
      <c r="E88" s="23">
        <v>96336</v>
      </c>
      <c r="F88" s="23">
        <v>4587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698433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f t="shared" si="27"/>
        <v>1208782</v>
      </c>
    </row>
    <row r="89" spans="1:31" ht="15">
      <c r="A89" s="28" t="s">
        <v>145</v>
      </c>
      <c r="B89" s="23">
        <v>0</v>
      </c>
      <c r="C89" s="23">
        <v>0</v>
      </c>
      <c r="D89" s="23">
        <v>181900</v>
      </c>
      <c r="E89" s="23">
        <v>42800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310300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f t="shared" si="27"/>
        <v>535000</v>
      </c>
    </row>
    <row r="90" spans="1:31" ht="15">
      <c r="A90" s="28" t="s">
        <v>146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f t="shared" si="27"/>
        <v>0</v>
      </c>
    </row>
    <row r="91" spans="1:31" ht="19.5">
      <c r="A91" s="29" t="s">
        <v>147</v>
      </c>
      <c r="B91" s="30">
        <f>SUM(B88:B90)</f>
        <v>0</v>
      </c>
      <c r="C91" s="30">
        <f aca="true" t="shared" si="31" ref="C91:AC91">SUM(C88:C90)</f>
        <v>0</v>
      </c>
      <c r="D91" s="30">
        <f>SUM(D88:D90)</f>
        <v>591326</v>
      </c>
      <c r="E91" s="30">
        <f t="shared" si="31"/>
        <v>139136</v>
      </c>
      <c r="F91" s="30">
        <f t="shared" si="31"/>
        <v>4587</v>
      </c>
      <c r="G91" s="30">
        <f t="shared" si="31"/>
        <v>0</v>
      </c>
      <c r="H91" s="30">
        <f t="shared" si="31"/>
        <v>0</v>
      </c>
      <c r="I91" s="30">
        <f t="shared" si="31"/>
        <v>0</v>
      </c>
      <c r="J91" s="30">
        <f t="shared" si="31"/>
        <v>0</v>
      </c>
      <c r="K91" s="30">
        <f t="shared" si="31"/>
        <v>0</v>
      </c>
      <c r="L91" s="30">
        <f t="shared" si="31"/>
        <v>0</v>
      </c>
      <c r="M91" s="30">
        <f t="shared" si="31"/>
        <v>0</v>
      </c>
      <c r="N91" s="30">
        <f t="shared" si="31"/>
        <v>0</v>
      </c>
      <c r="O91" s="30">
        <f t="shared" si="31"/>
        <v>0</v>
      </c>
      <c r="P91" s="30">
        <f t="shared" si="31"/>
        <v>0</v>
      </c>
      <c r="Q91" s="30">
        <f t="shared" si="31"/>
        <v>0</v>
      </c>
      <c r="R91" s="30">
        <f t="shared" si="31"/>
        <v>0</v>
      </c>
      <c r="S91" s="30">
        <f t="shared" si="31"/>
        <v>0</v>
      </c>
      <c r="T91" s="30">
        <f t="shared" si="31"/>
        <v>1008733</v>
      </c>
      <c r="U91" s="30">
        <f t="shared" si="31"/>
        <v>0</v>
      </c>
      <c r="V91" s="30">
        <f t="shared" si="31"/>
        <v>0</v>
      </c>
      <c r="W91" s="30">
        <f t="shared" si="31"/>
        <v>0</v>
      </c>
      <c r="X91" s="30">
        <f t="shared" si="31"/>
        <v>0</v>
      </c>
      <c r="Y91" s="30">
        <f t="shared" si="31"/>
        <v>0</v>
      </c>
      <c r="Z91" s="30">
        <f t="shared" si="31"/>
        <v>0</v>
      </c>
      <c r="AA91" s="30">
        <f t="shared" si="31"/>
        <v>0</v>
      </c>
      <c r="AB91" s="30">
        <f t="shared" si="31"/>
        <v>0</v>
      </c>
      <c r="AC91" s="30">
        <f t="shared" si="31"/>
        <v>0</v>
      </c>
      <c r="AD91" s="30">
        <v>0</v>
      </c>
      <c r="AE91" s="23">
        <f t="shared" si="27"/>
        <v>1743782</v>
      </c>
    </row>
    <row r="92" spans="1:31" ht="15">
      <c r="A92" s="34" t="s">
        <v>148</v>
      </c>
      <c r="B92" s="35">
        <f>B76+B79+B86+B87+B91</f>
        <v>0</v>
      </c>
      <c r="C92" s="35">
        <f aca="true" t="shared" si="32" ref="C92:AD92">C76+C79+C86+C87+C91</f>
        <v>0</v>
      </c>
      <c r="D92" s="35">
        <f t="shared" si="32"/>
        <v>2775910</v>
      </c>
      <c r="E92" s="35">
        <f t="shared" si="32"/>
        <v>829158</v>
      </c>
      <c r="F92" s="35">
        <f t="shared" si="32"/>
        <v>96330</v>
      </c>
      <c r="G92" s="35">
        <f t="shared" si="32"/>
        <v>0</v>
      </c>
      <c r="H92" s="35">
        <f t="shared" si="32"/>
        <v>0</v>
      </c>
      <c r="I92" s="35">
        <f t="shared" si="32"/>
        <v>0</v>
      </c>
      <c r="J92" s="35">
        <f t="shared" si="32"/>
        <v>0</v>
      </c>
      <c r="K92" s="35">
        <f t="shared" si="32"/>
        <v>0</v>
      </c>
      <c r="L92" s="35">
        <f t="shared" si="32"/>
        <v>0</v>
      </c>
      <c r="M92" s="35">
        <f t="shared" si="32"/>
        <v>0</v>
      </c>
      <c r="N92" s="35">
        <f t="shared" si="32"/>
        <v>0</v>
      </c>
      <c r="O92" s="35">
        <f t="shared" si="32"/>
        <v>0</v>
      </c>
      <c r="P92" s="35">
        <f t="shared" si="32"/>
        <v>0</v>
      </c>
      <c r="Q92" s="35">
        <f t="shared" si="32"/>
        <v>0</v>
      </c>
      <c r="R92" s="35">
        <f t="shared" si="32"/>
        <v>0</v>
      </c>
      <c r="S92" s="35">
        <f t="shared" si="32"/>
        <v>0</v>
      </c>
      <c r="T92" s="35">
        <f t="shared" si="32"/>
        <v>6174748</v>
      </c>
      <c r="U92" s="35">
        <f t="shared" si="32"/>
        <v>0</v>
      </c>
      <c r="V92" s="35">
        <f t="shared" si="32"/>
        <v>0</v>
      </c>
      <c r="W92" s="35">
        <f t="shared" si="32"/>
        <v>0</v>
      </c>
      <c r="X92" s="35">
        <f t="shared" si="32"/>
        <v>0</v>
      </c>
      <c r="Y92" s="35">
        <f t="shared" si="32"/>
        <v>0</v>
      </c>
      <c r="Z92" s="35">
        <f t="shared" si="32"/>
        <v>0</v>
      </c>
      <c r="AA92" s="35">
        <f t="shared" si="32"/>
        <v>0</v>
      </c>
      <c r="AB92" s="35">
        <f t="shared" si="32"/>
        <v>0</v>
      </c>
      <c r="AC92" s="35">
        <f t="shared" si="32"/>
        <v>0</v>
      </c>
      <c r="AD92" s="35">
        <f t="shared" si="32"/>
        <v>0</v>
      </c>
      <c r="AE92" s="35">
        <f t="shared" si="27"/>
        <v>9876146</v>
      </c>
    </row>
    <row r="93" spans="1:31" ht="32.25">
      <c r="A93" s="28" t="s">
        <v>150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f aca="true" t="shared" si="33" ref="AE93:AE100">SUM(B93:AD93)</f>
        <v>0</v>
      </c>
    </row>
    <row r="94" spans="1:31" ht="21.75">
      <c r="A94" s="28" t="s">
        <v>149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f t="shared" si="33"/>
        <v>0</v>
      </c>
    </row>
    <row r="95" spans="1:31" ht="21.75">
      <c r="A95" s="28" t="s">
        <v>151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f t="shared" si="33"/>
        <v>0</v>
      </c>
    </row>
    <row r="96" spans="1:31" ht="15">
      <c r="A96" s="33" t="s">
        <v>152</v>
      </c>
      <c r="B96" s="32">
        <f>SUM(B93:B95)</f>
        <v>0</v>
      </c>
      <c r="C96" s="32">
        <f aca="true" t="shared" si="34" ref="C96:AD96">SUM(C93:C95)</f>
        <v>0</v>
      </c>
      <c r="D96" s="32">
        <f t="shared" si="34"/>
        <v>0</v>
      </c>
      <c r="E96" s="32">
        <f t="shared" si="34"/>
        <v>0</v>
      </c>
      <c r="F96" s="32">
        <f t="shared" si="34"/>
        <v>0</v>
      </c>
      <c r="G96" s="32">
        <f t="shared" si="34"/>
        <v>0</v>
      </c>
      <c r="H96" s="32">
        <f t="shared" si="34"/>
        <v>0</v>
      </c>
      <c r="I96" s="32">
        <f t="shared" si="34"/>
        <v>0</v>
      </c>
      <c r="J96" s="32">
        <f t="shared" si="34"/>
        <v>0</v>
      </c>
      <c r="K96" s="32">
        <f t="shared" si="34"/>
        <v>0</v>
      </c>
      <c r="L96" s="32">
        <f t="shared" si="34"/>
        <v>0</v>
      </c>
      <c r="M96" s="32">
        <f t="shared" si="34"/>
        <v>0</v>
      </c>
      <c r="N96" s="32">
        <f t="shared" si="34"/>
        <v>0</v>
      </c>
      <c r="O96" s="32">
        <f t="shared" si="34"/>
        <v>0</v>
      </c>
      <c r="P96" s="32">
        <f t="shared" si="34"/>
        <v>0</v>
      </c>
      <c r="Q96" s="32">
        <f t="shared" si="34"/>
        <v>0</v>
      </c>
      <c r="R96" s="32">
        <f t="shared" si="34"/>
        <v>0</v>
      </c>
      <c r="S96" s="32">
        <f t="shared" si="34"/>
        <v>0</v>
      </c>
      <c r="T96" s="32">
        <f t="shared" si="34"/>
        <v>0</v>
      </c>
      <c r="U96" s="32">
        <f t="shared" si="34"/>
        <v>0</v>
      </c>
      <c r="V96" s="32">
        <f t="shared" si="34"/>
        <v>0</v>
      </c>
      <c r="W96" s="32">
        <f t="shared" si="34"/>
        <v>0</v>
      </c>
      <c r="X96" s="32">
        <f t="shared" si="34"/>
        <v>0</v>
      </c>
      <c r="Y96" s="32">
        <f t="shared" si="34"/>
        <v>0</v>
      </c>
      <c r="Z96" s="32">
        <f t="shared" si="34"/>
        <v>0</v>
      </c>
      <c r="AA96" s="32">
        <f t="shared" si="34"/>
        <v>0</v>
      </c>
      <c r="AB96" s="32">
        <f t="shared" si="34"/>
        <v>0</v>
      </c>
      <c r="AC96" s="32">
        <f t="shared" si="34"/>
        <v>0</v>
      </c>
      <c r="AD96" s="32">
        <f t="shared" si="34"/>
        <v>0</v>
      </c>
      <c r="AE96" s="32">
        <f t="shared" si="33"/>
        <v>0</v>
      </c>
    </row>
    <row r="97" spans="1:31" ht="21.75">
      <c r="A97" s="28" t="s">
        <v>153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f t="shared" si="33"/>
        <v>0</v>
      </c>
    </row>
    <row r="98" spans="1:31" ht="21.75">
      <c r="A98" s="28" t="s">
        <v>154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f t="shared" si="33"/>
        <v>0</v>
      </c>
    </row>
    <row r="99" spans="1:31" ht="15">
      <c r="A99" s="28" t="s">
        <v>155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f t="shared" si="33"/>
        <v>0</v>
      </c>
    </row>
    <row r="100" spans="1:31" ht="15">
      <c r="A100" s="33" t="s">
        <v>156</v>
      </c>
      <c r="B100" s="32">
        <f>SUM(B97:B99)</f>
        <v>0</v>
      </c>
      <c r="C100" s="32">
        <f>SUM(C97:C99)</f>
        <v>0</v>
      </c>
      <c r="D100" s="32">
        <f aca="true" t="shared" si="35" ref="D100:M100">SUM(D97:D98)</f>
        <v>0</v>
      </c>
      <c r="E100" s="32">
        <f t="shared" si="35"/>
        <v>0</v>
      </c>
      <c r="F100" s="32">
        <f t="shared" si="35"/>
        <v>0</v>
      </c>
      <c r="G100" s="32">
        <f t="shared" si="35"/>
        <v>0</v>
      </c>
      <c r="H100" s="32">
        <f t="shared" si="35"/>
        <v>0</v>
      </c>
      <c r="I100" s="32">
        <f t="shared" si="35"/>
        <v>0</v>
      </c>
      <c r="J100" s="32">
        <f t="shared" si="35"/>
        <v>0</v>
      </c>
      <c r="K100" s="32">
        <f t="shared" si="35"/>
        <v>0</v>
      </c>
      <c r="L100" s="32">
        <f t="shared" si="35"/>
        <v>0</v>
      </c>
      <c r="M100" s="32">
        <f t="shared" si="35"/>
        <v>0</v>
      </c>
      <c r="N100" s="32">
        <f>SUM(N97:N99)</f>
        <v>0</v>
      </c>
      <c r="O100" s="32">
        <f>SUM(O97:O99)</f>
        <v>0</v>
      </c>
      <c r="P100" s="32">
        <f aca="true" t="shared" si="36" ref="P100:W100">SUM(P97:P98)</f>
        <v>0</v>
      </c>
      <c r="Q100" s="32">
        <f t="shared" si="36"/>
        <v>0</v>
      </c>
      <c r="R100" s="32">
        <f t="shared" si="36"/>
        <v>0</v>
      </c>
      <c r="S100" s="32">
        <f t="shared" si="36"/>
        <v>0</v>
      </c>
      <c r="T100" s="32">
        <f t="shared" si="36"/>
        <v>0</v>
      </c>
      <c r="U100" s="32">
        <f t="shared" si="36"/>
        <v>0</v>
      </c>
      <c r="V100" s="32">
        <f t="shared" si="36"/>
        <v>0</v>
      </c>
      <c r="W100" s="32">
        <f t="shared" si="36"/>
        <v>0</v>
      </c>
      <c r="X100" s="32">
        <f>SUM(X97:X99)</f>
        <v>0</v>
      </c>
      <c r="Y100" s="32">
        <f>SUM(Y97:Y99)</f>
        <v>0</v>
      </c>
      <c r="Z100" s="32">
        <f>SUM(Z97:Z98)</f>
        <v>0</v>
      </c>
      <c r="AA100" s="32">
        <f>SUM(AA97:AA98)</f>
        <v>0</v>
      </c>
      <c r="AB100" s="32">
        <f>SUM(AB97:AB98)</f>
        <v>0</v>
      </c>
      <c r="AC100" s="32">
        <f>SUM(AC97:AC98)</f>
        <v>0</v>
      </c>
      <c r="AD100" s="32">
        <f>SUM(AD97:AD98)</f>
        <v>0</v>
      </c>
      <c r="AE100" s="32">
        <f t="shared" si="33"/>
        <v>0</v>
      </c>
    </row>
    <row r="101" spans="1:31" ht="15">
      <c r="A101" s="28" t="s">
        <v>177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f>SUM(B101:AD101)</f>
        <v>0</v>
      </c>
    </row>
    <row r="102" spans="1:31" ht="15">
      <c r="A102" s="28" t="s">
        <v>169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f>SUM(B102:AD102)</f>
        <v>0</v>
      </c>
    </row>
    <row r="103" spans="1:31" ht="21.75">
      <c r="A103" s="28" t="s">
        <v>157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f>SUM(B103:AD103)</f>
        <v>0</v>
      </c>
    </row>
    <row r="104" spans="1:31" ht="15">
      <c r="A104" s="33" t="s">
        <v>158</v>
      </c>
      <c r="B104" s="32">
        <f>SUM(B101:B103)</f>
        <v>0</v>
      </c>
      <c r="C104" s="32">
        <f aca="true" t="shared" si="37" ref="C104:AD104">SUM(C102:C103)</f>
        <v>0</v>
      </c>
      <c r="D104" s="32">
        <f t="shared" si="37"/>
        <v>0</v>
      </c>
      <c r="E104" s="32">
        <f t="shared" si="37"/>
        <v>0</v>
      </c>
      <c r="F104" s="32">
        <f t="shared" si="37"/>
        <v>0</v>
      </c>
      <c r="G104" s="32">
        <f t="shared" si="37"/>
        <v>0</v>
      </c>
      <c r="H104" s="32">
        <f t="shared" si="37"/>
        <v>0</v>
      </c>
      <c r="I104" s="32">
        <f t="shared" si="37"/>
        <v>0</v>
      </c>
      <c r="J104" s="32">
        <f t="shared" si="37"/>
        <v>0</v>
      </c>
      <c r="K104" s="32">
        <f t="shared" si="37"/>
        <v>0</v>
      </c>
      <c r="L104" s="32">
        <f t="shared" si="37"/>
        <v>0</v>
      </c>
      <c r="M104" s="32">
        <f t="shared" si="37"/>
        <v>0</v>
      </c>
      <c r="N104" s="32">
        <f t="shared" si="37"/>
        <v>0</v>
      </c>
      <c r="O104" s="32">
        <f t="shared" si="37"/>
        <v>0</v>
      </c>
      <c r="P104" s="32">
        <f t="shared" si="37"/>
        <v>0</v>
      </c>
      <c r="Q104" s="32">
        <f t="shared" si="37"/>
        <v>0</v>
      </c>
      <c r="R104" s="32">
        <f t="shared" si="37"/>
        <v>0</v>
      </c>
      <c r="S104" s="32">
        <f t="shared" si="37"/>
        <v>0</v>
      </c>
      <c r="T104" s="32">
        <f t="shared" si="37"/>
        <v>0</v>
      </c>
      <c r="U104" s="32">
        <f t="shared" si="37"/>
        <v>0</v>
      </c>
      <c r="V104" s="32">
        <f t="shared" si="37"/>
        <v>0</v>
      </c>
      <c r="W104" s="32">
        <f t="shared" si="37"/>
        <v>0</v>
      </c>
      <c r="X104" s="32">
        <f t="shared" si="37"/>
        <v>0</v>
      </c>
      <c r="Y104" s="32">
        <f t="shared" si="37"/>
        <v>0</v>
      </c>
      <c r="Z104" s="32">
        <f t="shared" si="37"/>
        <v>0</v>
      </c>
      <c r="AA104" s="32">
        <f t="shared" si="37"/>
        <v>0</v>
      </c>
      <c r="AB104" s="32">
        <f t="shared" si="37"/>
        <v>0</v>
      </c>
      <c r="AC104" s="32">
        <f t="shared" si="37"/>
        <v>0</v>
      </c>
      <c r="AD104" s="32">
        <f t="shared" si="37"/>
        <v>0</v>
      </c>
      <c r="AE104" s="32">
        <f>SUM(AE101:AE103)</f>
        <v>0</v>
      </c>
    </row>
    <row r="105" spans="1:31" ht="15">
      <c r="A105" s="28" t="s">
        <v>159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f>SUM(B105:AD105)</f>
        <v>0</v>
      </c>
    </row>
    <row r="106" spans="1:31" ht="21.75">
      <c r="A106" s="28" t="s">
        <v>160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f>SUM(B106:AD106)</f>
        <v>0</v>
      </c>
    </row>
    <row r="107" spans="1:31" ht="15">
      <c r="A107" s="33" t="s">
        <v>161</v>
      </c>
      <c r="B107" s="32">
        <f>SUM(B105:B106)</f>
        <v>0</v>
      </c>
      <c r="C107" s="32">
        <f aca="true" t="shared" si="38" ref="C107:AD107">SUM(C105:C106)</f>
        <v>0</v>
      </c>
      <c r="D107" s="32">
        <f t="shared" si="38"/>
        <v>0</v>
      </c>
      <c r="E107" s="32">
        <f t="shared" si="38"/>
        <v>0</v>
      </c>
      <c r="F107" s="32">
        <f t="shared" si="38"/>
        <v>0</v>
      </c>
      <c r="G107" s="32">
        <f t="shared" si="38"/>
        <v>0</v>
      </c>
      <c r="H107" s="32">
        <f t="shared" si="38"/>
        <v>0</v>
      </c>
      <c r="I107" s="32">
        <f t="shared" si="38"/>
        <v>0</v>
      </c>
      <c r="J107" s="32">
        <f t="shared" si="38"/>
        <v>0</v>
      </c>
      <c r="K107" s="32">
        <f t="shared" si="38"/>
        <v>0</v>
      </c>
      <c r="L107" s="32">
        <f t="shared" si="38"/>
        <v>0</v>
      </c>
      <c r="M107" s="32">
        <f t="shared" si="38"/>
        <v>0</v>
      </c>
      <c r="N107" s="32">
        <f t="shared" si="38"/>
        <v>0</v>
      </c>
      <c r="O107" s="32">
        <f t="shared" si="38"/>
        <v>0</v>
      </c>
      <c r="P107" s="32">
        <f t="shared" si="38"/>
        <v>0</v>
      </c>
      <c r="Q107" s="32">
        <f t="shared" si="38"/>
        <v>0</v>
      </c>
      <c r="R107" s="32">
        <f t="shared" si="38"/>
        <v>0</v>
      </c>
      <c r="S107" s="32">
        <f t="shared" si="38"/>
        <v>0</v>
      </c>
      <c r="T107" s="32">
        <f t="shared" si="38"/>
        <v>0</v>
      </c>
      <c r="U107" s="32">
        <f t="shared" si="38"/>
        <v>0</v>
      </c>
      <c r="V107" s="32">
        <f t="shared" si="38"/>
        <v>0</v>
      </c>
      <c r="W107" s="32">
        <f t="shared" si="38"/>
        <v>0</v>
      </c>
      <c r="X107" s="32">
        <f t="shared" si="38"/>
        <v>0</v>
      </c>
      <c r="Y107" s="32">
        <f t="shared" si="38"/>
        <v>0</v>
      </c>
      <c r="Z107" s="32">
        <f t="shared" si="38"/>
        <v>0</v>
      </c>
      <c r="AA107" s="32">
        <f t="shared" si="38"/>
        <v>0</v>
      </c>
      <c r="AB107" s="32">
        <f t="shared" si="38"/>
        <v>0</v>
      </c>
      <c r="AC107" s="32">
        <f t="shared" si="38"/>
        <v>0</v>
      </c>
      <c r="AD107" s="32">
        <f t="shared" si="38"/>
        <v>0</v>
      </c>
      <c r="AE107" s="32">
        <f>SUM(B107:AD107)</f>
        <v>0</v>
      </c>
    </row>
    <row r="108" spans="1:31" ht="21.75">
      <c r="A108" s="28" t="s">
        <v>162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f>SUM(B108:AD108)</f>
        <v>0</v>
      </c>
    </row>
    <row r="109" spans="1:31" ht="19.5">
      <c r="A109" s="33" t="s">
        <v>163</v>
      </c>
      <c r="B109" s="32">
        <f aca="true" t="shared" si="39" ref="B109:V109">SUM(B108:B108)</f>
        <v>0</v>
      </c>
      <c r="C109" s="32">
        <f t="shared" si="39"/>
        <v>0</v>
      </c>
      <c r="D109" s="32">
        <f t="shared" si="39"/>
        <v>0</v>
      </c>
      <c r="E109" s="32">
        <f t="shared" si="39"/>
        <v>0</v>
      </c>
      <c r="F109" s="32">
        <f t="shared" si="39"/>
        <v>0</v>
      </c>
      <c r="G109" s="32">
        <f t="shared" si="39"/>
        <v>0</v>
      </c>
      <c r="H109" s="32">
        <f t="shared" si="39"/>
        <v>0</v>
      </c>
      <c r="I109" s="32">
        <f t="shared" si="39"/>
        <v>0</v>
      </c>
      <c r="J109" s="32">
        <f t="shared" si="39"/>
        <v>0</v>
      </c>
      <c r="K109" s="32">
        <f t="shared" si="39"/>
        <v>0</v>
      </c>
      <c r="L109" s="32">
        <f t="shared" si="39"/>
        <v>0</v>
      </c>
      <c r="M109" s="32">
        <f t="shared" si="39"/>
        <v>0</v>
      </c>
      <c r="N109" s="32">
        <f t="shared" si="39"/>
        <v>0</v>
      </c>
      <c r="O109" s="32">
        <f t="shared" si="39"/>
        <v>0</v>
      </c>
      <c r="P109" s="32">
        <f t="shared" si="39"/>
        <v>0</v>
      </c>
      <c r="Q109" s="32">
        <f t="shared" si="39"/>
        <v>0</v>
      </c>
      <c r="R109" s="32">
        <f t="shared" si="39"/>
        <v>0</v>
      </c>
      <c r="S109" s="32">
        <f t="shared" si="39"/>
        <v>0</v>
      </c>
      <c r="T109" s="32">
        <f t="shared" si="39"/>
        <v>0</v>
      </c>
      <c r="U109" s="32">
        <f t="shared" si="39"/>
        <v>0</v>
      </c>
      <c r="V109" s="32">
        <f t="shared" si="39"/>
        <v>0</v>
      </c>
      <c r="W109" s="32">
        <v>0</v>
      </c>
      <c r="X109" s="32">
        <f>SUM(X108:X108)</f>
        <v>0</v>
      </c>
      <c r="Y109" s="32">
        <v>0</v>
      </c>
      <c r="Z109" s="32">
        <f aca="true" t="shared" si="40" ref="Z109:AE109">SUM(Z108:Z108)</f>
        <v>0</v>
      </c>
      <c r="AA109" s="32">
        <f t="shared" si="40"/>
        <v>0</v>
      </c>
      <c r="AB109" s="32">
        <f t="shared" si="40"/>
        <v>0</v>
      </c>
      <c r="AC109" s="32">
        <f t="shared" si="40"/>
        <v>0</v>
      </c>
      <c r="AD109" s="32">
        <f t="shared" si="40"/>
        <v>0</v>
      </c>
      <c r="AE109" s="32">
        <f t="shared" si="40"/>
        <v>0</v>
      </c>
    </row>
    <row r="110" spans="1:31" ht="15">
      <c r="A110" s="36" t="s">
        <v>164</v>
      </c>
      <c r="B110" s="37">
        <f aca="true" t="shared" si="41" ref="B110:AE110">B72+B73+B92+B96+B100+B104+B107+B109</f>
        <v>0</v>
      </c>
      <c r="C110" s="37">
        <f t="shared" si="41"/>
        <v>0</v>
      </c>
      <c r="D110" s="37">
        <f t="shared" si="41"/>
        <v>4814127</v>
      </c>
      <c r="E110" s="37">
        <f t="shared" si="41"/>
        <v>1308738</v>
      </c>
      <c r="F110" s="37">
        <f t="shared" si="41"/>
        <v>96330</v>
      </c>
      <c r="G110" s="37">
        <f t="shared" si="41"/>
        <v>0</v>
      </c>
      <c r="H110" s="37">
        <f t="shared" si="41"/>
        <v>0</v>
      </c>
      <c r="I110" s="37">
        <f t="shared" si="41"/>
        <v>0</v>
      </c>
      <c r="J110" s="37">
        <f t="shared" si="41"/>
        <v>0</v>
      </c>
      <c r="K110" s="37">
        <f t="shared" si="41"/>
        <v>0</v>
      </c>
      <c r="L110" s="37">
        <f t="shared" si="41"/>
        <v>0</v>
      </c>
      <c r="M110" s="37">
        <f t="shared" si="41"/>
        <v>0</v>
      </c>
      <c r="N110" s="37">
        <f t="shared" si="41"/>
        <v>0</v>
      </c>
      <c r="O110" s="37">
        <f t="shared" si="41"/>
        <v>0</v>
      </c>
      <c r="P110" s="37">
        <f t="shared" si="41"/>
        <v>0</v>
      </c>
      <c r="Q110" s="37">
        <f t="shared" si="41"/>
        <v>0</v>
      </c>
      <c r="R110" s="37">
        <f t="shared" si="41"/>
        <v>0</v>
      </c>
      <c r="S110" s="37">
        <f t="shared" si="41"/>
        <v>0</v>
      </c>
      <c r="T110" s="37">
        <f t="shared" si="41"/>
        <v>9651706</v>
      </c>
      <c r="U110" s="37">
        <f t="shared" si="41"/>
        <v>0</v>
      </c>
      <c r="V110" s="37">
        <f t="shared" si="41"/>
        <v>0</v>
      </c>
      <c r="W110" s="37">
        <f t="shared" si="41"/>
        <v>0</v>
      </c>
      <c r="X110" s="37">
        <f t="shared" si="41"/>
        <v>0</v>
      </c>
      <c r="Y110" s="37">
        <f t="shared" si="41"/>
        <v>0</v>
      </c>
      <c r="Z110" s="37">
        <f t="shared" si="41"/>
        <v>0</v>
      </c>
      <c r="AA110" s="37">
        <f t="shared" si="41"/>
        <v>0</v>
      </c>
      <c r="AB110" s="37">
        <f t="shared" si="41"/>
        <v>0</v>
      </c>
      <c r="AC110" s="37">
        <f t="shared" si="41"/>
        <v>0</v>
      </c>
      <c r="AD110" s="37">
        <f t="shared" si="41"/>
        <v>0</v>
      </c>
      <c r="AE110" s="37">
        <f t="shared" si="41"/>
        <v>15870901</v>
      </c>
    </row>
    <row r="111" spans="1:31" ht="21.75">
      <c r="A111" s="28" t="s">
        <v>165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f>SUM(B111:AD111)</f>
        <v>0</v>
      </c>
    </row>
    <row r="112" spans="1:31" ht="19.5">
      <c r="A112" s="33" t="s">
        <v>166</v>
      </c>
      <c r="B112" s="32">
        <f aca="true" t="shared" si="42" ref="B112:V112">SUM(B111:B111)</f>
        <v>0</v>
      </c>
      <c r="C112" s="32">
        <f t="shared" si="42"/>
        <v>0</v>
      </c>
      <c r="D112" s="32">
        <f t="shared" si="42"/>
        <v>0</v>
      </c>
      <c r="E112" s="32">
        <f t="shared" si="42"/>
        <v>0</v>
      </c>
      <c r="F112" s="32">
        <f t="shared" si="42"/>
        <v>0</v>
      </c>
      <c r="G112" s="32">
        <f t="shared" si="42"/>
        <v>0</v>
      </c>
      <c r="H112" s="32">
        <f t="shared" si="42"/>
        <v>0</v>
      </c>
      <c r="I112" s="32">
        <f t="shared" si="42"/>
        <v>0</v>
      </c>
      <c r="J112" s="32">
        <f t="shared" si="42"/>
        <v>0</v>
      </c>
      <c r="K112" s="32">
        <f t="shared" si="42"/>
        <v>0</v>
      </c>
      <c r="L112" s="32">
        <f t="shared" si="42"/>
        <v>0</v>
      </c>
      <c r="M112" s="32">
        <f t="shared" si="42"/>
        <v>0</v>
      </c>
      <c r="N112" s="32">
        <f t="shared" si="42"/>
        <v>0</v>
      </c>
      <c r="O112" s="32">
        <f t="shared" si="42"/>
        <v>0</v>
      </c>
      <c r="P112" s="32">
        <f t="shared" si="42"/>
        <v>0</v>
      </c>
      <c r="Q112" s="32">
        <f t="shared" si="42"/>
        <v>0</v>
      </c>
      <c r="R112" s="32">
        <f t="shared" si="42"/>
        <v>0</v>
      </c>
      <c r="S112" s="32">
        <f t="shared" si="42"/>
        <v>0</v>
      </c>
      <c r="T112" s="32">
        <f t="shared" si="42"/>
        <v>0</v>
      </c>
      <c r="U112" s="32">
        <f t="shared" si="42"/>
        <v>0</v>
      </c>
      <c r="V112" s="32">
        <f t="shared" si="42"/>
        <v>0</v>
      </c>
      <c r="W112" s="32">
        <v>0</v>
      </c>
      <c r="X112" s="32">
        <f>SUM(X111:X111)</f>
        <v>0</v>
      </c>
      <c r="Y112" s="32">
        <v>0</v>
      </c>
      <c r="Z112" s="32">
        <v>0</v>
      </c>
      <c r="AA112" s="32">
        <f>SUM(AA111:AA111)</f>
        <v>0</v>
      </c>
      <c r="AB112" s="32">
        <f>SUM(AB111:AB111)</f>
        <v>0</v>
      </c>
      <c r="AC112" s="32">
        <f>SUM(AC111:AC111)</f>
        <v>0</v>
      </c>
      <c r="AD112" s="32">
        <f>SUM(AD111:AD111)</f>
        <v>0</v>
      </c>
      <c r="AE112" s="32">
        <f>SUM(B112:AD112)</f>
        <v>0</v>
      </c>
    </row>
    <row r="113" spans="1:31" ht="15">
      <c r="A113" s="36" t="s">
        <v>167</v>
      </c>
      <c r="B113" s="37">
        <f>B112</f>
        <v>0</v>
      </c>
      <c r="C113" s="37">
        <f aca="true" t="shared" si="43" ref="C113:V113">C112</f>
        <v>0</v>
      </c>
      <c r="D113" s="37">
        <f t="shared" si="43"/>
        <v>0</v>
      </c>
      <c r="E113" s="37">
        <f t="shared" si="43"/>
        <v>0</v>
      </c>
      <c r="F113" s="37">
        <f t="shared" si="43"/>
        <v>0</v>
      </c>
      <c r="G113" s="37">
        <f t="shared" si="43"/>
        <v>0</v>
      </c>
      <c r="H113" s="37">
        <f t="shared" si="43"/>
        <v>0</v>
      </c>
      <c r="I113" s="37">
        <f t="shared" si="43"/>
        <v>0</v>
      </c>
      <c r="J113" s="37">
        <f t="shared" si="43"/>
        <v>0</v>
      </c>
      <c r="K113" s="37">
        <f t="shared" si="43"/>
        <v>0</v>
      </c>
      <c r="L113" s="37">
        <f t="shared" si="43"/>
        <v>0</v>
      </c>
      <c r="M113" s="37">
        <f t="shared" si="43"/>
        <v>0</v>
      </c>
      <c r="N113" s="37">
        <f t="shared" si="43"/>
        <v>0</v>
      </c>
      <c r="O113" s="37">
        <f t="shared" si="43"/>
        <v>0</v>
      </c>
      <c r="P113" s="37">
        <f t="shared" si="43"/>
        <v>0</v>
      </c>
      <c r="Q113" s="37">
        <f t="shared" si="43"/>
        <v>0</v>
      </c>
      <c r="R113" s="37">
        <f t="shared" si="43"/>
        <v>0</v>
      </c>
      <c r="S113" s="37">
        <f t="shared" si="43"/>
        <v>0</v>
      </c>
      <c r="T113" s="37">
        <f t="shared" si="43"/>
        <v>0</v>
      </c>
      <c r="U113" s="37">
        <f t="shared" si="43"/>
        <v>0</v>
      </c>
      <c r="V113" s="37">
        <f t="shared" si="43"/>
        <v>0</v>
      </c>
      <c r="W113" s="37">
        <v>0</v>
      </c>
      <c r="X113" s="37">
        <f>X112</f>
        <v>0</v>
      </c>
      <c r="Y113" s="37">
        <v>0</v>
      </c>
      <c r="Z113" s="37">
        <f aca="true" t="shared" si="44" ref="Z113:AE113">Z112</f>
        <v>0</v>
      </c>
      <c r="AA113" s="37">
        <f t="shared" si="44"/>
        <v>0</v>
      </c>
      <c r="AB113" s="37">
        <f t="shared" si="44"/>
        <v>0</v>
      </c>
      <c r="AC113" s="37">
        <f t="shared" si="44"/>
        <v>0</v>
      </c>
      <c r="AD113" s="37">
        <f t="shared" si="44"/>
        <v>0</v>
      </c>
      <c r="AE113" s="37">
        <f t="shared" si="44"/>
        <v>0</v>
      </c>
    </row>
  </sheetData>
  <sheetProtection/>
  <mergeCells count="4">
    <mergeCell ref="AE2:AE3"/>
    <mergeCell ref="T1:AE1"/>
    <mergeCell ref="T60:AE60"/>
    <mergeCell ref="AE61:AE6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5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6"/>
    </row>
    <row r="2" spans="1:14" ht="1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7"/>
      <c r="K2" s="47"/>
      <c r="L2" s="47"/>
      <c r="M2" s="47"/>
      <c r="N2" s="6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50"/>
      <c r="B4" s="44" t="s">
        <v>31</v>
      </c>
      <c r="C4" s="44" t="s">
        <v>32</v>
      </c>
      <c r="D4" s="44" t="s">
        <v>67</v>
      </c>
      <c r="E4" s="52" t="s">
        <v>68</v>
      </c>
      <c r="F4" s="53"/>
      <c r="G4" s="53"/>
      <c r="H4" s="54"/>
      <c r="I4" s="44" t="s">
        <v>69</v>
      </c>
      <c r="J4" s="44" t="s">
        <v>75</v>
      </c>
      <c r="K4" s="44" t="s">
        <v>77</v>
      </c>
      <c r="L4" s="44" t="s">
        <v>76</v>
      </c>
      <c r="M4" s="48" t="s">
        <v>1</v>
      </c>
      <c r="N4" s="9"/>
    </row>
    <row r="5" spans="1:14" s="2" customFormat="1" ht="72.75" customHeight="1">
      <c r="A5" s="51"/>
      <c r="B5" s="45"/>
      <c r="C5" s="45"/>
      <c r="D5" s="45"/>
      <c r="E5" s="10" t="s">
        <v>70</v>
      </c>
      <c r="F5" s="10" t="s">
        <v>72</v>
      </c>
      <c r="G5" s="10" t="s">
        <v>71</v>
      </c>
      <c r="H5" s="10" t="s">
        <v>73</v>
      </c>
      <c r="I5" s="45"/>
      <c r="J5" s="45"/>
      <c r="K5" s="45"/>
      <c r="L5" s="45"/>
      <c r="M5" s="49"/>
      <c r="N5" s="9"/>
    </row>
    <row r="6" spans="1:14" ht="1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5">
      <c r="A35" s="16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5">
      <c r="A68" s="14" t="s">
        <v>48</v>
      </c>
      <c r="B68" s="17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5">
      <c r="A69" s="14" t="s">
        <v>2</v>
      </c>
      <c r="B69" s="17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5">
      <c r="A70" s="14" t="s">
        <v>47</v>
      </c>
      <c r="B70" s="17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5">
      <c r="A71" s="18" t="s">
        <v>1</v>
      </c>
      <c r="B71" s="19">
        <f aca="true" t="shared" si="1" ref="B71:M71">SUM(B6:B70)</f>
        <v>22816</v>
      </c>
      <c r="C71" s="19">
        <f t="shared" si="1"/>
        <v>5696</v>
      </c>
      <c r="D71" s="19">
        <f t="shared" si="1"/>
        <v>45057</v>
      </c>
      <c r="E71" s="19">
        <f t="shared" si="1"/>
        <v>7727</v>
      </c>
      <c r="F71" s="19">
        <f t="shared" si="1"/>
        <v>18700</v>
      </c>
      <c r="G71" s="19">
        <f t="shared" si="1"/>
        <v>7182</v>
      </c>
      <c r="H71" s="19">
        <f t="shared" si="1"/>
        <v>7648</v>
      </c>
      <c r="I71" s="19">
        <f t="shared" si="1"/>
        <v>3716</v>
      </c>
      <c r="J71" s="19">
        <f t="shared" si="1"/>
        <v>945</v>
      </c>
      <c r="K71" s="19">
        <f>SUM(K6:K70)</f>
        <v>8500</v>
      </c>
      <c r="L71" s="19">
        <f>SUM(L6:L70)</f>
        <v>7102</v>
      </c>
      <c r="M71" s="19">
        <f t="shared" si="1"/>
        <v>135089</v>
      </c>
      <c r="N71" s="6"/>
    </row>
    <row r="72" spans="1:14" ht="1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21"/>
      <c r="N72" s="6"/>
    </row>
    <row r="73" spans="1:14" ht="1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21"/>
      <c r="N73" s="6"/>
    </row>
    <row r="74" spans="1:14" ht="1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21"/>
      <c r="N74" s="6"/>
    </row>
    <row r="75" spans="1:14" ht="1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21"/>
      <c r="N75" s="6"/>
    </row>
    <row r="76" spans="1:14" ht="1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21"/>
      <c r="N76" s="6"/>
    </row>
    <row r="77" spans="1:14" ht="15">
      <c r="A77" s="6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  <c r="N77" s="6"/>
    </row>
    <row r="78" spans="1:14" ht="15">
      <c r="A78" s="6"/>
      <c r="B78" s="20"/>
      <c r="C78" s="6"/>
      <c r="D78" s="6"/>
      <c r="E78" s="6"/>
      <c r="F78" s="6"/>
      <c r="G78" s="6"/>
      <c r="H78" s="6"/>
      <c r="I78" s="6"/>
      <c r="J78" s="6"/>
      <c r="K78" s="6"/>
      <c r="L78" s="6"/>
      <c r="M78" s="21"/>
      <c r="N78" s="6"/>
    </row>
    <row r="79" spans="1:14" ht="15">
      <c r="A79" s="6"/>
      <c r="B79" s="20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  <c r="N79" s="6"/>
    </row>
    <row r="80" spans="1:14" ht="15">
      <c r="A80" s="6"/>
      <c r="B80" s="20"/>
      <c r="C80" s="6"/>
      <c r="D80" s="6"/>
      <c r="E80" s="6"/>
      <c r="F80" s="6"/>
      <c r="G80" s="6"/>
      <c r="H80" s="6"/>
      <c r="I80" s="6"/>
      <c r="J80" s="6"/>
      <c r="K80" s="6"/>
      <c r="L80" s="6"/>
      <c r="M80" s="21"/>
      <c r="N80" s="6"/>
    </row>
    <row r="81" spans="1:14" ht="15">
      <c r="A81" s="6"/>
      <c r="B81" s="20"/>
      <c r="C81" s="6"/>
      <c r="D81" s="6"/>
      <c r="E81" s="6"/>
      <c r="F81" s="6"/>
      <c r="G81" s="6"/>
      <c r="H81" s="6"/>
      <c r="I81" s="6"/>
      <c r="J81" s="6"/>
      <c r="K81" s="6"/>
      <c r="L81" s="6"/>
      <c r="M81" s="21"/>
      <c r="N81" s="6"/>
    </row>
    <row r="82" spans="1:14" ht="15">
      <c r="A82" s="6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21"/>
      <c r="N82" s="6"/>
    </row>
    <row r="83" spans="1:14" ht="15">
      <c r="A83" s="6"/>
      <c r="B83" s="20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6"/>
    </row>
    <row r="84" spans="1:14" ht="15">
      <c r="A84" s="6"/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6"/>
    </row>
    <row r="85" spans="1:14" ht="15">
      <c r="A85" s="6"/>
      <c r="B85" s="20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6"/>
    </row>
    <row r="86" spans="1:14" ht="1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21"/>
      <c r="N86" s="6"/>
    </row>
    <row r="87" spans="1:14" ht="15">
      <c r="A87" s="6"/>
      <c r="B87" s="20"/>
      <c r="C87" s="6"/>
      <c r="D87" s="6"/>
      <c r="E87" s="6"/>
      <c r="F87" s="6"/>
      <c r="G87" s="6"/>
      <c r="H87" s="6"/>
      <c r="I87" s="6"/>
      <c r="J87" s="6"/>
      <c r="K87" s="6"/>
      <c r="L87" s="6"/>
      <c r="M87" s="21"/>
      <c r="N87" s="6"/>
    </row>
    <row r="88" spans="1:14" ht="15">
      <c r="A88" s="6"/>
      <c r="B88" s="20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  <c r="N88" s="6"/>
    </row>
    <row r="89" spans="1:14" ht="15">
      <c r="A89" s="6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21"/>
      <c r="N89" s="6"/>
    </row>
    <row r="90" spans="1:14" ht="15">
      <c r="A90" s="6"/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  <c r="N90" s="6"/>
    </row>
    <row r="91" spans="1:14" ht="15">
      <c r="A91" s="6"/>
      <c r="B91" s="20"/>
      <c r="C91" s="6"/>
      <c r="D91" s="6"/>
      <c r="E91" s="6"/>
      <c r="F91" s="6"/>
      <c r="G91" s="6"/>
      <c r="H91" s="6"/>
      <c r="I91" s="6"/>
      <c r="J91" s="6"/>
      <c r="K91" s="6"/>
      <c r="L91" s="6"/>
      <c r="M91" s="21"/>
      <c r="N91" s="6"/>
    </row>
    <row r="92" spans="1:14" ht="15">
      <c r="A92" s="6"/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21"/>
      <c r="N92" s="6"/>
    </row>
    <row r="93" spans="1:14" ht="15">
      <c r="A93" s="6"/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21"/>
      <c r="N93" s="6"/>
    </row>
    <row r="94" spans="1:14" ht="15">
      <c r="A94" s="6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21"/>
      <c r="N94" s="6"/>
    </row>
    <row r="95" spans="1:14" ht="15">
      <c r="A95" s="6"/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21"/>
      <c r="N95" s="6"/>
    </row>
    <row r="96" spans="1:14" ht="15">
      <c r="A96" s="6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21"/>
      <c r="N96" s="6"/>
    </row>
    <row r="97" spans="1:14" ht="15">
      <c r="A97" s="6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21"/>
      <c r="N97" s="6"/>
    </row>
  </sheetData>
  <sheetProtection/>
  <mergeCells count="12">
    <mergeCell ref="E4:H4"/>
    <mergeCell ref="D4:D5"/>
    <mergeCell ref="C4:C5"/>
    <mergeCell ref="B4:B5"/>
    <mergeCell ref="A1:M1"/>
    <mergeCell ref="A2:M2"/>
    <mergeCell ref="L4:L5"/>
    <mergeCell ref="M4:M5"/>
    <mergeCell ref="A4:A5"/>
    <mergeCell ref="I4:I5"/>
    <mergeCell ref="J4:J5"/>
    <mergeCell ref="K4:K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2017-02-28T14:43:47Z</cp:lastPrinted>
  <dcterms:created xsi:type="dcterms:W3CDTF">2011-02-24T19:43:02Z</dcterms:created>
  <dcterms:modified xsi:type="dcterms:W3CDTF">2019-02-25T13:43:04Z</dcterms:modified>
  <cp:category/>
  <cp:version/>
  <cp:contentType/>
  <cp:contentStatus/>
</cp:coreProperties>
</file>