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<sst xmlns="http://schemas.openxmlformats.org/spreadsheetml/2006/main" count="103" uniqueCount="56">
  <si>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>1. sz. melléklet</t>
  </si>
  <si>
    <t>Pásztó Városi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</si>
  <si>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</si>
  <si>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</si>
  <si>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</si>
  <si>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</si>
  <si>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G=(C+D+E+F)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</si>
  <si>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</si>
  <si>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</si>
  <si>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</si>
  <si>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</si>
  <si>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</si>
  <si>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</si>
  <si>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</si>
  <si>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</si>
  <si>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</si>
  <si>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</si>
  <si>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</si>
  <si>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</si>
  <si>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</si>
  <si>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</si>
  <si>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</si>
  <si>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</si>
  <si>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</si>
  <si>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</si>
  <si>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</si>
  <si>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</si>
  <si>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</si>
  <si>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</si>
  <si>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</si>
  <si>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</si>
  <si>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</si>
  <si>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</si>
  <si>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 + kamat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</si>
  <si>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</si>
  <si>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</si>
  <si>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</si>
  <si>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</si>
  <si>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</si>
  <si>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</si>
  <si>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</si>
  <si>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Felvett, átvállalt hitel és annak tőketartozása</t>
  </si>
  <si>
    <t>Fizetési kötelezettség összesen (10+18)</t>
  </si>
  <si>
    <t>Fizetési kötelezettséggel csökkentett saját bevétel (09-26)</t>
  </si>
  <si>
    <t>Felvett, átvállalt hitel és annak tőketartozása+kamat és egyéb ktg-ek</t>
  </si>
  <si>
    <t>Ingatlanok és egyéb tárgyi eszközök értékesítése</t>
  </si>
  <si>
    <t>Részesedések értékesítése és részesedések megszűnéséhezt kapcsolódó bevételek</t>
  </si>
  <si>
    <t>Privatizációból származó bevételek</t>
  </si>
  <si>
    <t>Garancia és kezességvállalásból származó megtérülések</t>
  </si>
  <si>
    <t>Tulajdonosi bevételek</t>
  </si>
  <si>
    <t xml:space="preserve">Helyi adók </t>
  </si>
  <si>
    <t xml:space="preserve">Díjak, pótlékok, bírságok, települési adók </t>
  </si>
  <si>
    <t>2017.</t>
  </si>
  <si>
    <t>2018.</t>
  </si>
  <si>
    <t>2019.</t>
  </si>
  <si>
    <t>4.1. melléklet a …/2017. (...…)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</si>
</sst>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."/>
    <numFmt numFmtId="165" formatCode="_-* #,##0.00\ _F_t_-;\-* #,##0.00\ _F_t_-;_-* \-??\ _F_t_-;_-@_-"/>
    <numFmt numFmtId="166" formatCode="_-* #,##0\ _F_t_-;\-* #,##0\ _F_t_-;_-* \-??\ _F_t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wrapText="1"/>
    </xf>
    <xf numFmtId="166" fontId="7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166" fontId="7" fillId="0" borderId="18" xfId="4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wrapText="1"/>
    </xf>
    <xf numFmtId="166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7" fillId="0" borderId="21" xfId="4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wrapText="1"/>
    </xf>
    <xf numFmtId="166" fontId="6" fillId="0" borderId="23" xfId="4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166" fontId="7" fillId="0" borderId="25" xfId="4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6" fontId="7" fillId="0" borderId="26" xfId="40" applyNumberFormat="1" applyFont="1" applyFill="1" applyBorder="1" applyAlignment="1" applyProtection="1">
      <alignment horizontal="right" vertical="center" wrapText="1"/>
      <protection/>
    </xf>
    <xf numFmtId="166" fontId="6" fillId="0" borderId="21" xfId="40" applyNumberFormat="1" applyFont="1" applyFill="1" applyBorder="1" applyAlignment="1" applyProtection="1">
      <alignment horizontal="right" vertical="center" wrapText="1"/>
      <protection/>
    </xf>
    <xf numFmtId="166" fontId="7" fillId="0" borderId="27" xfId="4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6" fontId="9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40" applyNumberFormat="1" applyFont="1" applyFill="1" applyBorder="1" applyAlignment="1" applyProtection="1">
      <alignment horizontal="right" vertical="center" wrapText="1"/>
      <protection/>
    </xf>
    <xf numFmtId="166" fontId="9" fillId="0" borderId="18" xfId="4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40" applyNumberFormat="1" applyFont="1" applyFill="1" applyBorder="1" applyAlignment="1" applyProtection="1">
      <alignment horizontal="right" vertical="center" wrapText="1"/>
      <protection/>
    </xf>
    <xf numFmtId="166" fontId="9" fillId="0" borderId="21" xfId="40" applyNumberFormat="1" applyFont="1" applyFill="1" applyBorder="1" applyAlignment="1" applyProtection="1">
      <alignment horizontal="right" vertical="center" wrapText="1"/>
      <protection/>
    </xf>
    <xf numFmtId="166" fontId="10" fillId="0" borderId="23" xfId="40" applyNumberFormat="1" applyFont="1" applyFill="1" applyBorder="1" applyAlignment="1" applyProtection="1">
      <alignment horizontal="right" vertical="center" wrapText="1"/>
      <protection/>
    </xf>
    <xf numFmtId="166" fontId="9" fillId="0" borderId="2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40" applyNumberFormat="1" applyFont="1" applyFill="1" applyBorder="1" applyAlignment="1" applyProtection="1">
      <alignment horizontal="right" vertical="center" wrapText="1"/>
      <protection/>
    </xf>
    <xf numFmtId="166" fontId="10" fillId="0" borderId="21" xfId="40" applyNumberFormat="1" applyFont="1" applyFill="1" applyBorder="1" applyAlignment="1" applyProtection="1">
      <alignment horizontal="right" vertical="center" wrapText="1"/>
      <protection/>
    </xf>
    <xf numFmtId="166" fontId="9" fillId="0" borderId="27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45" zoomScaleNormal="145" zoomScalePageLayoutView="0" workbookViewId="0" topLeftCell="A1">
      <selection activeCell="A1" sqref="A1:G34"/>
    </sheetView>
  </sheetViews>
  <sheetFormatPr defaultColWidth="9.140625" defaultRowHeight="15"/>
  <cols>
    <col min="1" max="1" width="30.57421875" style="1" customWidth="1"/>
    <col min="2" max="2" width="5.140625" style="1" customWidth="1"/>
    <col min="3" max="6" width="10.00390625" style="1" customWidth="1"/>
    <col min="7" max="7" width="11.421875" style="1" customWidth="1"/>
    <col min="8" max="16384" width="9.140625" style="1" customWidth="1"/>
  </cols>
  <sheetData>
    <row r="1" spans="1:7" ht="12.75" customHeight="1">
      <c r="A1" s="2"/>
      <c r="B1" s="2"/>
      <c r="C1" s="2"/>
      <c r="D1" s="2"/>
      <c r="E1" s="2"/>
      <c r="F1" s="57" t="s">
        <v>0</v>
      </c>
      <c r="G1" s="57"/>
    </row>
    <row r="2" spans="1:7" ht="42" customHeight="1">
      <c r="A2" s="57" t="s">
        <v>1</v>
      </c>
      <c r="B2" s="57"/>
      <c r="C2" s="57"/>
      <c r="D2" s="57"/>
      <c r="E2" s="57"/>
      <c r="F2" s="57"/>
      <c r="G2" s="57"/>
    </row>
    <row r="3" ht="15">
      <c r="G3" s="3" t="s">
        <v>2</v>
      </c>
    </row>
    <row r="4" spans="1:7" ht="22.5" customHeigh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22.5" customHeight="1">
      <c r="A5" s="58"/>
      <c r="B5" s="59"/>
      <c r="C5" s="59"/>
      <c r="D5" s="59"/>
      <c r="E5" s="59"/>
      <c r="F5" s="59"/>
      <c r="G5" s="60"/>
    </row>
    <row r="6" spans="1:7" ht="15">
      <c r="A6" s="58"/>
      <c r="B6" s="59"/>
      <c r="C6" s="4">
        <v>2015</v>
      </c>
      <c r="D6" s="4">
        <v>2016</v>
      </c>
      <c r="E6" s="4">
        <f>+D6+1</f>
        <v>2017</v>
      </c>
      <c r="F6" s="4">
        <f>+E6+1</f>
        <v>2018</v>
      </c>
      <c r="G6" s="60"/>
    </row>
    <row r="7" spans="1:7" ht="1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</row>
    <row r="8" spans="1:7" ht="18" customHeight="1">
      <c r="A8" s="8" t="s">
        <v>14</v>
      </c>
      <c r="B8" s="9" t="s">
        <v>15</v>
      </c>
      <c r="C8" s="10">
        <v>316500</v>
      </c>
      <c r="D8" s="10">
        <v>316500</v>
      </c>
      <c r="E8" s="10">
        <v>316500</v>
      </c>
      <c r="F8" s="10">
        <v>316500</v>
      </c>
      <c r="G8" s="11">
        <f aca="true" t="shared" si="0" ref="G8:G18">+C8+D8+E8+F8</f>
        <v>1266000</v>
      </c>
    </row>
    <row r="9" spans="1:7" ht="18" customHeight="1">
      <c r="A9" s="8" t="s">
        <v>16</v>
      </c>
      <c r="B9" s="9" t="s">
        <v>17</v>
      </c>
      <c r="C9" s="10">
        <v>28964</v>
      </c>
      <c r="D9" s="10">
        <v>28964</v>
      </c>
      <c r="E9" s="10">
        <v>28964</v>
      </c>
      <c r="F9" s="10">
        <v>28964</v>
      </c>
      <c r="G9" s="11">
        <f t="shared" si="0"/>
        <v>115856</v>
      </c>
    </row>
    <row r="10" spans="1:7" ht="18" customHeight="1">
      <c r="A10" s="8" t="s">
        <v>18</v>
      </c>
      <c r="B10" s="9" t="s">
        <v>19</v>
      </c>
      <c r="C10" s="10">
        <v>4050</v>
      </c>
      <c r="D10" s="10">
        <v>4050</v>
      </c>
      <c r="E10" s="10">
        <v>4050</v>
      </c>
      <c r="F10" s="10">
        <v>4050</v>
      </c>
      <c r="G10" s="11">
        <f t="shared" si="0"/>
        <v>16200</v>
      </c>
    </row>
    <row r="11" spans="1:7" ht="39" customHeight="1">
      <c r="A11" s="8" t="s">
        <v>20</v>
      </c>
      <c r="B11" s="9" t="s">
        <v>21</v>
      </c>
      <c r="C11" s="10">
        <v>16000</v>
      </c>
      <c r="D11" s="10">
        <v>16000</v>
      </c>
      <c r="E11" s="10">
        <v>16000</v>
      </c>
      <c r="F11" s="10">
        <v>16000</v>
      </c>
      <c r="G11" s="11">
        <f t="shared" si="0"/>
        <v>64000</v>
      </c>
    </row>
    <row r="12" spans="1:7" ht="18" customHeight="1">
      <c r="A12" s="8" t="s">
        <v>22</v>
      </c>
      <c r="B12" s="9" t="s">
        <v>23</v>
      </c>
      <c r="C12" s="10"/>
      <c r="D12" s="10"/>
      <c r="E12" s="10"/>
      <c r="F12" s="10"/>
      <c r="G12" s="11">
        <f t="shared" si="0"/>
        <v>0</v>
      </c>
    </row>
    <row r="13" spans="1:7" ht="26.25" customHeight="1">
      <c r="A13" s="8" t="s">
        <v>24</v>
      </c>
      <c r="B13" s="9" t="s">
        <v>25</v>
      </c>
      <c r="C13" s="10"/>
      <c r="D13" s="10"/>
      <c r="E13" s="10"/>
      <c r="F13" s="10"/>
      <c r="G13" s="11">
        <f t="shared" si="0"/>
        <v>0</v>
      </c>
    </row>
    <row r="14" spans="1:7" ht="18" customHeight="1">
      <c r="A14" s="12" t="s">
        <v>26</v>
      </c>
      <c r="B14" s="13" t="s">
        <v>27</v>
      </c>
      <c r="C14" s="14"/>
      <c r="D14" s="14"/>
      <c r="E14" s="14"/>
      <c r="F14" s="14"/>
      <c r="G14" s="11">
        <f t="shared" si="0"/>
        <v>0</v>
      </c>
    </row>
    <row r="15" spans="1:7" ht="18" customHeight="1">
      <c r="A15" s="15" t="s">
        <v>28</v>
      </c>
      <c r="B15" s="16" t="s">
        <v>29</v>
      </c>
      <c r="C15" s="17">
        <f>SUM(C8:C14)</f>
        <v>365514</v>
      </c>
      <c r="D15" s="17">
        <f>SUM(D8:D14)</f>
        <v>365514</v>
      </c>
      <c r="E15" s="17">
        <f>SUM(E8:E14)</f>
        <v>365514</v>
      </c>
      <c r="F15" s="17">
        <f>SUM(F8:F14)</f>
        <v>365514</v>
      </c>
      <c r="G15" s="18">
        <f t="shared" si="0"/>
        <v>1462056</v>
      </c>
    </row>
    <row r="16" spans="1:7" ht="18" customHeight="1">
      <c r="A16" s="19" t="s">
        <v>30</v>
      </c>
      <c r="B16" s="20" t="s">
        <v>31</v>
      </c>
      <c r="C16" s="21">
        <f>+C15*0.5</f>
        <v>182757</v>
      </c>
      <c r="D16" s="21">
        <f>+D15*0.5</f>
        <v>182757</v>
      </c>
      <c r="E16" s="21">
        <f>+E15*0.5</f>
        <v>182757</v>
      </c>
      <c r="F16" s="21">
        <f>+F15*0.5</f>
        <v>182757</v>
      </c>
      <c r="G16" s="18">
        <f t="shared" si="0"/>
        <v>731028</v>
      </c>
    </row>
    <row r="17" spans="1:7" ht="30" customHeight="1">
      <c r="A17" s="15" t="s">
        <v>32</v>
      </c>
      <c r="B17" s="22">
        <v>10</v>
      </c>
      <c r="C17" s="17">
        <f>SUM(C18:C24)</f>
        <v>9928</v>
      </c>
      <c r="D17" s="17">
        <f>SUM(D18:D24)</f>
        <v>3636</v>
      </c>
      <c r="E17" s="17">
        <f>SUM(E18:E24)</f>
        <v>0</v>
      </c>
      <c r="F17" s="17">
        <f>SUM(F18:F24)</f>
        <v>0</v>
      </c>
      <c r="G17" s="18">
        <f t="shared" si="0"/>
        <v>13564</v>
      </c>
    </row>
    <row r="18" spans="1:7" ht="18" customHeight="1">
      <c r="A18" s="23" t="s">
        <v>33</v>
      </c>
      <c r="B18" s="24">
        <v>11</v>
      </c>
      <c r="C18" s="25">
        <v>9928</v>
      </c>
      <c r="D18" s="25">
        <v>3636</v>
      </c>
      <c r="E18" s="25"/>
      <c r="F18" s="25"/>
      <c r="G18" s="11">
        <f t="shared" si="0"/>
        <v>13564</v>
      </c>
    </row>
    <row r="19" spans="1:7" ht="18" customHeight="1">
      <c r="A19" s="8" t="s">
        <v>34</v>
      </c>
      <c r="B19" s="26">
        <v>12</v>
      </c>
      <c r="C19" s="10"/>
      <c r="D19" s="10"/>
      <c r="E19" s="10"/>
      <c r="F19" s="10"/>
      <c r="G19" s="11">
        <f aca="true" t="shared" si="1" ref="G19:G32">+D19+E19+F19</f>
        <v>0</v>
      </c>
    </row>
    <row r="20" spans="1:7" ht="18" customHeight="1">
      <c r="A20" s="8" t="s">
        <v>35</v>
      </c>
      <c r="B20" s="26">
        <v>13</v>
      </c>
      <c r="C20" s="10"/>
      <c r="D20" s="10"/>
      <c r="E20" s="10"/>
      <c r="F20" s="10"/>
      <c r="G20" s="11">
        <f t="shared" si="1"/>
        <v>0</v>
      </c>
    </row>
    <row r="21" spans="1:7" ht="18" customHeight="1">
      <c r="A21" s="8" t="s">
        <v>36</v>
      </c>
      <c r="B21" s="26">
        <v>14</v>
      </c>
      <c r="C21" s="10"/>
      <c r="D21" s="10"/>
      <c r="E21" s="10"/>
      <c r="F21" s="10"/>
      <c r="G21" s="11">
        <f t="shared" si="1"/>
        <v>0</v>
      </c>
    </row>
    <row r="22" spans="1:7" ht="18" customHeight="1">
      <c r="A22" s="8" t="s">
        <v>37</v>
      </c>
      <c r="B22" s="26">
        <v>15</v>
      </c>
      <c r="C22" s="10"/>
      <c r="D22" s="10"/>
      <c r="E22" s="10"/>
      <c r="F22" s="10"/>
      <c r="G22" s="11">
        <f t="shared" si="1"/>
        <v>0</v>
      </c>
    </row>
    <row r="23" spans="1:7" ht="18" customHeight="1">
      <c r="A23" s="8" t="s">
        <v>38</v>
      </c>
      <c r="B23" s="26">
        <v>16</v>
      </c>
      <c r="C23" s="10"/>
      <c r="D23" s="10"/>
      <c r="E23" s="10"/>
      <c r="F23" s="10"/>
      <c r="G23" s="11">
        <f t="shared" si="1"/>
        <v>0</v>
      </c>
    </row>
    <row r="24" spans="1:7" ht="18" customHeight="1">
      <c r="A24" s="12" t="s">
        <v>39</v>
      </c>
      <c r="B24" s="27">
        <v>17</v>
      </c>
      <c r="C24" s="14"/>
      <c r="D24" s="14"/>
      <c r="E24" s="14"/>
      <c r="F24" s="14"/>
      <c r="G24" s="28">
        <f t="shared" si="1"/>
        <v>0</v>
      </c>
    </row>
    <row r="25" spans="1:7" ht="39.75" customHeight="1">
      <c r="A25" s="15" t="s">
        <v>40</v>
      </c>
      <c r="B25" s="22">
        <v>18</v>
      </c>
      <c r="C25" s="17">
        <f>SUM(C26:C32)</f>
        <v>0</v>
      </c>
      <c r="D25" s="17">
        <f>SUM(D26:D32)</f>
        <v>0</v>
      </c>
      <c r="E25" s="17">
        <f>SUM(E26:E32)</f>
        <v>0</v>
      </c>
      <c r="F25" s="17">
        <f>SUM(F26:F32)</f>
        <v>0</v>
      </c>
      <c r="G25" s="29">
        <f t="shared" si="1"/>
        <v>0</v>
      </c>
    </row>
    <row r="26" spans="1:7" ht="18" customHeight="1">
      <c r="A26" s="23" t="s">
        <v>41</v>
      </c>
      <c r="B26" s="24">
        <v>19</v>
      </c>
      <c r="C26" s="25"/>
      <c r="D26" s="25"/>
      <c r="E26" s="25"/>
      <c r="F26" s="25"/>
      <c r="G26" s="30">
        <f t="shared" si="1"/>
        <v>0</v>
      </c>
    </row>
    <row r="27" spans="1:7" ht="18" customHeight="1">
      <c r="A27" s="8" t="s">
        <v>34</v>
      </c>
      <c r="B27" s="26">
        <v>20</v>
      </c>
      <c r="C27" s="10"/>
      <c r="D27" s="10"/>
      <c r="E27" s="10"/>
      <c r="F27" s="10"/>
      <c r="G27" s="11">
        <f t="shared" si="1"/>
        <v>0</v>
      </c>
    </row>
    <row r="28" spans="1:7" ht="18" customHeight="1">
      <c r="A28" s="8" t="s">
        <v>35</v>
      </c>
      <c r="B28" s="26">
        <v>21</v>
      </c>
      <c r="C28" s="10"/>
      <c r="D28" s="10"/>
      <c r="E28" s="10"/>
      <c r="F28" s="10"/>
      <c r="G28" s="11">
        <f t="shared" si="1"/>
        <v>0</v>
      </c>
    </row>
    <row r="29" spans="1:7" ht="18" customHeight="1">
      <c r="A29" s="8" t="s">
        <v>36</v>
      </c>
      <c r="B29" s="26">
        <v>22</v>
      </c>
      <c r="C29" s="10"/>
      <c r="D29" s="10"/>
      <c r="E29" s="10"/>
      <c r="F29" s="10"/>
      <c r="G29" s="11">
        <f t="shared" si="1"/>
        <v>0</v>
      </c>
    </row>
    <row r="30" spans="1:7" ht="18" customHeight="1">
      <c r="A30" s="8" t="s">
        <v>37</v>
      </c>
      <c r="B30" s="26">
        <v>23</v>
      </c>
      <c r="C30" s="10"/>
      <c r="D30" s="10"/>
      <c r="E30" s="10"/>
      <c r="F30" s="10"/>
      <c r="G30" s="11">
        <f t="shared" si="1"/>
        <v>0</v>
      </c>
    </row>
    <row r="31" spans="1:7" ht="18" customHeight="1">
      <c r="A31" s="8" t="s">
        <v>38</v>
      </c>
      <c r="B31" s="26">
        <v>24</v>
      </c>
      <c r="C31" s="10"/>
      <c r="D31" s="10"/>
      <c r="E31" s="10"/>
      <c r="F31" s="10"/>
      <c r="G31" s="11">
        <f t="shared" si="1"/>
        <v>0</v>
      </c>
    </row>
    <row r="32" spans="1:7" ht="18" customHeight="1">
      <c r="A32" s="12" t="s">
        <v>39</v>
      </c>
      <c r="B32" s="27">
        <v>25</v>
      </c>
      <c r="C32" s="14"/>
      <c r="D32" s="14"/>
      <c r="E32" s="14"/>
      <c r="F32" s="14"/>
      <c r="G32" s="28">
        <f t="shared" si="1"/>
        <v>0</v>
      </c>
    </row>
    <row r="33" spans="1:7" ht="18" customHeight="1">
      <c r="A33" s="15" t="s">
        <v>42</v>
      </c>
      <c r="B33" s="22">
        <v>26</v>
      </c>
      <c r="C33" s="17">
        <f>+C17+C25</f>
        <v>9928</v>
      </c>
      <c r="D33" s="17">
        <f>+D17+D25</f>
        <v>3636</v>
      </c>
      <c r="E33" s="17">
        <f>+E17+E25</f>
        <v>0</v>
      </c>
      <c r="F33" s="17">
        <f>+F17+F25</f>
        <v>0</v>
      </c>
      <c r="G33" s="29">
        <f>+C33+D33+E33+F33</f>
        <v>13564</v>
      </c>
    </row>
    <row r="34" spans="1:7" ht="30" customHeight="1">
      <c r="A34" s="15" t="s">
        <v>43</v>
      </c>
      <c r="B34" s="22">
        <v>27</v>
      </c>
      <c r="C34" s="17">
        <f>+C16-C33</f>
        <v>172829</v>
      </c>
      <c r="D34" s="17">
        <f>+D16-D33</f>
        <v>179121</v>
      </c>
      <c r="E34" s="17">
        <f>+E16-E33</f>
        <v>182757</v>
      </c>
      <c r="F34" s="17">
        <f>+F16-F33</f>
        <v>182757</v>
      </c>
      <c r="G34" s="29">
        <f>+C34+D34+E34+F34</f>
        <v>717464</v>
      </c>
    </row>
  </sheetData>
  <sheetProtection selectLockedCells="1" selectUnlockedCells="1"/>
  <mergeCells count="6">
    <mergeCell ref="F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9">
      <selection activeCell="C10" sqref="C10"/>
    </sheetView>
  </sheetViews>
  <sheetFormatPr defaultColWidth="9.140625" defaultRowHeight="15"/>
  <cols>
    <col min="1" max="1" width="32.00390625" style="0" customWidth="1"/>
    <col min="2" max="2" width="7.42187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140625" style="0" customWidth="1"/>
    <col min="7" max="7" width="13.421875" style="0" customWidth="1"/>
  </cols>
  <sheetData>
    <row r="1" spans="1:7" ht="33" customHeight="1">
      <c r="A1" s="2"/>
      <c r="B1" s="2"/>
      <c r="C1" s="2"/>
      <c r="D1" s="2"/>
      <c r="E1" s="57" t="s">
        <v>55</v>
      </c>
      <c r="F1" s="57"/>
      <c r="G1" s="57"/>
    </row>
    <row r="2" spans="1:7" ht="28.5" customHeight="1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 t="s">
        <v>52</v>
      </c>
      <c r="D6" s="4" t="s">
        <v>53</v>
      </c>
      <c r="E6" s="4" t="s">
        <v>54</v>
      </c>
      <c r="F6" s="4">
        <v>2020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432600</v>
      </c>
      <c r="D8" s="47">
        <v>380000</v>
      </c>
      <c r="E8" s="47">
        <v>380000</v>
      </c>
      <c r="F8" s="47">
        <v>380000</v>
      </c>
      <c r="G8" s="48">
        <f aca="true" t="shared" si="0" ref="G8:G18">+C8+D8+E8+F8</f>
        <v>1572600</v>
      </c>
    </row>
    <row r="9" spans="1:7" ht="24" customHeight="1">
      <c r="A9" s="34" t="s">
        <v>49</v>
      </c>
      <c r="B9" s="35" t="s">
        <v>17</v>
      </c>
      <c r="C9" s="47">
        <v>34198</v>
      </c>
      <c r="D9" s="47">
        <v>10000</v>
      </c>
      <c r="E9" s="47">
        <v>10000</v>
      </c>
      <c r="F9" s="47">
        <v>10000</v>
      </c>
      <c r="G9" s="48">
        <f t="shared" si="0"/>
        <v>64198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4.5" customHeight="1">
      <c r="A11" s="34" t="s">
        <v>45</v>
      </c>
      <c r="B11" s="35" t="s">
        <v>21</v>
      </c>
      <c r="C11" s="47">
        <v>98500</v>
      </c>
      <c r="D11" s="47">
        <v>10000</v>
      </c>
      <c r="E11" s="47">
        <v>10000</v>
      </c>
      <c r="F11" s="47">
        <v>10000</v>
      </c>
      <c r="G11" s="48">
        <f t="shared" si="0"/>
        <v>128500</v>
      </c>
    </row>
    <row r="12" spans="1:7" ht="26.2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4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28.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569398</v>
      </c>
      <c r="D15" s="50">
        <f>SUM(D8:D14)</f>
        <v>404100</v>
      </c>
      <c r="E15" s="50">
        <f>SUM(E8:E14)</f>
        <v>404100</v>
      </c>
      <c r="F15" s="50">
        <f>SUM(F8:F14)</f>
        <v>404100</v>
      </c>
      <c r="G15" s="51">
        <f t="shared" si="0"/>
        <v>1781698</v>
      </c>
    </row>
    <row r="16" spans="1:7" ht="22.5" customHeight="1" thickBot="1">
      <c r="A16" s="40" t="s">
        <v>30</v>
      </c>
      <c r="B16" s="41" t="s">
        <v>31</v>
      </c>
      <c r="C16" s="52">
        <f>+C15*0.5</f>
        <v>284699</v>
      </c>
      <c r="D16" s="52">
        <f>+D15*0.5</f>
        <v>202050</v>
      </c>
      <c r="E16" s="52">
        <f>+E15*0.5</f>
        <v>202050</v>
      </c>
      <c r="F16" s="52">
        <f>+F15*0.5</f>
        <v>202050</v>
      </c>
      <c r="G16" s="51">
        <f t="shared" si="0"/>
        <v>890849</v>
      </c>
    </row>
    <row r="17" spans="1:7" ht="26.25" customHeight="1" thickBot="1">
      <c r="A17" s="38" t="s">
        <v>32</v>
      </c>
      <c r="B17" s="42">
        <v>10</v>
      </c>
      <c r="C17" s="50">
        <f>SUM(C18:C24)</f>
        <v>5493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5493</v>
      </c>
    </row>
    <row r="18" spans="1:7" ht="24" customHeight="1">
      <c r="A18" s="43" t="s">
        <v>33</v>
      </c>
      <c r="B18" s="44">
        <v>11</v>
      </c>
      <c r="C18" s="53">
        <v>5493</v>
      </c>
      <c r="D18" s="53"/>
      <c r="E18" s="53"/>
      <c r="F18" s="53"/>
      <c r="G18" s="48">
        <f t="shared" si="0"/>
        <v>5493</v>
      </c>
    </row>
    <row r="19" spans="1:7" ht="23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0.2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21.75" customHeight="1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22.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36" customHeight="1" thickBot="1">
      <c r="A25" s="38" t="s">
        <v>40</v>
      </c>
      <c r="B25" s="42">
        <v>18</v>
      </c>
      <c r="C25" s="50">
        <f>SUM(C26:C32)</f>
        <v>0</v>
      </c>
      <c r="D25" s="50">
        <f>SUM(D26:D32)</f>
        <v>7115</v>
      </c>
      <c r="E25" s="50">
        <f>SUM(E26:E32)</f>
        <v>6999</v>
      </c>
      <c r="F25" s="50">
        <f>SUM(F26:F32)</f>
        <v>6883</v>
      </c>
      <c r="G25" s="55">
        <f>C26+D25+E25+F25</f>
        <v>20997</v>
      </c>
    </row>
    <row r="26" spans="1:7" ht="28.5" customHeight="1">
      <c r="A26" s="43" t="s">
        <v>44</v>
      </c>
      <c r="B26" s="44">
        <v>19</v>
      </c>
      <c r="C26" s="53"/>
      <c r="D26" s="53">
        <v>7115</v>
      </c>
      <c r="E26" s="53">
        <v>6999</v>
      </c>
      <c r="F26" s="53">
        <v>6883</v>
      </c>
      <c r="G26" s="56">
        <f>C26+D26+E26+F26</f>
        <v>20997</v>
      </c>
    </row>
    <row r="27" spans="1:7" ht="29.25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1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27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21.75" customHeight="1" thickBot="1">
      <c r="A33" s="38" t="s">
        <v>42</v>
      </c>
      <c r="B33" s="42">
        <v>26</v>
      </c>
      <c r="C33" s="50">
        <f>+C17+C25</f>
        <v>5493</v>
      </c>
      <c r="D33" s="50">
        <f>+D17+D25</f>
        <v>7115</v>
      </c>
      <c r="E33" s="50">
        <f>+E17+E25</f>
        <v>6999</v>
      </c>
      <c r="F33" s="50">
        <f>+F17+F25</f>
        <v>6883</v>
      </c>
      <c r="G33" s="55">
        <f>+C33+D33+E33+F33</f>
        <v>26490</v>
      </c>
    </row>
    <row r="34" spans="1:7" ht="23.25" customHeight="1" thickBot="1">
      <c r="A34" s="38" t="s">
        <v>43</v>
      </c>
      <c r="B34" s="42">
        <v>27</v>
      </c>
      <c r="C34" s="50">
        <f>+C16-C33</f>
        <v>279206</v>
      </c>
      <c r="D34" s="50">
        <f>+D16-D33</f>
        <v>194935</v>
      </c>
      <c r="E34" s="50">
        <f>+E16-E33</f>
        <v>195051</v>
      </c>
      <c r="F34" s="50">
        <f>+F16-F33</f>
        <v>195167</v>
      </c>
      <c r="G34" s="55">
        <f>+C34+D34+E34+F34</f>
        <v>864359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2016-01-14T12:30:06Z</cp:lastPrinted>
  <dcterms:modified xsi:type="dcterms:W3CDTF">2017-11-22T08:19:12Z</dcterms:modified>
  <cp:category/>
  <cp:version/>
  <cp:contentType/>
  <cp:contentStatus/>
</cp:coreProperties>
</file>