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13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" i="1" l="1"/>
  <c r="L19" i="1"/>
  <c r="K19" i="1"/>
  <c r="J19" i="1"/>
  <c r="I19" i="1"/>
  <c r="H19" i="1"/>
  <c r="G19" i="1"/>
  <c r="F19" i="1"/>
  <c r="E19" i="1"/>
  <c r="D19" i="1"/>
  <c r="C19" i="1"/>
  <c r="B19" i="1"/>
  <c r="N18" i="1"/>
  <c r="M17" i="1"/>
  <c r="N17" i="1" s="1"/>
  <c r="N13" i="1"/>
  <c r="M12" i="1"/>
  <c r="L12" i="1"/>
  <c r="J12" i="1"/>
  <c r="I12" i="1"/>
  <c r="F12" i="1"/>
  <c r="D12" i="1"/>
  <c r="C12" i="1"/>
  <c r="B12" i="1"/>
  <c r="N11" i="1"/>
  <c r="M10" i="1"/>
  <c r="L10" i="1"/>
  <c r="L14" i="1" s="1"/>
  <c r="K10" i="1"/>
  <c r="K14" i="1" s="1"/>
  <c r="J10" i="1"/>
  <c r="I10" i="1"/>
  <c r="H10" i="1"/>
  <c r="H14" i="1" s="1"/>
  <c r="G10" i="1"/>
  <c r="F10" i="1"/>
  <c r="F14" i="1" s="1"/>
  <c r="E10" i="1"/>
  <c r="E14" i="1" s="1"/>
  <c r="D10" i="1"/>
  <c r="D14" i="1" s="1"/>
  <c r="C10" i="1"/>
  <c r="B10" i="1"/>
  <c r="B14" i="1" s="1"/>
  <c r="J9" i="1"/>
  <c r="G9" i="1"/>
  <c r="N8" i="1"/>
  <c r="N7" i="1"/>
  <c r="G14" i="1" l="1"/>
  <c r="I14" i="1"/>
  <c r="M19" i="1"/>
  <c r="J14" i="1"/>
  <c r="N14" i="1" s="1"/>
  <c r="C14" i="1"/>
  <c r="M14" i="1"/>
  <c r="N12" i="1"/>
  <c r="N16" i="1"/>
  <c r="N19" i="1" s="1"/>
  <c r="N10" i="1"/>
  <c r="N9" i="1"/>
</calcChain>
</file>

<file path=xl/sharedStrings.xml><?xml version="1.0" encoding="utf-8"?>
<sst xmlns="http://schemas.openxmlformats.org/spreadsheetml/2006/main" count="32" uniqueCount="32">
  <si>
    <t>az önkormányzat 2018. évi előirányzat-felhasználási ütemterve</t>
  </si>
  <si>
    <t xml:space="preserve">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</si>
  <si>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</si>
  <si>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</si>
  <si>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</si>
  <si>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</si>
  <si>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</si>
  <si>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</si>
  <si>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</si>
  <si>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</si>
  <si>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</si>
  <si>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</si>
  <si>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</si>
  <si>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</si>
  <si>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</si>
  <si>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</si>
  <si>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</si>
  <si>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célú támogatások Áh-n belülről</t>
  </si>
  <si>
    <t>2.Felhalmozási  bevétel ingatlan értékesítése</t>
  </si>
  <si>
    <t>3.Közhatalmi bevételek</t>
  </si>
  <si>
    <t>4.Működési bevételek</t>
  </si>
  <si>
    <t>Áht-én belüli megelőlegezés</t>
  </si>
  <si>
    <t>7.Felhalm.-i célúátvett pénzeszközök</t>
  </si>
  <si>
    <t>Előző évi pénzmaradvány</t>
  </si>
  <si>
    <t>10.S Bevételek (1-8):</t>
  </si>
  <si>
    <t>Kiadások</t>
  </si>
  <si>
    <t>11.Költségvetési kiadások</t>
  </si>
  <si>
    <t>12.Finanszírozási kiadások</t>
  </si>
  <si>
    <t>K513 Tartalék</t>
  </si>
  <si>
    <t>14.S Kiadások (10-14):</t>
  </si>
  <si>
    <t>13. melléklet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</si>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</sst>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/>
    <xf numFmtId="0" fontId="4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3" sqref="A3:N3"/>
    </sheetView>
  </sheetViews>
  <sheetFormatPr defaultRowHeight="15" x14ac:dyDescent="0.25"/>
  <cols>
    <col min="1" max="1" width="17.140625" style="6" customWidth="1"/>
    <col min="2" max="2" width="8.42578125" style="6" customWidth="1"/>
    <col min="3" max="3" width="8.140625" style="6" customWidth="1"/>
    <col min="4" max="4" width="8.42578125" style="6" customWidth="1"/>
    <col min="5" max="5" width="8.7109375" style="6" customWidth="1"/>
    <col min="6" max="6" width="8.85546875" style="6" customWidth="1"/>
    <col min="7" max="7" width="8.5703125" style="6" customWidth="1"/>
    <col min="8" max="8" width="8.42578125" style="6" customWidth="1"/>
    <col min="9" max="9" width="8.28515625" style="6" customWidth="1"/>
    <col min="10" max="10" width="8.85546875" style="6" customWidth="1"/>
    <col min="11" max="11" width="8" style="6" customWidth="1"/>
    <col min="12" max="12" width="9.140625" style="6" customWidth="1"/>
    <col min="13" max="13" width="8.42578125" style="6" customWidth="1"/>
    <col min="14" max="14" width="11" style="6" customWidth="1"/>
  </cols>
  <sheetData>
    <row r="1" spans="1:14" s="1" customFormat="1" ht="15.75" x14ac:dyDescent="0.2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15.75" x14ac:dyDescent="0.25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ht="15.75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s="1" customFormat="1" ht="15.75" x14ac:dyDescent="0.25">
      <c r="A4" s="7"/>
      <c r="B4" s="2"/>
      <c r="C4" s="2"/>
      <c r="D4" s="3"/>
      <c r="E4" s="2"/>
      <c r="F4" s="2"/>
      <c r="G4" s="2"/>
      <c r="H4" s="2"/>
      <c r="I4" s="2"/>
      <c r="J4" s="3"/>
      <c r="K4" s="2"/>
      <c r="L4" s="2"/>
      <c r="M4" s="2"/>
      <c r="N4" s="4" t="s">
        <v>1</v>
      </c>
    </row>
    <row r="5" spans="1:14" s="1" customFormat="1" ht="24.9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</row>
    <row r="6" spans="1:14" s="1" customFormat="1" ht="18" customHeight="1" x14ac:dyDescent="0.25">
      <c r="A6" s="18" t="s">
        <v>16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s="1" customFormat="1" ht="46.5" customHeight="1" x14ac:dyDescent="0.25">
      <c r="A7" s="9" t="s">
        <v>17</v>
      </c>
      <c r="B7" s="11">
        <v>4874620</v>
      </c>
      <c r="C7" s="11">
        <v>4874620</v>
      </c>
      <c r="D7" s="11">
        <v>4874620</v>
      </c>
      <c r="E7" s="11">
        <v>4874620</v>
      </c>
      <c r="F7" s="11">
        <v>4874620</v>
      </c>
      <c r="G7" s="11">
        <v>4874620</v>
      </c>
      <c r="H7" s="11">
        <v>4874620</v>
      </c>
      <c r="I7" s="11">
        <v>4874620</v>
      </c>
      <c r="J7" s="11">
        <v>4874620</v>
      </c>
      <c r="K7" s="11">
        <v>4874620</v>
      </c>
      <c r="L7" s="11">
        <v>4874620</v>
      </c>
      <c r="M7" s="11">
        <v>4874620</v>
      </c>
      <c r="N7" s="11">
        <f>SUM(B7:M7)</f>
        <v>58495440</v>
      </c>
    </row>
    <row r="8" spans="1:14" s="1" customFormat="1" ht="47.25" customHeight="1" x14ac:dyDescent="0.25">
      <c r="A8" s="9" t="s">
        <v>18</v>
      </c>
      <c r="B8" s="11"/>
      <c r="C8" s="11"/>
      <c r="D8" s="11"/>
      <c r="E8" s="11"/>
      <c r="F8" s="11"/>
      <c r="G8" s="11"/>
      <c r="H8" s="11"/>
      <c r="I8" s="11">
        <v>1000000</v>
      </c>
      <c r="J8" s="11"/>
      <c r="K8" s="11"/>
      <c r="L8" s="11">
        <v>1127500</v>
      </c>
      <c r="M8" s="11"/>
      <c r="N8" s="11">
        <f t="shared" ref="N8:N13" si="0">SUM(B8:M8)</f>
        <v>2127500</v>
      </c>
    </row>
    <row r="9" spans="1:14" s="1" customFormat="1" ht="34.5" customHeight="1" x14ac:dyDescent="0.25">
      <c r="A9" s="9" t="s">
        <v>19</v>
      </c>
      <c r="B9" s="11">
        <v>2160963</v>
      </c>
      <c r="C9" s="11">
        <v>250000</v>
      </c>
      <c r="D9" s="15">
        <v>10033500</v>
      </c>
      <c r="E9" s="11">
        <v>320000</v>
      </c>
      <c r="F9" s="11">
        <v>250000</v>
      </c>
      <c r="G9" s="11">
        <f>350000+20000</f>
        <v>370000</v>
      </c>
      <c r="H9" s="11">
        <v>250000</v>
      </c>
      <c r="I9" s="11">
        <v>100000</v>
      </c>
      <c r="J9" s="11">
        <f>11335000-8500-825000+750595</f>
        <v>11252095</v>
      </c>
      <c r="K9" s="11">
        <v>315000</v>
      </c>
      <c r="L9" s="11">
        <v>315000</v>
      </c>
      <c r="M9" s="11">
        <v>315000</v>
      </c>
      <c r="N9" s="11">
        <f t="shared" si="0"/>
        <v>25931558</v>
      </c>
    </row>
    <row r="10" spans="1:14" s="1" customFormat="1" ht="30.75" customHeight="1" x14ac:dyDescent="0.25">
      <c r="A10" s="9" t="s">
        <v>20</v>
      </c>
      <c r="B10" s="11">
        <f>16000+270000</f>
        <v>286000</v>
      </c>
      <c r="C10" s="11">
        <f>2516000+270000</f>
        <v>2786000</v>
      </c>
      <c r="D10" s="11">
        <f t="shared" ref="D10:L10" si="1">16000+270000</f>
        <v>286000</v>
      </c>
      <c r="E10" s="11">
        <f t="shared" si="1"/>
        <v>286000</v>
      </c>
      <c r="F10" s="11">
        <f t="shared" si="1"/>
        <v>286000</v>
      </c>
      <c r="G10" s="11">
        <f>16000+270000+21030</f>
        <v>307030</v>
      </c>
      <c r="H10" s="11">
        <f>16000+270000+10030</f>
        <v>296030</v>
      </c>
      <c r="I10" s="11">
        <f t="shared" si="1"/>
        <v>286000</v>
      </c>
      <c r="J10" s="11">
        <f t="shared" si="1"/>
        <v>286000</v>
      </c>
      <c r="K10" s="11">
        <f t="shared" si="1"/>
        <v>286000</v>
      </c>
      <c r="L10" s="11">
        <f t="shared" si="1"/>
        <v>286000</v>
      </c>
      <c r="M10" s="11">
        <f>16000+270000+218500-22345</f>
        <v>482155</v>
      </c>
      <c r="N10" s="11">
        <f>SUM(B10:M10)</f>
        <v>6159215</v>
      </c>
    </row>
    <row r="11" spans="1:14" s="1" customFormat="1" ht="34.5" customHeight="1" x14ac:dyDescent="0.25">
      <c r="A11" s="9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>
        <v>1287963</v>
      </c>
      <c r="N11" s="11">
        <f t="shared" si="0"/>
        <v>1287963</v>
      </c>
    </row>
    <row r="12" spans="1:14" s="1" customFormat="1" ht="28.5" customHeight="1" x14ac:dyDescent="0.25">
      <c r="A12" s="8" t="s">
        <v>22</v>
      </c>
      <c r="B12" s="11">
        <f t="shared" ref="B12:M12" si="2">B23*$O$12</f>
        <v>0</v>
      </c>
      <c r="C12" s="11">
        <f t="shared" si="2"/>
        <v>0</v>
      </c>
      <c r="D12" s="11">
        <f t="shared" si="2"/>
        <v>0</v>
      </c>
      <c r="E12" s="11">
        <v>0</v>
      </c>
      <c r="F12" s="11">
        <f t="shared" si="2"/>
        <v>0</v>
      </c>
      <c r="G12" s="11">
        <v>257180</v>
      </c>
      <c r="H12" s="11">
        <v>200270</v>
      </c>
      <c r="I12" s="11">
        <f t="shared" si="2"/>
        <v>0</v>
      </c>
      <c r="J12" s="11">
        <f t="shared" si="2"/>
        <v>0</v>
      </c>
      <c r="K12" s="11"/>
      <c r="L12" s="11">
        <f t="shared" si="2"/>
        <v>0</v>
      </c>
      <c r="M12" s="11">
        <f t="shared" si="2"/>
        <v>0</v>
      </c>
      <c r="N12" s="11">
        <f t="shared" si="0"/>
        <v>457450</v>
      </c>
    </row>
    <row r="13" spans="1:14" s="1" customFormat="1" ht="28.5" customHeight="1" x14ac:dyDescent="0.25">
      <c r="A13" s="9" t="s">
        <v>23</v>
      </c>
      <c r="B13" s="11"/>
      <c r="C13" s="11"/>
      <c r="D13" s="11">
        <v>0</v>
      </c>
      <c r="E13" s="11"/>
      <c r="F13" s="11">
        <v>45983596</v>
      </c>
      <c r="G13" s="11"/>
      <c r="H13" s="11">
        <v>0</v>
      </c>
      <c r="I13" s="11">
        <v>0</v>
      </c>
      <c r="J13" s="11"/>
      <c r="K13" s="11"/>
      <c r="L13" s="11"/>
      <c r="M13" s="11"/>
      <c r="N13" s="11">
        <f t="shared" si="0"/>
        <v>45983596</v>
      </c>
    </row>
    <row r="14" spans="1:14" s="1" customFormat="1" ht="24.95" customHeight="1" x14ac:dyDescent="0.25">
      <c r="A14" s="12" t="s">
        <v>24</v>
      </c>
      <c r="B14" s="13">
        <f t="shared" ref="B14:M14" si="3">SUM(B7:B13)</f>
        <v>7321583</v>
      </c>
      <c r="C14" s="13">
        <f t="shared" si="3"/>
        <v>7910620</v>
      </c>
      <c r="D14" s="16">
        <f t="shared" si="3"/>
        <v>15194120</v>
      </c>
      <c r="E14" s="13">
        <f t="shared" si="3"/>
        <v>5480620</v>
      </c>
      <c r="F14" s="13">
        <f t="shared" si="3"/>
        <v>51394216</v>
      </c>
      <c r="G14" s="13">
        <f t="shared" si="3"/>
        <v>5808830</v>
      </c>
      <c r="H14" s="13">
        <f t="shared" si="3"/>
        <v>5620920</v>
      </c>
      <c r="I14" s="13">
        <f t="shared" si="3"/>
        <v>6260620</v>
      </c>
      <c r="J14" s="13">
        <f t="shared" si="3"/>
        <v>16412715</v>
      </c>
      <c r="K14" s="13">
        <f t="shared" si="3"/>
        <v>5475620</v>
      </c>
      <c r="L14" s="13">
        <f t="shared" si="3"/>
        <v>6603120</v>
      </c>
      <c r="M14" s="13">
        <f t="shared" si="3"/>
        <v>6959738</v>
      </c>
      <c r="N14" s="14">
        <f>SUM(B14:M14)</f>
        <v>140442722</v>
      </c>
    </row>
    <row r="15" spans="1:14" s="1" customFormat="1" ht="16.5" customHeight="1" x14ac:dyDescent="0.25">
      <c r="A15" s="21" t="s">
        <v>25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1:14" s="1" customFormat="1" ht="24.95" customHeight="1" x14ac:dyDescent="0.25">
      <c r="A16" s="9" t="s">
        <v>26</v>
      </c>
      <c r="B16" s="11">
        <v>7821045</v>
      </c>
      <c r="C16" s="11">
        <v>7821045</v>
      </c>
      <c r="D16" s="11">
        <v>7821045</v>
      </c>
      <c r="E16" s="11">
        <v>7821045</v>
      </c>
      <c r="F16" s="11">
        <v>7821045</v>
      </c>
      <c r="G16" s="11">
        <v>7821045</v>
      </c>
      <c r="H16" s="11">
        <v>7821045</v>
      </c>
      <c r="I16" s="11">
        <v>7821045</v>
      </c>
      <c r="J16" s="11">
        <v>7821045</v>
      </c>
      <c r="K16" s="11">
        <v>7821045</v>
      </c>
      <c r="L16" s="11">
        <v>7821045</v>
      </c>
      <c r="M16" s="11">
        <f>7821045-2</f>
        <v>7821043</v>
      </c>
      <c r="N16" s="11">
        <f>SUM(B16:M16)</f>
        <v>93852538</v>
      </c>
    </row>
    <row r="17" spans="1:14" s="1" customFormat="1" ht="24.95" customHeight="1" x14ac:dyDescent="0.25">
      <c r="A17" s="9" t="s">
        <v>27</v>
      </c>
      <c r="B17" s="11">
        <v>1332574</v>
      </c>
      <c r="C17" s="11">
        <v>1332574</v>
      </c>
      <c r="D17" s="11">
        <v>1332574</v>
      </c>
      <c r="E17" s="11">
        <v>1332574</v>
      </c>
      <c r="F17" s="11">
        <v>1332574</v>
      </c>
      <c r="G17" s="11">
        <v>1332574</v>
      </c>
      <c r="H17" s="11">
        <v>1332574</v>
      </c>
      <c r="I17" s="11">
        <v>1332574</v>
      </c>
      <c r="J17" s="11">
        <v>1332574</v>
      </c>
      <c r="K17" s="11">
        <v>1332574</v>
      </c>
      <c r="L17" s="11">
        <v>1332574</v>
      </c>
      <c r="M17" s="11">
        <f>1332574-4</f>
        <v>1332570</v>
      </c>
      <c r="N17" s="11">
        <f>SUM(B17:M17)</f>
        <v>15990884</v>
      </c>
    </row>
    <row r="18" spans="1:14" s="1" customFormat="1" ht="24.95" customHeight="1" x14ac:dyDescent="0.25">
      <c r="A18" s="10" t="s">
        <v>28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>SUM(B18:M18)</f>
        <v>0</v>
      </c>
    </row>
    <row r="19" spans="1:14" s="1" customFormat="1" ht="24.95" customHeight="1" x14ac:dyDescent="0.25">
      <c r="A19" s="12" t="s">
        <v>29</v>
      </c>
      <c r="B19" s="13">
        <f t="shared" ref="B19:M19" si="4">SUM(B16:B17)</f>
        <v>9153619</v>
      </c>
      <c r="C19" s="13">
        <f t="shared" si="4"/>
        <v>9153619</v>
      </c>
      <c r="D19" s="13">
        <f t="shared" si="4"/>
        <v>9153619</v>
      </c>
      <c r="E19" s="13">
        <f t="shared" si="4"/>
        <v>9153619</v>
      </c>
      <c r="F19" s="13">
        <f t="shared" si="4"/>
        <v>9153619</v>
      </c>
      <c r="G19" s="13">
        <f t="shared" si="4"/>
        <v>9153619</v>
      </c>
      <c r="H19" s="13">
        <f t="shared" si="4"/>
        <v>9153619</v>
      </c>
      <c r="I19" s="13">
        <f t="shared" si="4"/>
        <v>9153619</v>
      </c>
      <c r="J19" s="13">
        <f t="shared" si="4"/>
        <v>9153619</v>
      </c>
      <c r="K19" s="13">
        <f t="shared" si="4"/>
        <v>9153619</v>
      </c>
      <c r="L19" s="13">
        <f t="shared" si="4"/>
        <v>9153619</v>
      </c>
      <c r="M19" s="13">
        <f t="shared" si="4"/>
        <v>9153613</v>
      </c>
      <c r="N19" s="14">
        <f>SUM(N15:N18)</f>
        <v>109843422</v>
      </c>
    </row>
  </sheetData>
  <mergeCells count="5">
    <mergeCell ref="A1:N1"/>
    <mergeCell ref="A3:N3"/>
    <mergeCell ref="A6:N6"/>
    <mergeCell ref="A15:N15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2019-05-28T10:32:02Z</dcterms:modified>
</cp:coreProperties>
</file>