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3E0CACFA-A92F-40D1-B324-11A037EE8D89}" xr6:coauthVersionLast="40" xr6:coauthVersionMax="40" xr10:uidLastSave="{00000000-0000-0000-0000-000000000000}"/>
  <bookViews>
    <workbookView xWindow="-120" yWindow="-120" windowWidth="20730" windowHeight="11160" xr2:uid="{2B4D02E8-1D01-4F01-B277-8FA22EE881F0}"/>
  </bookViews>
  <sheets>
    <sheet name="9.3. sz. mell" sheetId="1" r:id="rId1"/>
  </sheets>
  <externalReferences>
    <externalReference r:id="rId2"/>
    <externalReference r:id="rId3"/>
  </externalReferences>
  <definedNames>
    <definedName name="_xlnm.Print_Titles" localSheetId="0">'9.3.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F59" i="1"/>
  <c r="E59" i="1"/>
  <c r="F58" i="1"/>
  <c r="E58" i="1"/>
  <c r="E57" i="1"/>
  <c r="E56" i="1"/>
  <c r="F56" i="1" s="1"/>
  <c r="E55" i="1"/>
  <c r="F55" i="1" s="1"/>
  <c r="E54" i="1"/>
  <c r="F54" i="1" s="1"/>
  <c r="E53" i="1"/>
  <c r="C53" i="1"/>
  <c r="F53" i="1" s="1"/>
  <c r="E52" i="1"/>
  <c r="C52" i="1"/>
  <c r="F52" i="1" s="1"/>
  <c r="E51" i="1"/>
  <c r="F50" i="1"/>
  <c r="E50" i="1"/>
  <c r="F49" i="1"/>
  <c r="E49" i="1"/>
  <c r="E48" i="1"/>
  <c r="C48" i="1"/>
  <c r="F48" i="1" s="1"/>
  <c r="E47" i="1"/>
  <c r="F47" i="1" s="1"/>
  <c r="C47" i="1"/>
  <c r="E46" i="1"/>
  <c r="C46" i="1"/>
  <c r="F46" i="1" s="1"/>
  <c r="E45" i="1"/>
  <c r="F44" i="1"/>
  <c r="E44" i="1"/>
  <c r="F43" i="1"/>
  <c r="E43" i="1"/>
  <c r="F42" i="1"/>
  <c r="E42" i="1"/>
  <c r="E41" i="1"/>
  <c r="E40" i="1"/>
  <c r="C40" i="1"/>
  <c r="F40" i="1" s="1"/>
  <c r="F39" i="1"/>
  <c r="E39" i="1"/>
  <c r="F38" i="1"/>
  <c r="E38" i="1"/>
  <c r="E37" i="1"/>
  <c r="C37" i="1"/>
  <c r="F37" i="1" s="1"/>
  <c r="E36" i="1"/>
  <c r="F35" i="1"/>
  <c r="E35" i="1"/>
  <c r="F34" i="1"/>
  <c r="E34" i="1"/>
  <c r="F33" i="1"/>
  <c r="E33" i="1"/>
  <c r="F32" i="1"/>
  <c r="E32" i="1"/>
  <c r="F31" i="1"/>
  <c r="E31" i="1"/>
  <c r="E30" i="1"/>
  <c r="C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F20" i="1"/>
  <c r="E20" i="1"/>
  <c r="C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C8" i="1"/>
  <c r="C36" i="1" s="1"/>
  <c r="F36" i="1" l="1"/>
  <c r="C41" i="1"/>
  <c r="F41" i="1" s="1"/>
  <c r="F8" i="1"/>
  <c r="C45" i="1"/>
  <c r="C51" i="1"/>
  <c r="F51" i="1" s="1"/>
  <c r="F45" i="1" l="1"/>
  <c r="C57" i="1"/>
  <c r="F57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<sst xmlns="http://schemas.openxmlformats.org/spreadsheetml/2006/main" count="111" uniqueCount="97">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</sst>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 indent="1"/>
    </xf>
    <xf numFmtId="164" fontId="14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 wrapText="1" indent="1"/>
    </xf>
    <xf numFmtId="164" fontId="14" fillId="0" borderId="19" xfId="0" applyNumberFormat="1" applyFont="1" applyBorder="1" applyAlignment="1" applyProtection="1">
      <alignment horizontal="right" vertical="center" wrapText="1" indent="1"/>
      <protection locked="0"/>
    </xf>
    <xf numFmtId="0" fontId="14" fillId="0" borderId="20" xfId="1" applyFont="1" applyBorder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164" fontId="7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1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vertical="center" wrapText="1" indent="1"/>
    </xf>
    <xf numFmtId="164" fontId="4" fillId="0" borderId="24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164" fontId="4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26" xfId="1" applyFont="1" applyBorder="1" applyAlignment="1">
      <alignment horizontal="left" vertical="center" wrapText="1" indent="1"/>
    </xf>
    <xf numFmtId="164" fontId="4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164" fontId="17" fillId="0" borderId="28" xfId="0" applyNumberFormat="1" applyFont="1" applyBorder="1" applyAlignment="1">
      <alignment horizontal="right" vertical="center" wrapText="1" indent="1"/>
    </xf>
    <xf numFmtId="164" fontId="17" fillId="0" borderId="27" xfId="0" applyNumberFormat="1" applyFont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>
      <alignment horizontal="left" wrapText="1" inden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164" fontId="17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4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right" vertical="center" wrapText="1" indent="1"/>
    </xf>
    <xf numFmtId="0" fontId="9" fillId="0" borderId="10" xfId="0" applyFont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4" fontId="9" fillId="0" borderId="12" xfId="0" applyNumberFormat="1" applyFont="1" applyBorder="1" applyAlignment="1" applyProtection="1">
      <alignment horizontal="right" vertical="center" wrapText="1" indent="1"/>
      <protection locked="0"/>
    </xf>
    <xf numFmtId="3" fontId="9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D8125E42-EFFD-49E9-B952-4752D6EEB5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2019_6(II.28)%202018.%20&#233;vi%20k&#246;lts&#233;gvet&#233;s%20rend.%20m&#243;d%20mell&#233;kle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VK/VK%202018.%20&#233;vi%20k&#246;lts&#233;gvet&#233;s%20rend.m&#243;d.%20mell&#233;klete-2019.%20febru&#225;r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>
            <v>11811462</v>
          </cell>
        </row>
        <row r="10">
          <cell r="C10">
            <v>600000</v>
          </cell>
        </row>
        <row r="11">
          <cell r="C11">
            <v>4200000</v>
          </cell>
        </row>
        <row r="12">
          <cell r="C12">
            <v>0</v>
          </cell>
        </row>
        <row r="13">
          <cell r="C13">
            <v>638880</v>
          </cell>
        </row>
        <row r="14">
          <cell r="C14">
            <v>1468498</v>
          </cell>
        </row>
        <row r="15">
          <cell r="C15">
            <v>4390000</v>
          </cell>
        </row>
        <row r="16">
          <cell r="C16">
            <v>1000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513084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4">
          <cell r="C34">
            <v>30000</v>
          </cell>
        </row>
        <row r="36">
          <cell r="C36">
            <v>11841462</v>
          </cell>
        </row>
        <row r="37">
          <cell r="C37">
            <v>288637138</v>
          </cell>
        </row>
        <row r="38">
          <cell r="C38">
            <v>665045</v>
          </cell>
        </row>
        <row r="40">
          <cell r="C40">
            <v>287972093</v>
          </cell>
        </row>
        <row r="41">
          <cell r="C41">
            <v>300478600</v>
          </cell>
        </row>
        <row r="45">
          <cell r="C45">
            <v>298126220</v>
          </cell>
        </row>
        <row r="46">
          <cell r="C46">
            <v>187980909</v>
          </cell>
        </row>
        <row r="47">
          <cell r="C47">
            <v>40300358</v>
          </cell>
        </row>
        <row r="48">
          <cell r="C48">
            <v>69844953</v>
          </cell>
        </row>
        <row r="51">
          <cell r="C51">
            <v>2352380</v>
          </cell>
        </row>
        <row r="52">
          <cell r="C52">
            <v>2097380</v>
          </cell>
        </row>
        <row r="53">
          <cell r="C53">
            <v>255000</v>
          </cell>
        </row>
        <row r="57">
          <cell r="C57">
            <v>300478600</v>
          </cell>
        </row>
        <row r="59">
          <cell r="C59">
            <v>54.7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 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.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317500</v>
          </cell>
        </row>
        <row r="9">
          <cell r="C9"/>
        </row>
        <row r="10">
          <cell r="C10">
            <v>250000</v>
          </cell>
        </row>
        <row r="11">
          <cell r="C11"/>
        </row>
        <row r="12">
          <cell r="C12"/>
        </row>
        <row r="13">
          <cell r="C13"/>
        </row>
        <row r="14">
          <cell r="C14">
            <v>67500</v>
          </cell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  <row r="20">
          <cell r="C20">
            <v>0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/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>
            <v>317500</v>
          </cell>
        </row>
        <row r="37">
          <cell r="C37">
            <v>0</v>
          </cell>
        </row>
        <row r="38">
          <cell r="C38"/>
        </row>
        <row r="39">
          <cell r="C39"/>
        </row>
        <row r="40">
          <cell r="C40"/>
        </row>
        <row r="41">
          <cell r="C41">
            <v>317500</v>
          </cell>
        </row>
        <row r="42">
          <cell r="C42"/>
        </row>
        <row r="43">
          <cell r="C43"/>
        </row>
        <row r="44">
          <cell r="C44"/>
        </row>
        <row r="45">
          <cell r="C45">
            <v>317500</v>
          </cell>
        </row>
        <row r="46">
          <cell r="C46"/>
        </row>
        <row r="47">
          <cell r="C47"/>
        </row>
        <row r="48">
          <cell r="C48">
            <v>317500</v>
          </cell>
        </row>
        <row r="49">
          <cell r="C49"/>
        </row>
        <row r="50">
          <cell r="C50"/>
        </row>
        <row r="51">
          <cell r="C51">
            <v>0</v>
          </cell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>
            <v>317500</v>
          </cell>
        </row>
        <row r="58">
          <cell r="C58"/>
        </row>
        <row r="59">
          <cell r="C59"/>
        </row>
        <row r="60">
          <cell r="C60"/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6789502</v>
          </cell>
        </row>
      </sheetData>
      <sheetData sheetId="33"/>
      <sheetData sheetId="34">
        <row r="8">
          <cell r="C8">
            <v>5420250</v>
          </cell>
        </row>
      </sheetData>
      <sheetData sheetId="35"/>
      <sheetData sheetId="36"/>
      <sheetData sheetId="37">
        <row r="8">
          <cell r="C8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DDC-FA11-4DBD-B007-D14D876CA5A0}">
  <sheetPr codeName="Munka16">
    <tabColor rgb="FF92D050"/>
  </sheetPr>
  <dimension ref="A1:F60"/>
  <sheetViews>
    <sheetView tabSelected="1" view="pageLayout" zoomScaleNormal="115" workbookViewId="0">
      <selection activeCell="D2" sqref="D2"/>
    </sheetView>
  </sheetViews>
  <sheetFormatPr defaultRowHeight="12.75" x14ac:dyDescent="0.2"/>
  <cols>
    <col min="1" max="1" width="13.83203125" style="74" customWidth="1"/>
    <col min="2" max="2" width="79.1640625" style="20" customWidth="1"/>
    <col min="3" max="3" width="25" style="20" customWidth="1"/>
    <col min="4" max="4" width="9.33203125" style="20"/>
    <col min="5" max="5" width="10.83203125" style="5" hidden="1" customWidth="1"/>
    <col min="6" max="6" width="7.33203125" style="5" hidden="1" customWidth="1"/>
    <col min="7" max="7" width="8" style="20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12128962</v>
      </c>
      <c r="E8" s="32">
        <f>'[1]9.3.1. sz. mell EOI'!C8+'[2]9.3.2.sz.mell EOI'!C8</f>
        <v>12128962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'[1]9.3.1. sz. mell EOI'!C9+'[2]9.3.2.sz.mell EOI'!C9</f>
        <v>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850000</v>
      </c>
      <c r="E10" s="32">
        <f>'[1]9.3.1. sz. mell EOI'!C10+'[2]9.3.2.sz.mell EOI'!C10</f>
        <v>850000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4200000</v>
      </c>
      <c r="E11" s="32">
        <f>'[1]9.3.1. sz. mell EOI'!C11+'[2]9.3.2.sz.mell EOI'!C11</f>
        <v>4200000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>
        <v>0</v>
      </c>
      <c r="E12" s="32">
        <f>'[1]9.3.1. sz. mell EOI'!C12+'[2]9.3.2.sz.mell EOI'!C12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638880</v>
      </c>
      <c r="E13" s="32">
        <f>'[1]9.3.1. sz. mell EOI'!C13+'[2]9.3.2.sz.mell EOI'!C13</f>
        <v>638880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1535998</v>
      </c>
      <c r="E14" s="32">
        <f>'[1]9.3.1. sz. mell EOI'!C14+'[2]9.3.2.sz.mell EOI'!C14</f>
        <v>1535998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4390000</v>
      </c>
      <c r="E15" s="32">
        <f>'[1]9.3.1. sz. mell EOI'!C15+'[2]9.3.2.sz.mell EOI'!C15</f>
        <v>4390000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38">
        <v>1000</v>
      </c>
      <c r="E16" s="32">
        <f>'[1]9.3.1. sz. mell EOI'!C16+'[2]9.3.2.sz.mell EOI'!C16</f>
        <v>1000</v>
      </c>
      <c r="F16" s="32">
        <f t="shared" si="0"/>
        <v>0</v>
      </c>
    </row>
    <row r="17" spans="1:6" s="40" customFormat="1" ht="12" customHeight="1" x14ac:dyDescent="0.2">
      <c r="A17" s="36" t="s">
        <v>32</v>
      </c>
      <c r="B17" s="37" t="s">
        <v>33</v>
      </c>
      <c r="C17" s="38">
        <v>0</v>
      </c>
      <c r="E17" s="32">
        <f>'[1]9.3.1. sz. mell EOI'!C17+'[2]9.3.2.sz.mell EOI'!C17</f>
        <v>0</v>
      </c>
      <c r="F17" s="32">
        <f t="shared" si="0"/>
        <v>0</v>
      </c>
    </row>
    <row r="18" spans="1:6" s="40" customFormat="1" ht="12" customHeight="1" x14ac:dyDescent="0.2">
      <c r="A18" s="36" t="s">
        <v>34</v>
      </c>
      <c r="B18" s="37" t="s">
        <v>35</v>
      </c>
      <c r="C18" s="38">
        <v>0</v>
      </c>
      <c r="E18" s="32">
        <f>'[1]9.3.1. sz. mell EOI'!C18+'[2]9.3.2.sz.mell EOI'!C18</f>
        <v>0</v>
      </c>
      <c r="F18" s="32">
        <f t="shared" si="0"/>
        <v>0</v>
      </c>
    </row>
    <row r="19" spans="1:6" s="40" customFormat="1" ht="12" customHeight="1" thickBot="1" x14ac:dyDescent="0.25">
      <c r="A19" s="36" t="s">
        <v>36</v>
      </c>
      <c r="B19" s="39" t="s">
        <v>37</v>
      </c>
      <c r="C19" s="41">
        <v>513084</v>
      </c>
      <c r="E19" s="32">
        <f>'[1]9.3.1. sz. mell EOI'!C19+'[2]9.3.2.sz.mell EOI'!C19</f>
        <v>513084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>
        <f>'[1]9.3.1. sz. mell EOI'!C20+'[2]9.3.2.sz.mell EOI'!C20</f>
        <v>0</v>
      </c>
      <c r="F20" s="32">
        <f t="shared" si="0"/>
        <v>0</v>
      </c>
    </row>
    <row r="21" spans="1:6" s="40" customFormat="1" ht="12" customHeight="1" x14ac:dyDescent="0.2">
      <c r="A21" s="36" t="s">
        <v>40</v>
      </c>
      <c r="B21" s="42" t="s">
        <v>41</v>
      </c>
      <c r="C21" s="38"/>
      <c r="E21" s="32">
        <f>'[1]9.3.1. sz. mell EOI'!C21+'[2]9.3.2.sz.mell EOI'!C21</f>
        <v>0</v>
      </c>
      <c r="F21" s="32">
        <f t="shared" si="0"/>
        <v>0</v>
      </c>
    </row>
    <row r="22" spans="1:6" s="40" customFormat="1" ht="12" customHeight="1" x14ac:dyDescent="0.2">
      <c r="A22" s="36" t="s">
        <v>42</v>
      </c>
      <c r="B22" s="37" t="s">
        <v>43</v>
      </c>
      <c r="C22" s="38"/>
      <c r="E22" s="32">
        <f>'[1]9.3.1. sz. mell EOI'!C22+'[2]9.3.2.sz.mell EOI'!C22</f>
        <v>0</v>
      </c>
      <c r="F22" s="32">
        <f t="shared" si="0"/>
        <v>0</v>
      </c>
    </row>
    <row r="23" spans="1:6" s="40" customFormat="1" ht="12" customHeight="1" x14ac:dyDescent="0.2">
      <c r="A23" s="36" t="s">
        <v>44</v>
      </c>
      <c r="B23" s="37" t="s">
        <v>45</v>
      </c>
      <c r="C23" s="38"/>
      <c r="E23" s="32">
        <f>'[1]9.3.1. sz. mell EOI'!C23+'[2]9.3.2.sz.mell EOI'!C23</f>
        <v>0</v>
      </c>
      <c r="F23" s="32">
        <f t="shared" si="0"/>
        <v>0</v>
      </c>
    </row>
    <row r="24" spans="1:6" s="40" customFormat="1" ht="12" customHeight="1" thickBot="1" x14ac:dyDescent="0.25">
      <c r="A24" s="36" t="s">
        <v>46</v>
      </c>
      <c r="B24" s="37" t="s">
        <v>47</v>
      </c>
      <c r="C24" s="38"/>
      <c r="E24" s="32">
        <f>'[1]9.3.1. sz. mell EOI'!C24+'[2]9.3.2.sz.mell EOI'!C24</f>
        <v>0</v>
      </c>
      <c r="F24" s="32">
        <f t="shared" si="0"/>
        <v>0</v>
      </c>
    </row>
    <row r="25" spans="1:6" s="40" customFormat="1" ht="12" customHeight="1" thickBot="1" x14ac:dyDescent="0.25">
      <c r="A25" s="43" t="s">
        <v>48</v>
      </c>
      <c r="B25" s="44" t="s">
        <v>49</v>
      </c>
      <c r="C25" s="45"/>
      <c r="E25" s="32">
        <f>'[1]9.3.1. sz. mell EOI'!C25+'[2]9.3.2.sz.mell EOI'!C25</f>
        <v>0</v>
      </c>
      <c r="F25" s="32">
        <f t="shared" si="0"/>
        <v>0</v>
      </c>
    </row>
    <row r="26" spans="1:6" s="40" customFormat="1" ht="12" customHeight="1" thickBot="1" x14ac:dyDescent="0.25">
      <c r="A26" s="43" t="s">
        <v>50</v>
      </c>
      <c r="B26" s="44" t="s">
        <v>51</v>
      </c>
      <c r="C26" s="30">
        <f>+C27+C28</f>
        <v>0</v>
      </c>
      <c r="E26" s="32">
        <f>'[1]9.3.1. sz. mell EOI'!C26+'[2]9.3.2.sz.mell EOI'!C26</f>
        <v>0</v>
      </c>
      <c r="F26" s="32">
        <f t="shared" si="0"/>
        <v>0</v>
      </c>
    </row>
    <row r="27" spans="1:6" s="40" customFormat="1" ht="12" customHeight="1" x14ac:dyDescent="0.2">
      <c r="A27" s="46" t="s">
        <v>52</v>
      </c>
      <c r="B27" s="47" t="s">
        <v>43</v>
      </c>
      <c r="C27" s="48"/>
      <c r="E27" s="32">
        <f>'[1]9.3.1. sz. mell EOI'!C27+'[2]9.3.2.sz.mell EOI'!C27</f>
        <v>0</v>
      </c>
      <c r="F27" s="32">
        <f t="shared" si="0"/>
        <v>0</v>
      </c>
    </row>
    <row r="28" spans="1:6" s="40" customFormat="1" ht="12" customHeight="1" x14ac:dyDescent="0.2">
      <c r="A28" s="46" t="s">
        <v>53</v>
      </c>
      <c r="B28" s="49" t="s">
        <v>54</v>
      </c>
      <c r="C28" s="50"/>
      <c r="E28" s="32">
        <f>'[1]9.3.1. sz. mell EOI'!C28+'[2]9.3.2.sz.mell EOI'!C28</f>
        <v>0</v>
      </c>
      <c r="F28" s="32">
        <f t="shared" si="0"/>
        <v>0</v>
      </c>
    </row>
    <row r="29" spans="1:6" s="40" customFormat="1" ht="12" customHeight="1" thickBot="1" x14ac:dyDescent="0.25">
      <c r="A29" s="36" t="s">
        <v>55</v>
      </c>
      <c r="B29" s="51" t="s">
        <v>56</v>
      </c>
      <c r="C29" s="52"/>
      <c r="E29" s="32">
        <f>'[1]9.3.1. sz. mell EOI'!C29+'[2]9.3.2.sz.mell EOI'!C29</f>
        <v>0</v>
      </c>
      <c r="F29" s="32">
        <f t="shared" si="0"/>
        <v>0</v>
      </c>
    </row>
    <row r="30" spans="1:6" s="40" customFormat="1" ht="12" customHeight="1" thickBot="1" x14ac:dyDescent="0.25">
      <c r="A30" s="43" t="s">
        <v>57</v>
      </c>
      <c r="B30" s="44" t="s">
        <v>58</v>
      </c>
      <c r="C30" s="30">
        <f>+C31+C32+C33</f>
        <v>0</v>
      </c>
      <c r="E30" s="32">
        <f>'[1]9.3.1. sz. mell EOI'!C30+'[2]9.3.2.sz.mell EOI'!C30</f>
        <v>0</v>
      </c>
      <c r="F30" s="32">
        <f t="shared" si="0"/>
        <v>0</v>
      </c>
    </row>
    <row r="31" spans="1:6" s="40" customFormat="1" ht="12" customHeight="1" x14ac:dyDescent="0.2">
      <c r="A31" s="46" t="s">
        <v>59</v>
      </c>
      <c r="B31" s="47" t="s">
        <v>60</v>
      </c>
      <c r="C31" s="48"/>
      <c r="E31" s="32">
        <f>'[1]9.3.1. sz. mell EOI'!C31+'[2]9.3.2.sz.mell EOI'!C31</f>
        <v>0</v>
      </c>
      <c r="F31" s="32">
        <f t="shared" si="0"/>
        <v>0</v>
      </c>
    </row>
    <row r="32" spans="1:6" s="40" customFormat="1" ht="12" customHeight="1" x14ac:dyDescent="0.2">
      <c r="A32" s="46" t="s">
        <v>61</v>
      </c>
      <c r="B32" s="49" t="s">
        <v>62</v>
      </c>
      <c r="C32" s="50"/>
      <c r="E32" s="32">
        <f>'[1]9.3.1. sz. mell EOI'!C32+'[2]9.3.2.sz.mell EOI'!C32</f>
        <v>0</v>
      </c>
      <c r="F32" s="32">
        <f t="shared" si="0"/>
        <v>0</v>
      </c>
    </row>
    <row r="33" spans="1:6" s="40" customFormat="1" ht="12" customHeight="1" thickBot="1" x14ac:dyDescent="0.25">
      <c r="A33" s="36" t="s">
        <v>63</v>
      </c>
      <c r="B33" s="51" t="s">
        <v>64</v>
      </c>
      <c r="C33" s="52"/>
      <c r="E33" s="32">
        <f>'[1]9.3.1. sz. mell EOI'!C33+'[2]9.3.2.sz.mell EOI'!C33</f>
        <v>0</v>
      </c>
      <c r="F33" s="32">
        <f t="shared" si="0"/>
        <v>0</v>
      </c>
    </row>
    <row r="34" spans="1:6" s="31" customFormat="1" ht="12" customHeight="1" thickBot="1" x14ac:dyDescent="0.25">
      <c r="A34" s="43" t="s">
        <v>65</v>
      </c>
      <c r="B34" s="44" t="s">
        <v>66</v>
      </c>
      <c r="C34" s="53">
        <v>30000</v>
      </c>
      <c r="E34" s="32">
        <f>'[1]9.3.1. sz. mell EOI'!C34+'[2]9.3.2.sz.mell EOI'!C34</f>
        <v>30000</v>
      </c>
      <c r="F34" s="32">
        <f t="shared" si="0"/>
        <v>0</v>
      </c>
    </row>
    <row r="35" spans="1:6" s="31" customFormat="1" ht="12" customHeight="1" thickBot="1" x14ac:dyDescent="0.25">
      <c r="A35" s="43" t="s">
        <v>67</v>
      </c>
      <c r="B35" s="44" t="s">
        <v>68</v>
      </c>
      <c r="C35" s="54"/>
      <c r="E35" s="32">
        <f>'[1]9.3.1. sz. mell EOI'!C35+'[2]9.3.2.sz.mell EOI'!C35</f>
        <v>0</v>
      </c>
      <c r="F35" s="32">
        <f t="shared" si="0"/>
        <v>0</v>
      </c>
    </row>
    <row r="36" spans="1:6" s="31" customFormat="1" ht="12" customHeight="1" thickBot="1" x14ac:dyDescent="0.25">
      <c r="A36" s="21" t="s">
        <v>69</v>
      </c>
      <c r="B36" s="44" t="s">
        <v>70</v>
      </c>
      <c r="C36" s="55">
        <f>+C8+C20+C25+C26+C30+C34+C35</f>
        <v>12158962</v>
      </c>
      <c r="E36" s="32">
        <f>'[1]9.3.1. sz. mell EOI'!C36+'[2]9.3.2.sz.mell EOI'!C36</f>
        <v>12158962</v>
      </c>
      <c r="F36" s="32">
        <f t="shared" si="0"/>
        <v>0</v>
      </c>
    </row>
    <row r="37" spans="1:6" s="31" customFormat="1" ht="12" customHeight="1" thickBot="1" x14ac:dyDescent="0.25">
      <c r="A37" s="56" t="s">
        <v>71</v>
      </c>
      <c r="B37" s="44" t="s">
        <v>72</v>
      </c>
      <c r="C37" s="57">
        <f>+C38+C39+C40</f>
        <v>288637138</v>
      </c>
      <c r="E37" s="32">
        <f>'[1]9.3.1. sz. mell EOI'!C37+'[2]9.3.2.sz.mell EOI'!C37</f>
        <v>288637138</v>
      </c>
      <c r="F37" s="32">
        <f t="shared" si="0"/>
        <v>0</v>
      </c>
    </row>
    <row r="38" spans="1:6" s="31" customFormat="1" ht="12" customHeight="1" x14ac:dyDescent="0.2">
      <c r="A38" s="46" t="s">
        <v>73</v>
      </c>
      <c r="B38" s="47" t="s">
        <v>74</v>
      </c>
      <c r="C38" s="48">
        <v>665045</v>
      </c>
      <c r="E38" s="32">
        <f>'[1]9.3.1. sz. mell EOI'!C38+'[2]9.3.2.sz.mell EOI'!C38</f>
        <v>665045</v>
      </c>
      <c r="F38" s="32">
        <f t="shared" si="0"/>
        <v>0</v>
      </c>
    </row>
    <row r="39" spans="1:6" s="31" customFormat="1" ht="12" customHeight="1" x14ac:dyDescent="0.2">
      <c r="A39" s="46" t="s">
        <v>75</v>
      </c>
      <c r="B39" s="49" t="s">
        <v>76</v>
      </c>
      <c r="C39" s="50"/>
      <c r="E39" s="32">
        <f>'[1]9.3.1. sz. mell EOI'!C39+'[2]9.3.2.sz.mell EOI'!C39</f>
        <v>0</v>
      </c>
      <c r="F39" s="32">
        <f t="shared" si="0"/>
        <v>0</v>
      </c>
    </row>
    <row r="40" spans="1:6" s="40" customFormat="1" ht="12" customHeight="1" thickBot="1" x14ac:dyDescent="0.25">
      <c r="A40" s="36" t="s">
        <v>77</v>
      </c>
      <c r="B40" s="51" t="s">
        <v>78</v>
      </c>
      <c r="C40" s="58">
        <f>289157846+479604+110000+2068488+718040-624000+88350-354600+130996-513084+423953-3713500</f>
        <v>287972093</v>
      </c>
      <c r="E40" s="32">
        <f>'[1]9.3.1. sz. mell EOI'!C40+'[2]9.3.2.sz.mell EOI'!C40</f>
        <v>287972093</v>
      </c>
      <c r="F40" s="32">
        <f t="shared" si="0"/>
        <v>0</v>
      </c>
    </row>
    <row r="41" spans="1:6" s="40" customFormat="1" ht="15" customHeight="1" thickBot="1" x14ac:dyDescent="0.25">
      <c r="A41" s="56" t="s">
        <v>79</v>
      </c>
      <c r="B41" s="59" t="s">
        <v>80</v>
      </c>
      <c r="C41" s="57">
        <f>+C36+C37</f>
        <v>300796100</v>
      </c>
      <c r="E41" s="32">
        <f>'[1]9.3.1. sz. mell EOI'!C41+'[2]9.3.2.sz.mell EOI'!C41</f>
        <v>300796100</v>
      </c>
      <c r="F41" s="32">
        <f t="shared" si="0"/>
        <v>0</v>
      </c>
    </row>
    <row r="42" spans="1:6" s="40" customFormat="1" ht="15" customHeight="1" x14ac:dyDescent="0.2">
      <c r="A42" s="60"/>
      <c r="B42" s="61"/>
      <c r="C42" s="62"/>
      <c r="E42" s="32">
        <f>'[1]9.3.1. sz. mell EOI'!C42+'[2]9.3.2.sz.mell EOI'!C42</f>
        <v>0</v>
      </c>
      <c r="F42" s="32">
        <f t="shared" si="0"/>
        <v>0</v>
      </c>
    </row>
    <row r="43" spans="1:6" ht="13.5" thickBot="1" x14ac:dyDescent="0.25">
      <c r="A43" s="63"/>
      <c r="B43" s="64"/>
      <c r="C43" s="65"/>
      <c r="E43" s="32">
        <f>'[1]9.3.1. sz. mell EOI'!C43+'[2]9.3.2.sz.mell EOI'!C43</f>
        <v>0</v>
      </c>
      <c r="F43" s="32">
        <f t="shared" si="0"/>
        <v>0</v>
      </c>
    </row>
    <row r="44" spans="1:6" s="24" customFormat="1" ht="16.5" customHeight="1" thickBot="1" x14ac:dyDescent="0.25">
      <c r="A44" s="66"/>
      <c r="B44" s="67" t="s">
        <v>81</v>
      </c>
      <c r="C44" s="55"/>
      <c r="E44" s="32">
        <f>'[1]9.3.1. sz. mell EOI'!C44+'[2]9.3.2.sz.mell EOI'!C44</f>
        <v>0</v>
      </c>
      <c r="F44" s="32">
        <f t="shared" si="0"/>
        <v>0</v>
      </c>
    </row>
    <row r="45" spans="1:6" s="69" customFormat="1" ht="12" customHeight="1" thickBot="1" x14ac:dyDescent="0.25">
      <c r="A45" s="43" t="s">
        <v>14</v>
      </c>
      <c r="B45" s="44" t="s">
        <v>82</v>
      </c>
      <c r="C45" s="68">
        <f>SUM(C46:C50)</f>
        <v>298443720</v>
      </c>
      <c r="E45" s="32">
        <f>'[1]9.3.1. sz. mell EOI'!C45+'[2]9.3.2.sz.mell EOI'!C45</f>
        <v>298443720</v>
      </c>
      <c r="F45" s="32">
        <f t="shared" si="0"/>
        <v>0</v>
      </c>
    </row>
    <row r="46" spans="1:6" ht="12" customHeight="1" x14ac:dyDescent="0.2">
      <c r="A46" s="36" t="s">
        <v>16</v>
      </c>
      <c r="B46" s="42" t="s">
        <v>83</v>
      </c>
      <c r="C46" s="70">
        <f>187166011+408000+1630390-80000+80000+109620-136112+275000-1472000</f>
        <v>187980909</v>
      </c>
      <c r="E46" s="32">
        <f>'[1]9.3.1. sz. mell EOI'!C46+'[2]9.3.2.sz.mell EOI'!C46</f>
        <v>187980909</v>
      </c>
      <c r="F46" s="32">
        <f t="shared" si="0"/>
        <v>0</v>
      </c>
    </row>
    <row r="47" spans="1:6" ht="12" customHeight="1" x14ac:dyDescent="0.2">
      <c r="A47" s="36" t="s">
        <v>18</v>
      </c>
      <c r="B47" s="37" t="s">
        <v>84</v>
      </c>
      <c r="C47" s="71">
        <f>40197175+71604+308098+14040+21376-23888+111953-400000</f>
        <v>40300358</v>
      </c>
      <c r="E47" s="32">
        <f>'[1]9.3.1. sz. mell EOI'!C47+'[2]9.3.2.sz.mell EOI'!C47</f>
        <v>40300358</v>
      </c>
      <c r="F47" s="32">
        <f t="shared" si="0"/>
        <v>0</v>
      </c>
    </row>
    <row r="48" spans="1:6" ht="12" customHeight="1" x14ac:dyDescent="0.2">
      <c r="A48" s="36" t="s">
        <v>20</v>
      </c>
      <c r="B48" s="37" t="s">
        <v>85</v>
      </c>
      <c r="C48" s="71">
        <f>71308603+110000+60000+130000+80000+624000-624000+88350+30000+160000+37000-1841500</f>
        <v>70162453</v>
      </c>
      <c r="E48" s="32">
        <f>'[1]9.3.1. sz. mell EOI'!C48+'[2]9.3.2.sz.mell EOI'!C48</f>
        <v>70162453</v>
      </c>
      <c r="F48" s="32">
        <f t="shared" si="0"/>
        <v>0</v>
      </c>
    </row>
    <row r="49" spans="1:6" ht="12" customHeight="1" x14ac:dyDescent="0.2">
      <c r="A49" s="36" t="s">
        <v>22</v>
      </c>
      <c r="B49" s="37" t="s">
        <v>86</v>
      </c>
      <c r="C49" s="72"/>
      <c r="E49" s="32">
        <f>'[1]9.3.1. sz. mell EOI'!C49+'[2]9.3.2.sz.mell EOI'!C49</f>
        <v>0</v>
      </c>
      <c r="F49" s="32">
        <f t="shared" si="0"/>
        <v>0</v>
      </c>
    </row>
    <row r="50" spans="1:6" ht="12" customHeight="1" thickBot="1" x14ac:dyDescent="0.25">
      <c r="A50" s="36" t="s">
        <v>24</v>
      </c>
      <c r="B50" s="37" t="s">
        <v>87</v>
      </c>
      <c r="C50" s="72"/>
      <c r="E50" s="32">
        <f>'[1]9.3.1. sz. mell EOI'!C50+'[2]9.3.2.sz.mell EOI'!C50</f>
        <v>0</v>
      </c>
      <c r="F50" s="32">
        <f t="shared" si="0"/>
        <v>0</v>
      </c>
    </row>
    <row r="51" spans="1:6" ht="12" customHeight="1" thickBot="1" x14ac:dyDescent="0.25">
      <c r="A51" s="43" t="s">
        <v>38</v>
      </c>
      <c r="B51" s="44" t="s">
        <v>88</v>
      </c>
      <c r="C51" s="30">
        <f>SUM(C52:C54)</f>
        <v>2352380</v>
      </c>
      <c r="E51" s="32">
        <f>'[1]9.3.1. sz. mell EOI'!C51+'[2]9.3.2.sz.mell EOI'!C51</f>
        <v>2352380</v>
      </c>
      <c r="F51" s="32">
        <f t="shared" si="0"/>
        <v>0</v>
      </c>
    </row>
    <row r="52" spans="1:6" s="69" customFormat="1" ht="12" customHeight="1" x14ac:dyDescent="0.2">
      <c r="A52" s="36" t="s">
        <v>40</v>
      </c>
      <c r="B52" s="42" t="s">
        <v>89</v>
      </c>
      <c r="C52" s="48">
        <f>2157380-60000</f>
        <v>2097380</v>
      </c>
      <c r="E52" s="32">
        <f>'[1]9.3.1. sz. mell EOI'!C52+'[2]9.3.2.sz.mell EOI'!C52</f>
        <v>2097380</v>
      </c>
      <c r="F52" s="32">
        <f t="shared" si="0"/>
        <v>0</v>
      </c>
    </row>
    <row r="53" spans="1:6" ht="12" customHeight="1" x14ac:dyDescent="0.2">
      <c r="A53" s="36" t="s">
        <v>42</v>
      </c>
      <c r="B53" s="37" t="s">
        <v>90</v>
      </c>
      <c r="C53" s="72">
        <f>609600-354600</f>
        <v>255000</v>
      </c>
      <c r="E53" s="32">
        <f>'[1]9.3.1. sz. mell EOI'!C53+'[2]9.3.2.sz.mell EOI'!C53</f>
        <v>255000</v>
      </c>
      <c r="F53" s="32">
        <f t="shared" si="0"/>
        <v>0</v>
      </c>
    </row>
    <row r="54" spans="1:6" ht="12" customHeight="1" x14ac:dyDescent="0.2">
      <c r="A54" s="36" t="s">
        <v>44</v>
      </c>
      <c r="B54" s="37" t="s">
        <v>91</v>
      </c>
      <c r="C54" s="72"/>
      <c r="E54" s="32">
        <f>'[1]9.3.1. sz. mell EOI'!C54+'[2]9.3.2.sz.mell EOI'!C54</f>
        <v>0</v>
      </c>
      <c r="F54" s="32">
        <f t="shared" si="0"/>
        <v>0</v>
      </c>
    </row>
    <row r="55" spans="1:6" ht="12" customHeight="1" thickBot="1" x14ac:dyDescent="0.25">
      <c r="A55" s="36" t="s">
        <v>46</v>
      </c>
      <c r="B55" s="37" t="s">
        <v>92</v>
      </c>
      <c r="C55" s="72"/>
      <c r="E55" s="32">
        <f>'[1]9.3.1. sz. mell EOI'!C55+'[2]9.3.2.sz.mell EOI'!C55</f>
        <v>0</v>
      </c>
      <c r="F55" s="32">
        <f t="shared" si="0"/>
        <v>0</v>
      </c>
    </row>
    <row r="56" spans="1:6" ht="15" customHeight="1" thickBot="1" x14ac:dyDescent="0.25">
      <c r="A56" s="43" t="s">
        <v>48</v>
      </c>
      <c r="B56" s="44" t="s">
        <v>93</v>
      </c>
      <c r="C56" s="45"/>
      <c r="E56" s="32">
        <f>'[1]9.3.1. sz. mell EOI'!C56+'[2]9.3.2.sz.mell EOI'!C56</f>
        <v>0</v>
      </c>
      <c r="F56" s="32">
        <f t="shared" si="0"/>
        <v>0</v>
      </c>
    </row>
    <row r="57" spans="1:6" ht="13.5" thickBot="1" x14ac:dyDescent="0.25">
      <c r="A57" s="43" t="s">
        <v>50</v>
      </c>
      <c r="B57" s="73" t="s">
        <v>94</v>
      </c>
      <c r="C57" s="68">
        <f>+C45+C51+C56</f>
        <v>300796100</v>
      </c>
      <c r="E57" s="32">
        <f>'[1]9.3.1. sz. mell EOI'!C57+'[2]9.3.2.sz.mell EOI'!C57</f>
        <v>300796100</v>
      </c>
      <c r="F57" s="32">
        <f t="shared" si="0"/>
        <v>0</v>
      </c>
    </row>
    <row r="58" spans="1:6" ht="15" customHeight="1" thickBot="1" x14ac:dyDescent="0.25">
      <c r="C58" s="75"/>
      <c r="E58" s="32">
        <f>'[1]9.3.1. sz. mell EOI'!C58+'[2]9.3.2.sz.mell EOI'!C58</f>
        <v>0</v>
      </c>
      <c r="F58" s="32">
        <f t="shared" si="0"/>
        <v>0</v>
      </c>
    </row>
    <row r="59" spans="1:6" ht="14.25" customHeight="1" thickBot="1" x14ac:dyDescent="0.25">
      <c r="A59" s="76" t="s">
        <v>95</v>
      </c>
      <c r="B59" s="77"/>
      <c r="C59" s="78">
        <v>54.7</v>
      </c>
      <c r="E59" s="32">
        <f>'[1]9.3.1. sz. mell EOI'!C59+'[2]9.3.2.sz.mell EOI'!C59</f>
        <v>54.7</v>
      </c>
      <c r="F59" s="32">
        <f t="shared" si="0"/>
        <v>0</v>
      </c>
    </row>
    <row r="60" spans="1:6" ht="13.5" thickBot="1" x14ac:dyDescent="0.25">
      <c r="A60" s="76" t="s">
        <v>96</v>
      </c>
      <c r="B60" s="77"/>
      <c r="C60" s="79"/>
      <c r="E60" s="32">
        <f>'[1]9.3.1. sz. mell EOI'!C60+'[2]9.3.2.sz.mell EOI'!C60</f>
        <v>0</v>
      </c>
      <c r="F60" s="32">
        <f t="shared" si="0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16.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2019-02-28T08:50:07Z</dcterms:created>
  <dcterms:modified xsi:type="dcterms:W3CDTF">2019-02-28T08:50:08Z</dcterms:modified>
</cp:coreProperties>
</file>