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8. évi költségvetés\Rendelet módosításai\2019. február 28\2019_6(II.28) 2018. évi költségvetés rend. mód melléklete.xlsx 2019-02-28 09-49-53\"/>
    </mc:Choice>
  </mc:AlternateContent>
  <xr:revisionPtr revIDLastSave="0" documentId="8_{3E0CACFA-A92F-40D1-B324-11A037EE8D89}" xr6:coauthVersionLast="40" xr6:coauthVersionMax="40" xr10:uidLastSave="{00000000-0000-0000-0000-000000000000}"/>
  <bookViews>
    <workbookView xWindow="-120" yWindow="-120" windowWidth="20730" windowHeight="11160" xr2:uid="{2B4D02E8-1D01-4F01-B277-8FA22EE881F0}"/>
  </bookViews>
  <sheets>
    <sheet name="9.3. sz. mell" sheetId="1" r:id="rId1"/>
  </sheets>
  <externalReferences>
    <externalReference r:id="rId2"/>
    <externalReference r:id="rId3"/>
  </externalReferences>
  <definedNames>
    <definedName name="_xlnm.Print_Titles" localSheetId="0">'9.3. sz. mell'!$1:$6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0" i="1" l="1"/>
  <c r="E60" i="1"/>
  <c r="F59" i="1"/>
  <c r="E59" i="1"/>
  <c r="F58" i="1"/>
  <c r="E58" i="1"/>
  <c r="E57" i="1"/>
  <c r="E56" i="1"/>
  <c r="F56" i="1" s="1"/>
  <c r="E55" i="1"/>
  <c r="F55" i="1" s="1"/>
  <c r="E54" i="1"/>
  <c r="F54" i="1" s="1"/>
  <c r="E53" i="1"/>
  <c r="C53" i="1"/>
  <c r="F53" i="1" s="1"/>
  <c r="E52" i="1"/>
  <c r="C52" i="1"/>
  <c r="F52" i="1" s="1"/>
  <c r="E51" i="1"/>
  <c r="F50" i="1"/>
  <c r="E50" i="1"/>
  <c r="F49" i="1"/>
  <c r="E49" i="1"/>
  <c r="E48" i="1"/>
  <c r="C48" i="1"/>
  <c r="F48" i="1" s="1"/>
  <c r="E47" i="1"/>
  <c r="F47" i="1" s="1"/>
  <c r="C47" i="1"/>
  <c r="E46" i="1"/>
  <c r="C46" i="1"/>
  <c r="F46" i="1" s="1"/>
  <c r="E45" i="1"/>
  <c r="F44" i="1"/>
  <c r="E44" i="1"/>
  <c r="F43" i="1"/>
  <c r="E43" i="1"/>
  <c r="F42" i="1"/>
  <c r="E42" i="1"/>
  <c r="E41" i="1"/>
  <c r="E40" i="1"/>
  <c r="C40" i="1"/>
  <c r="F40" i="1" s="1"/>
  <c r="F39" i="1"/>
  <c r="E39" i="1"/>
  <c r="F38" i="1"/>
  <c r="E38" i="1"/>
  <c r="E37" i="1"/>
  <c r="C37" i="1"/>
  <c r="F37" i="1" s="1"/>
  <c r="E36" i="1"/>
  <c r="F35" i="1"/>
  <c r="E35" i="1"/>
  <c r="F34" i="1"/>
  <c r="E34" i="1"/>
  <c r="F33" i="1"/>
  <c r="E33" i="1"/>
  <c r="F32" i="1"/>
  <c r="E32" i="1"/>
  <c r="F31" i="1"/>
  <c r="E31" i="1"/>
  <c r="E30" i="1"/>
  <c r="C30" i="1"/>
  <c r="F30" i="1" s="1"/>
  <c r="E29" i="1"/>
  <c r="F29" i="1" s="1"/>
  <c r="E28" i="1"/>
  <c r="F28" i="1" s="1"/>
  <c r="E27" i="1"/>
  <c r="F27" i="1" s="1"/>
  <c r="E26" i="1"/>
  <c r="C26" i="1"/>
  <c r="F26" i="1" s="1"/>
  <c r="F25" i="1"/>
  <c r="E25" i="1"/>
  <c r="F24" i="1"/>
  <c r="E24" i="1"/>
  <c r="F23" i="1"/>
  <c r="E23" i="1"/>
  <c r="F22" i="1"/>
  <c r="E22" i="1"/>
  <c r="F21" i="1"/>
  <c r="E21" i="1"/>
  <c r="F20" i="1"/>
  <c r="E20" i="1"/>
  <c r="C20" i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C8" i="1"/>
  <c r="C36" i="1" s="1"/>
  <c r="F36" i="1" l="1"/>
  <c r="C41" i="1"/>
  <c r="F41" i="1" s="1"/>
  <c r="F8" i="1"/>
  <c r="C45" i="1"/>
  <c r="C51" i="1"/>
  <c r="F51" i="1" s="1"/>
  <c r="F45" i="1" l="1"/>
  <c r="C57" i="1"/>
  <c r="F57" i="1" s="1"/>
</calcChain>
</file>

<file path=xl/sharedStrings.xml><?xml version="1.0" encoding="utf-8"?>
<sst xmlns="http://schemas.openxmlformats.org/spreadsheetml/2006/main" count="111" uniqueCount="97">
  <si>
    <t>Költségvetési szerv megnevezése</t>
  </si>
  <si>
    <t>Egyesített Óvodai Intézmény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</si>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</sst>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1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i/>
      <sz val="11"/>
      <name val="Times New Roman CE"/>
      <family val="1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80">
    <xf numFmtId="0" fontId="0" fillId="0" borderId="0" xfId="0"/>
    <xf numFmtId="164" fontId="1" fillId="0" borderId="0" xfId="0" applyNumberFormat="1" applyFont="1" applyAlignment="1">
      <alignment horizontal="left" vertical="center" wrapText="1"/>
    </xf>
    <xf numFmtId="164" fontId="2" fillId="0" borderId="0" xfId="0" applyNumberFormat="1" applyFont="1" applyAlignment="1">
      <alignment vertical="center" wrapText="1"/>
    </xf>
    <xf numFmtId="0" fontId="3" fillId="0" borderId="0" xfId="0" applyFont="1" applyAlignment="1">
      <alignment horizontal="right" vertical="top"/>
    </xf>
    <xf numFmtId="164" fontId="1" fillId="0" borderId="0" xfId="0" applyNumberFormat="1" applyFont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 indent="1"/>
    </xf>
    <xf numFmtId="164" fontId="7" fillId="0" borderId="12" xfId="0" applyNumberFormat="1" applyFont="1" applyBorder="1" applyAlignment="1">
      <alignment horizontal="right" vertical="center" wrapText="1" indent="1"/>
    </xf>
    <xf numFmtId="0" fontId="11" fillId="0" borderId="0" xfId="0" applyFont="1" applyAlignment="1">
      <alignment vertical="center" wrapText="1"/>
    </xf>
    <xf numFmtId="3" fontId="12" fillId="0" borderId="0" xfId="0" applyNumberFormat="1" applyFont="1" applyAlignment="1">
      <alignment vertical="center" wrapText="1"/>
    </xf>
    <xf numFmtId="49" fontId="4" fillId="0" borderId="16" xfId="0" applyNumberFormat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left" vertical="center" wrapText="1" indent="1"/>
    </xf>
    <xf numFmtId="164" fontId="14" fillId="0" borderId="3" xfId="0" applyNumberFormat="1" applyFont="1" applyBorder="1" applyAlignment="1" applyProtection="1">
      <alignment horizontal="right" vertical="center" wrapText="1" indent="1"/>
      <protection locked="0"/>
    </xf>
    <xf numFmtId="49" fontId="4" fillId="0" borderId="17" xfId="0" applyNumberFormat="1" applyFont="1" applyBorder="1" applyAlignment="1">
      <alignment horizontal="center" vertical="center" wrapText="1"/>
    </xf>
    <xf numFmtId="0" fontId="14" fillId="0" borderId="18" xfId="1" applyFont="1" applyBorder="1" applyAlignment="1">
      <alignment horizontal="left" vertical="center" wrapText="1" indent="1"/>
    </xf>
    <xf numFmtId="164" fontId="14" fillId="0" borderId="19" xfId="0" applyNumberFormat="1" applyFont="1" applyBorder="1" applyAlignment="1" applyProtection="1">
      <alignment horizontal="right" vertical="center" wrapText="1" indent="1"/>
      <protection locked="0"/>
    </xf>
    <xf numFmtId="0" fontId="14" fillId="0" borderId="20" xfId="1" applyFont="1" applyBorder="1" applyAlignment="1">
      <alignment horizontal="left" vertical="center" wrapText="1" indent="1"/>
    </xf>
    <xf numFmtId="0" fontId="15" fillId="0" borderId="0" xfId="0" applyFont="1" applyAlignment="1">
      <alignment vertical="center" wrapText="1"/>
    </xf>
    <xf numFmtId="164" fontId="7" fillId="0" borderId="21" xfId="0" applyNumberFormat="1" applyFont="1" applyBorder="1" applyAlignment="1" applyProtection="1">
      <alignment horizontal="right" vertical="center" wrapText="1" indent="1"/>
      <protection locked="0"/>
    </xf>
    <xf numFmtId="0" fontId="14" fillId="0" borderId="22" xfId="1" applyFont="1" applyBorder="1" applyAlignment="1">
      <alignment horizontal="left" vertical="center" wrapText="1" indent="1"/>
    </xf>
    <xf numFmtId="0" fontId="7" fillId="0" borderId="10" xfId="0" applyFont="1" applyBorder="1" applyAlignment="1">
      <alignment horizontal="center" vertical="center" wrapText="1"/>
    </xf>
    <xf numFmtId="0" fontId="7" fillId="0" borderId="11" xfId="1" applyFont="1" applyBorder="1" applyAlignment="1">
      <alignment horizontal="left" vertical="center" wrapText="1" indent="1"/>
    </xf>
    <xf numFmtId="164" fontId="7" fillId="0" borderId="12" xfId="0" applyNumberFormat="1" applyFont="1" applyBorder="1" applyAlignment="1" applyProtection="1">
      <alignment horizontal="right" vertical="center" wrapText="1" indent="1"/>
      <protection locked="0"/>
    </xf>
    <xf numFmtId="49" fontId="4" fillId="0" borderId="23" xfId="0" applyNumberFormat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left" vertical="center" wrapText="1" indent="1"/>
    </xf>
    <xf numFmtId="164" fontId="4" fillId="0" borderId="24" xfId="0" applyNumberFormat="1" applyFont="1" applyBorder="1" applyAlignment="1" applyProtection="1">
      <alignment horizontal="right" vertical="center" wrapText="1" indent="1"/>
      <protection locked="0"/>
    </xf>
    <xf numFmtId="0" fontId="4" fillId="0" borderId="18" xfId="1" applyFont="1" applyBorder="1" applyAlignment="1">
      <alignment horizontal="left" vertical="center" wrapText="1" indent="1"/>
    </xf>
    <xf numFmtId="164" fontId="4" fillId="0" borderId="25" xfId="0" applyNumberFormat="1" applyFont="1" applyBorder="1" applyAlignment="1" applyProtection="1">
      <alignment horizontal="right" vertical="center" wrapText="1" indent="1"/>
      <protection locked="0"/>
    </xf>
    <xf numFmtId="0" fontId="4" fillId="0" borderId="26" xfId="1" applyFont="1" applyBorder="1" applyAlignment="1">
      <alignment horizontal="left" vertical="center" wrapText="1" indent="1"/>
    </xf>
    <xf numFmtId="164" fontId="4" fillId="0" borderId="27" xfId="0" applyNumberFormat="1" applyFont="1" applyBorder="1" applyAlignment="1" applyProtection="1">
      <alignment horizontal="right" vertical="center" wrapText="1" indent="1"/>
      <protection locked="0"/>
    </xf>
    <xf numFmtId="164" fontId="7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7" fillId="0" borderId="28" xfId="0" applyNumberFormat="1" applyFont="1" applyBorder="1" applyAlignment="1" applyProtection="1">
      <alignment horizontal="right" vertical="center" wrapText="1" indent="1"/>
      <protection locked="0"/>
    </xf>
    <xf numFmtId="164" fontId="7" fillId="0" borderId="28" xfId="0" applyNumberFormat="1" applyFont="1" applyBorder="1" applyAlignment="1">
      <alignment horizontal="right" vertical="center" wrapText="1" indent="1"/>
    </xf>
    <xf numFmtId="0" fontId="16" fillId="0" borderId="10" xfId="0" applyFont="1" applyBorder="1" applyAlignment="1">
      <alignment horizontal="center" vertical="center" wrapText="1"/>
    </xf>
    <xf numFmtId="164" fontId="17" fillId="0" borderId="28" xfId="0" applyNumberFormat="1" applyFont="1" applyBorder="1" applyAlignment="1">
      <alignment horizontal="right" vertical="center" wrapText="1" indent="1"/>
    </xf>
    <xf numFmtId="164" fontId="17" fillId="0" borderId="27" xfId="0" applyNumberFormat="1" applyFont="1" applyBorder="1" applyAlignment="1" applyProtection="1">
      <alignment horizontal="right" vertical="center" wrapText="1" indent="1"/>
      <protection locked="0"/>
    </xf>
    <xf numFmtId="0" fontId="18" fillId="0" borderId="29" xfId="0" applyFont="1" applyBorder="1" applyAlignment="1">
      <alignment horizontal="left" wrapText="1" indent="1"/>
    </xf>
    <xf numFmtId="0" fontId="1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 indent="1"/>
    </xf>
    <xf numFmtId="164" fontId="7" fillId="0" borderId="0" xfId="0" applyNumberFormat="1" applyFont="1" applyAlignment="1">
      <alignment horizontal="right" vertical="center" wrapText="1" inden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 indent="1"/>
    </xf>
    <xf numFmtId="0" fontId="10" fillId="0" borderId="7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164" fontId="17" fillId="0" borderId="12" xfId="0" applyNumberFormat="1" applyFont="1" applyBorder="1" applyAlignment="1">
      <alignment horizontal="right" vertical="center" wrapText="1" indent="1"/>
    </xf>
    <xf numFmtId="0" fontId="19" fillId="0" borderId="0" xfId="0" applyFont="1" applyAlignment="1">
      <alignment vertical="center" wrapText="1"/>
    </xf>
    <xf numFmtId="164" fontId="17" fillId="0" borderId="24" xfId="0" applyNumberFormat="1" applyFont="1" applyBorder="1" applyAlignment="1" applyProtection="1">
      <alignment horizontal="right" vertical="center" wrapText="1" indent="1"/>
      <protection locked="0"/>
    </xf>
    <xf numFmtId="164" fontId="17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4" fillId="0" borderId="19" xfId="0" applyNumberFormat="1" applyFont="1" applyBorder="1" applyAlignment="1" applyProtection="1">
      <alignment horizontal="right" vertical="center" wrapText="1" indent="1"/>
      <protection locked="0"/>
    </xf>
    <xf numFmtId="0" fontId="5" fillId="0" borderId="11" xfId="0" applyFont="1" applyBorder="1" applyAlignment="1">
      <alignment horizontal="left" vertical="center" wrapText="1" indent="1"/>
    </xf>
    <xf numFmtId="0" fontId="0" fillId="0" borderId="0" xfId="0" applyAlignment="1">
      <alignment horizontal="left" vertical="center" wrapText="1"/>
    </xf>
    <xf numFmtId="0" fontId="20" fillId="0" borderId="0" xfId="0" applyFont="1" applyAlignment="1">
      <alignment horizontal="right" vertical="center" wrapText="1" indent="1"/>
    </xf>
    <xf numFmtId="0" fontId="9" fillId="0" borderId="10" xfId="0" applyFont="1" applyBorder="1" applyAlignment="1">
      <alignment horizontal="left" vertical="center"/>
    </xf>
    <xf numFmtId="0" fontId="9" fillId="0" borderId="29" xfId="0" applyFont="1" applyBorder="1" applyAlignment="1">
      <alignment vertical="center" wrapText="1"/>
    </xf>
    <xf numFmtId="4" fontId="9" fillId="0" borderId="12" xfId="0" applyNumberFormat="1" applyFont="1" applyBorder="1" applyAlignment="1" applyProtection="1">
      <alignment horizontal="right" vertical="center" wrapText="1" indent="1"/>
      <protection locked="0"/>
    </xf>
    <xf numFmtId="3" fontId="9" fillId="0" borderId="12" xfId="0" applyNumberFormat="1" applyFont="1" applyBorder="1" applyAlignment="1" applyProtection="1">
      <alignment horizontal="right" vertical="center" wrapText="1" indent="1"/>
      <protection locked="0"/>
    </xf>
  </cellXfs>
  <cellStyles count="2">
    <cellStyle name="Normál" xfId="0" builtinId="0"/>
    <cellStyle name="Normál_KVRENMUNKA" xfId="1" xr:uid="{D8125E42-EFFD-49E9-B952-4752D6EEB5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46;lts&#233;gvet&#233;s/2018.%20&#233;vi%20k&#246;lts&#233;gvet&#233;s/Rendelet%20m&#243;dos&#237;t&#225;sai/2019.%20febru&#225;r%2028/2019_6(II.28)%202018.%20&#233;vi%20k&#246;lts&#233;gvet&#233;s%20rend.%20m&#243;d%20mell&#233;kle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46;lts&#233;gvet&#233;s/2018.%20&#233;vi%20k&#246;lts&#233;gvet&#233;s/Rendelet%20m&#243;dos&#237;t&#225;sai/2019.%20febru&#225;r%2028/VK/VK%202018.%20&#233;vi%20k&#246;lts&#233;gvet&#233;s%20rend.m&#243;d.%20mell&#233;klete-2019.%20febru&#225;r%20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2.1.sz.mell "/>
      <sheetName val="2.2.sz.mell ."/>
      <sheetName val="4.sz.mell."/>
      <sheetName val="8. sz. mell. "/>
      <sheetName val="8.1. sz. mell."/>
      <sheetName val="9.1. sz. mell."/>
      <sheetName val="9.1.1. sz. mell. "/>
      <sheetName val="9.1.2. sz. mell."/>
      <sheetName val="9.2. sz. mell. "/>
      <sheetName val="9.2.2. sz.  mell"/>
      <sheetName val="9.2.3. sz. mell."/>
      <sheetName val="9.3. sz. mell"/>
      <sheetName val="9.3.1. sz. mell EOI"/>
      <sheetName val="9.4. sz. mell EKIK"/>
      <sheetName val="9.4.1. sz. mell EKIK"/>
      <sheetName val="9.5. sz. mell VK"/>
      <sheetName val="9.5.1. sz. mell VK "/>
      <sheetName val="9.6. sz. mell Kornisné Kp."/>
      <sheetName val="9.6.2. sz. mell Kornisné Kp."/>
      <sheetName val="9.7. sz. mell TIB  "/>
      <sheetName val="9.7.1. sz. mell TIB  "/>
      <sheetName val="int.összesítő"/>
      <sheetName val="tartalék"/>
      <sheetName val="1.sz tájékoztató t "/>
      <sheetName val="4.sz tájékoztató t "/>
      <sheetName val="5.sz. tájékoztató"/>
      <sheetName val="feladatos Önk.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8">
          <cell r="C8">
            <v>11811462</v>
          </cell>
        </row>
        <row r="10">
          <cell r="C10">
            <v>600000</v>
          </cell>
        </row>
        <row r="11">
          <cell r="C11">
            <v>4200000</v>
          </cell>
        </row>
        <row r="12">
          <cell r="C12">
            <v>0</v>
          </cell>
        </row>
        <row r="13">
          <cell r="C13">
            <v>638880</v>
          </cell>
        </row>
        <row r="14">
          <cell r="C14">
            <v>1468498</v>
          </cell>
        </row>
        <row r="15">
          <cell r="C15">
            <v>4390000</v>
          </cell>
        </row>
        <row r="16">
          <cell r="C16">
            <v>1000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513084</v>
          </cell>
        </row>
        <row r="20">
          <cell r="C20">
            <v>0</v>
          </cell>
        </row>
        <row r="26">
          <cell r="C26">
            <v>0</v>
          </cell>
        </row>
        <row r="30">
          <cell r="C30">
            <v>0</v>
          </cell>
        </row>
        <row r="34">
          <cell r="C34">
            <v>30000</v>
          </cell>
        </row>
        <row r="36">
          <cell r="C36">
            <v>11841462</v>
          </cell>
        </row>
        <row r="37">
          <cell r="C37">
            <v>288637138</v>
          </cell>
        </row>
        <row r="38">
          <cell r="C38">
            <v>665045</v>
          </cell>
        </row>
        <row r="40">
          <cell r="C40">
            <v>287972093</v>
          </cell>
        </row>
        <row r="41">
          <cell r="C41">
            <v>300478600</v>
          </cell>
        </row>
        <row r="45">
          <cell r="C45">
            <v>298126220</v>
          </cell>
        </row>
        <row r="46">
          <cell r="C46">
            <v>187980909</v>
          </cell>
        </row>
        <row r="47">
          <cell r="C47">
            <v>40300358</v>
          </cell>
        </row>
        <row r="48">
          <cell r="C48">
            <v>69844953</v>
          </cell>
        </row>
        <row r="51">
          <cell r="C51">
            <v>2352380</v>
          </cell>
        </row>
        <row r="52">
          <cell r="C52">
            <v>2097380</v>
          </cell>
        </row>
        <row r="53">
          <cell r="C53">
            <v>255000</v>
          </cell>
        </row>
        <row r="57">
          <cell r="C57">
            <v>300478600</v>
          </cell>
        </row>
        <row r="59">
          <cell r="C59">
            <v>54.7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2.1.sz.mell "/>
      <sheetName val="2.2.sz.mell ."/>
      <sheetName val="3.sz.mell."/>
      <sheetName val="4.sz.mell."/>
      <sheetName val="5.sz.mell."/>
      <sheetName val="6.sz.mell."/>
      <sheetName val="7.sz.mell."/>
      <sheetName val="8. sz. mell. "/>
      <sheetName val="8.1. sz. mell."/>
      <sheetName val="8.2. sz. mell."/>
      <sheetName val="8.3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2.sz.mell"/>
      <sheetName val="1.sz tájékoztató t "/>
      <sheetName val="2. sz tájékoztató t.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8">
          <cell r="C8">
            <v>317500</v>
          </cell>
        </row>
        <row r="9">
          <cell r="C9"/>
        </row>
        <row r="10">
          <cell r="C10">
            <v>250000</v>
          </cell>
        </row>
        <row r="11">
          <cell r="C11"/>
        </row>
        <row r="12">
          <cell r="C12"/>
        </row>
        <row r="13">
          <cell r="C13"/>
        </row>
        <row r="14">
          <cell r="C14">
            <v>67500</v>
          </cell>
        </row>
        <row r="15">
          <cell r="C15"/>
        </row>
        <row r="16">
          <cell r="C16"/>
        </row>
        <row r="17">
          <cell r="C17"/>
        </row>
        <row r="18">
          <cell r="C18"/>
        </row>
        <row r="19">
          <cell r="C19"/>
        </row>
        <row r="20">
          <cell r="C20">
            <v>0</v>
          </cell>
        </row>
        <row r="21">
          <cell r="C21"/>
        </row>
        <row r="22">
          <cell r="C22"/>
        </row>
        <row r="23">
          <cell r="C23"/>
        </row>
        <row r="24">
          <cell r="C24"/>
        </row>
        <row r="25">
          <cell r="C25"/>
        </row>
        <row r="26">
          <cell r="C26">
            <v>0</v>
          </cell>
        </row>
        <row r="27">
          <cell r="C27"/>
        </row>
        <row r="28">
          <cell r="C28"/>
        </row>
        <row r="29">
          <cell r="C29"/>
        </row>
        <row r="30">
          <cell r="C30">
            <v>0</v>
          </cell>
        </row>
        <row r="31">
          <cell r="C31"/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>
            <v>317500</v>
          </cell>
        </row>
        <row r="37">
          <cell r="C37">
            <v>0</v>
          </cell>
        </row>
        <row r="38">
          <cell r="C38"/>
        </row>
        <row r="39">
          <cell r="C39"/>
        </row>
        <row r="40">
          <cell r="C40"/>
        </row>
        <row r="41">
          <cell r="C41">
            <v>317500</v>
          </cell>
        </row>
        <row r="42">
          <cell r="C42"/>
        </row>
        <row r="43">
          <cell r="C43"/>
        </row>
        <row r="44">
          <cell r="C44"/>
        </row>
        <row r="45">
          <cell r="C45">
            <v>317500</v>
          </cell>
        </row>
        <row r="46">
          <cell r="C46"/>
        </row>
        <row r="47">
          <cell r="C47"/>
        </row>
        <row r="48">
          <cell r="C48">
            <v>317500</v>
          </cell>
        </row>
        <row r="49">
          <cell r="C49"/>
        </row>
        <row r="50">
          <cell r="C50"/>
        </row>
        <row r="51">
          <cell r="C51">
            <v>0</v>
          </cell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>
            <v>317500</v>
          </cell>
        </row>
        <row r="58">
          <cell r="C58"/>
        </row>
        <row r="59">
          <cell r="C59"/>
        </row>
        <row r="60">
          <cell r="C60"/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>
        <row r="8">
          <cell r="C8">
            <v>6789502</v>
          </cell>
        </row>
      </sheetData>
      <sheetData sheetId="33"/>
      <sheetData sheetId="34">
        <row r="8">
          <cell r="C8">
            <v>5420250</v>
          </cell>
        </row>
      </sheetData>
      <sheetData sheetId="35"/>
      <sheetData sheetId="36"/>
      <sheetData sheetId="37">
        <row r="8">
          <cell r="C8">
            <v>0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12DDC-FA11-4DBD-B007-D14D876CA5A0}">
  <sheetPr codeName="Munka16">
    <tabColor rgb="FF92D050"/>
  </sheetPr>
  <dimension ref="A1:F60"/>
  <sheetViews>
    <sheetView tabSelected="1" view="pageLayout" zoomScaleNormal="115" workbookViewId="0">
      <selection activeCell="D2" sqref="D2"/>
    </sheetView>
  </sheetViews>
  <sheetFormatPr defaultRowHeight="12.75" x14ac:dyDescent="0.2"/>
  <cols>
    <col min="1" max="1" width="13.83203125" style="74" customWidth="1"/>
    <col min="2" max="2" width="79.1640625" style="20" customWidth="1"/>
    <col min="3" max="3" width="25" style="20" customWidth="1"/>
    <col min="4" max="4" width="9.33203125" style="20"/>
    <col min="5" max="5" width="10.83203125" style="5" hidden="1" customWidth="1"/>
    <col min="6" max="6" width="7.33203125" style="5" hidden="1" customWidth="1"/>
    <col min="7" max="7" width="8" style="20" customWidth="1"/>
    <col min="8" max="256" width="9.33203125" style="20"/>
    <col min="257" max="257" width="13.83203125" style="20" customWidth="1"/>
    <col min="258" max="258" width="79.1640625" style="20" customWidth="1"/>
    <col min="259" max="259" width="25" style="20" customWidth="1"/>
    <col min="260" max="512" width="9.33203125" style="20"/>
    <col min="513" max="513" width="13.83203125" style="20" customWidth="1"/>
    <col min="514" max="514" width="79.1640625" style="20" customWidth="1"/>
    <col min="515" max="515" width="25" style="20" customWidth="1"/>
    <col min="516" max="768" width="9.33203125" style="20"/>
    <col min="769" max="769" width="13.83203125" style="20" customWidth="1"/>
    <col min="770" max="770" width="79.1640625" style="20" customWidth="1"/>
    <col min="771" max="771" width="25" style="20" customWidth="1"/>
    <col min="772" max="1024" width="9.33203125" style="20"/>
    <col min="1025" max="1025" width="13.83203125" style="20" customWidth="1"/>
    <col min="1026" max="1026" width="79.1640625" style="20" customWidth="1"/>
    <col min="1027" max="1027" width="25" style="20" customWidth="1"/>
    <col min="1028" max="1280" width="9.33203125" style="20"/>
    <col min="1281" max="1281" width="13.83203125" style="20" customWidth="1"/>
    <col min="1282" max="1282" width="79.1640625" style="20" customWidth="1"/>
    <col min="1283" max="1283" width="25" style="20" customWidth="1"/>
    <col min="1284" max="1536" width="9.33203125" style="20"/>
    <col min="1537" max="1537" width="13.83203125" style="20" customWidth="1"/>
    <col min="1538" max="1538" width="79.1640625" style="20" customWidth="1"/>
    <col min="1539" max="1539" width="25" style="20" customWidth="1"/>
    <col min="1540" max="1792" width="9.33203125" style="20"/>
    <col min="1793" max="1793" width="13.83203125" style="20" customWidth="1"/>
    <col min="1794" max="1794" width="79.1640625" style="20" customWidth="1"/>
    <col min="1795" max="1795" width="25" style="20" customWidth="1"/>
    <col min="1796" max="2048" width="9.33203125" style="20"/>
    <col min="2049" max="2049" width="13.83203125" style="20" customWidth="1"/>
    <col min="2050" max="2050" width="79.1640625" style="20" customWidth="1"/>
    <col min="2051" max="2051" width="25" style="20" customWidth="1"/>
    <col min="2052" max="2304" width="9.33203125" style="20"/>
    <col min="2305" max="2305" width="13.83203125" style="20" customWidth="1"/>
    <col min="2306" max="2306" width="79.1640625" style="20" customWidth="1"/>
    <col min="2307" max="2307" width="25" style="20" customWidth="1"/>
    <col min="2308" max="2560" width="9.33203125" style="20"/>
    <col min="2561" max="2561" width="13.83203125" style="20" customWidth="1"/>
    <col min="2562" max="2562" width="79.1640625" style="20" customWidth="1"/>
    <col min="2563" max="2563" width="25" style="20" customWidth="1"/>
    <col min="2564" max="2816" width="9.33203125" style="20"/>
    <col min="2817" max="2817" width="13.83203125" style="20" customWidth="1"/>
    <col min="2818" max="2818" width="79.1640625" style="20" customWidth="1"/>
    <col min="2819" max="2819" width="25" style="20" customWidth="1"/>
    <col min="2820" max="3072" width="9.33203125" style="20"/>
    <col min="3073" max="3073" width="13.83203125" style="20" customWidth="1"/>
    <col min="3074" max="3074" width="79.1640625" style="20" customWidth="1"/>
    <col min="3075" max="3075" width="25" style="20" customWidth="1"/>
    <col min="3076" max="3328" width="9.33203125" style="20"/>
    <col min="3329" max="3329" width="13.83203125" style="20" customWidth="1"/>
    <col min="3330" max="3330" width="79.1640625" style="20" customWidth="1"/>
    <col min="3331" max="3331" width="25" style="20" customWidth="1"/>
    <col min="3332" max="3584" width="9.33203125" style="20"/>
    <col min="3585" max="3585" width="13.83203125" style="20" customWidth="1"/>
    <col min="3586" max="3586" width="79.1640625" style="20" customWidth="1"/>
    <col min="3587" max="3587" width="25" style="20" customWidth="1"/>
    <col min="3588" max="3840" width="9.33203125" style="20"/>
    <col min="3841" max="3841" width="13.83203125" style="20" customWidth="1"/>
    <col min="3842" max="3842" width="79.1640625" style="20" customWidth="1"/>
    <col min="3843" max="3843" width="25" style="20" customWidth="1"/>
    <col min="3844" max="4096" width="9.33203125" style="20"/>
    <col min="4097" max="4097" width="13.83203125" style="20" customWidth="1"/>
    <col min="4098" max="4098" width="79.1640625" style="20" customWidth="1"/>
    <col min="4099" max="4099" width="25" style="20" customWidth="1"/>
    <col min="4100" max="4352" width="9.33203125" style="20"/>
    <col min="4353" max="4353" width="13.83203125" style="20" customWidth="1"/>
    <col min="4354" max="4354" width="79.1640625" style="20" customWidth="1"/>
    <col min="4355" max="4355" width="25" style="20" customWidth="1"/>
    <col min="4356" max="4608" width="9.33203125" style="20"/>
    <col min="4609" max="4609" width="13.83203125" style="20" customWidth="1"/>
    <col min="4610" max="4610" width="79.1640625" style="20" customWidth="1"/>
    <col min="4611" max="4611" width="25" style="20" customWidth="1"/>
    <col min="4612" max="4864" width="9.33203125" style="20"/>
    <col min="4865" max="4865" width="13.83203125" style="20" customWidth="1"/>
    <col min="4866" max="4866" width="79.1640625" style="20" customWidth="1"/>
    <col min="4867" max="4867" width="25" style="20" customWidth="1"/>
    <col min="4868" max="5120" width="9.33203125" style="20"/>
    <col min="5121" max="5121" width="13.83203125" style="20" customWidth="1"/>
    <col min="5122" max="5122" width="79.1640625" style="20" customWidth="1"/>
    <col min="5123" max="5123" width="25" style="20" customWidth="1"/>
    <col min="5124" max="5376" width="9.33203125" style="20"/>
    <col min="5377" max="5377" width="13.83203125" style="20" customWidth="1"/>
    <col min="5378" max="5378" width="79.1640625" style="20" customWidth="1"/>
    <col min="5379" max="5379" width="25" style="20" customWidth="1"/>
    <col min="5380" max="5632" width="9.33203125" style="20"/>
    <col min="5633" max="5633" width="13.83203125" style="20" customWidth="1"/>
    <col min="5634" max="5634" width="79.1640625" style="20" customWidth="1"/>
    <col min="5635" max="5635" width="25" style="20" customWidth="1"/>
    <col min="5636" max="5888" width="9.33203125" style="20"/>
    <col min="5889" max="5889" width="13.83203125" style="20" customWidth="1"/>
    <col min="5890" max="5890" width="79.1640625" style="20" customWidth="1"/>
    <col min="5891" max="5891" width="25" style="20" customWidth="1"/>
    <col min="5892" max="6144" width="9.33203125" style="20"/>
    <col min="6145" max="6145" width="13.83203125" style="20" customWidth="1"/>
    <col min="6146" max="6146" width="79.1640625" style="20" customWidth="1"/>
    <col min="6147" max="6147" width="25" style="20" customWidth="1"/>
    <col min="6148" max="6400" width="9.33203125" style="20"/>
    <col min="6401" max="6401" width="13.83203125" style="20" customWidth="1"/>
    <col min="6402" max="6402" width="79.1640625" style="20" customWidth="1"/>
    <col min="6403" max="6403" width="25" style="20" customWidth="1"/>
    <col min="6404" max="6656" width="9.33203125" style="20"/>
    <col min="6657" max="6657" width="13.83203125" style="20" customWidth="1"/>
    <col min="6658" max="6658" width="79.1640625" style="20" customWidth="1"/>
    <col min="6659" max="6659" width="25" style="20" customWidth="1"/>
    <col min="6660" max="6912" width="9.33203125" style="20"/>
    <col min="6913" max="6913" width="13.83203125" style="20" customWidth="1"/>
    <col min="6914" max="6914" width="79.1640625" style="20" customWidth="1"/>
    <col min="6915" max="6915" width="25" style="20" customWidth="1"/>
    <col min="6916" max="7168" width="9.33203125" style="20"/>
    <col min="7169" max="7169" width="13.83203125" style="20" customWidth="1"/>
    <col min="7170" max="7170" width="79.1640625" style="20" customWidth="1"/>
    <col min="7171" max="7171" width="25" style="20" customWidth="1"/>
    <col min="7172" max="7424" width="9.33203125" style="20"/>
    <col min="7425" max="7425" width="13.83203125" style="20" customWidth="1"/>
    <col min="7426" max="7426" width="79.1640625" style="20" customWidth="1"/>
    <col min="7427" max="7427" width="25" style="20" customWidth="1"/>
    <col min="7428" max="7680" width="9.33203125" style="20"/>
    <col min="7681" max="7681" width="13.83203125" style="20" customWidth="1"/>
    <col min="7682" max="7682" width="79.1640625" style="20" customWidth="1"/>
    <col min="7683" max="7683" width="25" style="20" customWidth="1"/>
    <col min="7684" max="7936" width="9.33203125" style="20"/>
    <col min="7937" max="7937" width="13.83203125" style="20" customWidth="1"/>
    <col min="7938" max="7938" width="79.1640625" style="20" customWidth="1"/>
    <col min="7939" max="7939" width="25" style="20" customWidth="1"/>
    <col min="7940" max="8192" width="9.33203125" style="20"/>
    <col min="8193" max="8193" width="13.83203125" style="20" customWidth="1"/>
    <col min="8194" max="8194" width="79.1640625" style="20" customWidth="1"/>
    <col min="8195" max="8195" width="25" style="20" customWidth="1"/>
    <col min="8196" max="8448" width="9.33203125" style="20"/>
    <col min="8449" max="8449" width="13.83203125" style="20" customWidth="1"/>
    <col min="8450" max="8450" width="79.1640625" style="20" customWidth="1"/>
    <col min="8451" max="8451" width="25" style="20" customWidth="1"/>
    <col min="8452" max="8704" width="9.33203125" style="20"/>
    <col min="8705" max="8705" width="13.83203125" style="20" customWidth="1"/>
    <col min="8706" max="8706" width="79.1640625" style="20" customWidth="1"/>
    <col min="8707" max="8707" width="25" style="20" customWidth="1"/>
    <col min="8708" max="8960" width="9.33203125" style="20"/>
    <col min="8961" max="8961" width="13.83203125" style="20" customWidth="1"/>
    <col min="8962" max="8962" width="79.1640625" style="20" customWidth="1"/>
    <col min="8963" max="8963" width="25" style="20" customWidth="1"/>
    <col min="8964" max="9216" width="9.33203125" style="20"/>
    <col min="9217" max="9217" width="13.83203125" style="20" customWidth="1"/>
    <col min="9218" max="9218" width="79.1640625" style="20" customWidth="1"/>
    <col min="9219" max="9219" width="25" style="20" customWidth="1"/>
    <col min="9220" max="9472" width="9.33203125" style="20"/>
    <col min="9473" max="9473" width="13.83203125" style="20" customWidth="1"/>
    <col min="9474" max="9474" width="79.1640625" style="20" customWidth="1"/>
    <col min="9475" max="9475" width="25" style="20" customWidth="1"/>
    <col min="9476" max="9728" width="9.33203125" style="20"/>
    <col min="9729" max="9729" width="13.83203125" style="20" customWidth="1"/>
    <col min="9730" max="9730" width="79.1640625" style="20" customWidth="1"/>
    <col min="9731" max="9731" width="25" style="20" customWidth="1"/>
    <col min="9732" max="9984" width="9.33203125" style="20"/>
    <col min="9985" max="9985" width="13.83203125" style="20" customWidth="1"/>
    <col min="9986" max="9986" width="79.1640625" style="20" customWidth="1"/>
    <col min="9987" max="9987" width="25" style="20" customWidth="1"/>
    <col min="9988" max="10240" width="9.33203125" style="20"/>
    <col min="10241" max="10241" width="13.83203125" style="20" customWidth="1"/>
    <col min="10242" max="10242" width="79.1640625" style="20" customWidth="1"/>
    <col min="10243" max="10243" width="25" style="20" customWidth="1"/>
    <col min="10244" max="10496" width="9.33203125" style="20"/>
    <col min="10497" max="10497" width="13.83203125" style="20" customWidth="1"/>
    <col min="10498" max="10498" width="79.1640625" style="20" customWidth="1"/>
    <col min="10499" max="10499" width="25" style="20" customWidth="1"/>
    <col min="10500" max="10752" width="9.33203125" style="20"/>
    <col min="10753" max="10753" width="13.83203125" style="20" customWidth="1"/>
    <col min="10754" max="10754" width="79.1640625" style="20" customWidth="1"/>
    <col min="10755" max="10755" width="25" style="20" customWidth="1"/>
    <col min="10756" max="11008" width="9.33203125" style="20"/>
    <col min="11009" max="11009" width="13.83203125" style="20" customWidth="1"/>
    <col min="11010" max="11010" width="79.1640625" style="20" customWidth="1"/>
    <col min="11011" max="11011" width="25" style="20" customWidth="1"/>
    <col min="11012" max="11264" width="9.33203125" style="20"/>
    <col min="11265" max="11265" width="13.83203125" style="20" customWidth="1"/>
    <col min="11266" max="11266" width="79.1640625" style="20" customWidth="1"/>
    <col min="11267" max="11267" width="25" style="20" customWidth="1"/>
    <col min="11268" max="11520" width="9.33203125" style="20"/>
    <col min="11521" max="11521" width="13.83203125" style="20" customWidth="1"/>
    <col min="11522" max="11522" width="79.1640625" style="20" customWidth="1"/>
    <col min="11523" max="11523" width="25" style="20" customWidth="1"/>
    <col min="11524" max="11776" width="9.33203125" style="20"/>
    <col min="11777" max="11777" width="13.83203125" style="20" customWidth="1"/>
    <col min="11778" max="11778" width="79.1640625" style="20" customWidth="1"/>
    <col min="11779" max="11779" width="25" style="20" customWidth="1"/>
    <col min="11780" max="12032" width="9.33203125" style="20"/>
    <col min="12033" max="12033" width="13.83203125" style="20" customWidth="1"/>
    <col min="12034" max="12034" width="79.1640625" style="20" customWidth="1"/>
    <col min="12035" max="12035" width="25" style="20" customWidth="1"/>
    <col min="12036" max="12288" width="9.33203125" style="20"/>
    <col min="12289" max="12289" width="13.83203125" style="20" customWidth="1"/>
    <col min="12290" max="12290" width="79.1640625" style="20" customWidth="1"/>
    <col min="12291" max="12291" width="25" style="20" customWidth="1"/>
    <col min="12292" max="12544" width="9.33203125" style="20"/>
    <col min="12545" max="12545" width="13.83203125" style="20" customWidth="1"/>
    <col min="12546" max="12546" width="79.1640625" style="20" customWidth="1"/>
    <col min="12547" max="12547" width="25" style="20" customWidth="1"/>
    <col min="12548" max="12800" width="9.33203125" style="20"/>
    <col min="12801" max="12801" width="13.83203125" style="20" customWidth="1"/>
    <col min="12802" max="12802" width="79.1640625" style="20" customWidth="1"/>
    <col min="12803" max="12803" width="25" style="20" customWidth="1"/>
    <col min="12804" max="13056" width="9.33203125" style="20"/>
    <col min="13057" max="13057" width="13.83203125" style="20" customWidth="1"/>
    <col min="13058" max="13058" width="79.1640625" style="20" customWidth="1"/>
    <col min="13059" max="13059" width="25" style="20" customWidth="1"/>
    <col min="13060" max="13312" width="9.33203125" style="20"/>
    <col min="13313" max="13313" width="13.83203125" style="20" customWidth="1"/>
    <col min="13314" max="13314" width="79.1640625" style="20" customWidth="1"/>
    <col min="13315" max="13315" width="25" style="20" customWidth="1"/>
    <col min="13316" max="13568" width="9.33203125" style="20"/>
    <col min="13569" max="13569" width="13.83203125" style="20" customWidth="1"/>
    <col min="13570" max="13570" width="79.1640625" style="20" customWidth="1"/>
    <col min="13571" max="13571" width="25" style="20" customWidth="1"/>
    <col min="13572" max="13824" width="9.33203125" style="20"/>
    <col min="13825" max="13825" width="13.83203125" style="20" customWidth="1"/>
    <col min="13826" max="13826" width="79.1640625" style="20" customWidth="1"/>
    <col min="13827" max="13827" width="25" style="20" customWidth="1"/>
    <col min="13828" max="14080" width="9.33203125" style="20"/>
    <col min="14081" max="14081" width="13.83203125" style="20" customWidth="1"/>
    <col min="14082" max="14082" width="79.1640625" style="20" customWidth="1"/>
    <col min="14083" max="14083" width="25" style="20" customWidth="1"/>
    <col min="14084" max="14336" width="9.33203125" style="20"/>
    <col min="14337" max="14337" width="13.83203125" style="20" customWidth="1"/>
    <col min="14338" max="14338" width="79.1640625" style="20" customWidth="1"/>
    <col min="14339" max="14339" width="25" style="20" customWidth="1"/>
    <col min="14340" max="14592" width="9.33203125" style="20"/>
    <col min="14593" max="14593" width="13.83203125" style="20" customWidth="1"/>
    <col min="14594" max="14594" width="79.1640625" style="20" customWidth="1"/>
    <col min="14595" max="14595" width="25" style="20" customWidth="1"/>
    <col min="14596" max="14848" width="9.33203125" style="20"/>
    <col min="14849" max="14849" width="13.83203125" style="20" customWidth="1"/>
    <col min="14850" max="14850" width="79.1640625" style="20" customWidth="1"/>
    <col min="14851" max="14851" width="25" style="20" customWidth="1"/>
    <col min="14852" max="15104" width="9.33203125" style="20"/>
    <col min="15105" max="15105" width="13.83203125" style="20" customWidth="1"/>
    <col min="15106" max="15106" width="79.1640625" style="20" customWidth="1"/>
    <col min="15107" max="15107" width="25" style="20" customWidth="1"/>
    <col min="15108" max="15360" width="9.33203125" style="20"/>
    <col min="15361" max="15361" width="13.83203125" style="20" customWidth="1"/>
    <col min="15362" max="15362" width="79.1640625" style="20" customWidth="1"/>
    <col min="15363" max="15363" width="25" style="20" customWidth="1"/>
    <col min="15364" max="15616" width="9.33203125" style="20"/>
    <col min="15617" max="15617" width="13.83203125" style="20" customWidth="1"/>
    <col min="15618" max="15618" width="79.1640625" style="20" customWidth="1"/>
    <col min="15619" max="15619" width="25" style="20" customWidth="1"/>
    <col min="15620" max="15872" width="9.33203125" style="20"/>
    <col min="15873" max="15873" width="13.83203125" style="20" customWidth="1"/>
    <col min="15874" max="15874" width="79.1640625" style="20" customWidth="1"/>
    <col min="15875" max="15875" width="25" style="20" customWidth="1"/>
    <col min="15876" max="16128" width="9.33203125" style="20"/>
    <col min="16129" max="16129" width="13.83203125" style="20" customWidth="1"/>
    <col min="16130" max="16130" width="79.1640625" style="20" customWidth="1"/>
    <col min="16131" max="16131" width="25" style="20" customWidth="1"/>
    <col min="16132" max="16384" width="9.33203125" style="20"/>
  </cols>
  <sheetData>
    <row r="1" spans="1:6" s="4" customFormat="1" ht="21" customHeight="1" thickBot="1" x14ac:dyDescent="0.25">
      <c r="A1" s="1"/>
      <c r="B1" s="2"/>
      <c r="C1" s="3"/>
      <c r="E1" s="5"/>
      <c r="F1" s="5"/>
    </row>
    <row r="2" spans="1:6" s="9" customFormat="1" ht="33" customHeight="1" x14ac:dyDescent="0.2">
      <c r="A2" s="6" t="s">
        <v>0</v>
      </c>
      <c r="B2" s="7" t="s">
        <v>1</v>
      </c>
      <c r="C2" s="8" t="s">
        <v>2</v>
      </c>
      <c r="E2" s="10"/>
      <c r="F2" s="10"/>
    </row>
    <row r="3" spans="1:6" s="9" customFormat="1" ht="24.75" thickBot="1" x14ac:dyDescent="0.25">
      <c r="A3" s="11" t="s">
        <v>3</v>
      </c>
      <c r="B3" s="12" t="s">
        <v>4</v>
      </c>
      <c r="C3" s="13" t="s">
        <v>5</v>
      </c>
      <c r="E3" s="10"/>
      <c r="F3" s="10"/>
    </row>
    <row r="4" spans="1:6" s="16" customFormat="1" ht="15.95" customHeight="1" thickBot="1" x14ac:dyDescent="0.3">
      <c r="A4" s="14"/>
      <c r="B4" s="14"/>
      <c r="C4" s="15" t="s">
        <v>6</v>
      </c>
      <c r="E4" s="10"/>
      <c r="F4" s="10"/>
    </row>
    <row r="5" spans="1:6" ht="13.5" thickBot="1" x14ac:dyDescent="0.25">
      <c r="A5" s="17" t="s">
        <v>7</v>
      </c>
      <c r="B5" s="18" t="s">
        <v>8</v>
      </c>
      <c r="C5" s="19" t="s">
        <v>9</v>
      </c>
    </row>
    <row r="6" spans="1:6" s="24" customFormat="1" ht="12.95" customHeight="1" thickBot="1" x14ac:dyDescent="0.25">
      <c r="A6" s="21" t="s">
        <v>10</v>
      </c>
      <c r="B6" s="22" t="s">
        <v>11</v>
      </c>
      <c r="C6" s="23" t="s">
        <v>12</v>
      </c>
      <c r="E6" s="25"/>
      <c r="F6" s="25"/>
    </row>
    <row r="7" spans="1:6" s="24" customFormat="1" ht="15.95" customHeight="1" thickBot="1" x14ac:dyDescent="0.25">
      <c r="A7" s="26"/>
      <c r="B7" s="27" t="s">
        <v>13</v>
      </c>
      <c r="C7" s="28"/>
      <c r="E7" s="25"/>
      <c r="F7" s="25"/>
    </row>
    <row r="8" spans="1:6" s="31" customFormat="1" ht="12" customHeight="1" thickBot="1" x14ac:dyDescent="0.25">
      <c r="A8" s="21" t="s">
        <v>14</v>
      </c>
      <c r="B8" s="29" t="s">
        <v>15</v>
      </c>
      <c r="C8" s="30">
        <f>SUM(C9:C19)</f>
        <v>12128962</v>
      </c>
      <c r="E8" s="32">
        <f>'[1]9.3.1. sz. mell EOI'!C8+'[2]9.3.2.sz.mell EOI'!C8</f>
        <v>12128962</v>
      </c>
      <c r="F8" s="32">
        <f>C8-E8</f>
        <v>0</v>
      </c>
    </row>
    <row r="9" spans="1:6" s="31" customFormat="1" ht="12" customHeight="1" x14ac:dyDescent="0.2">
      <c r="A9" s="33" t="s">
        <v>16</v>
      </c>
      <c r="B9" s="34" t="s">
        <v>17</v>
      </c>
      <c r="C9" s="35"/>
      <c r="E9" s="32">
        <f>'[1]9.3.1. sz. mell EOI'!C9+'[2]9.3.2.sz.mell EOI'!C9</f>
        <v>0</v>
      </c>
      <c r="F9" s="32">
        <f t="shared" ref="F9:F60" si="0">C9-E9</f>
        <v>0</v>
      </c>
    </row>
    <row r="10" spans="1:6" s="31" customFormat="1" ht="12" customHeight="1" x14ac:dyDescent="0.2">
      <c r="A10" s="36" t="s">
        <v>18</v>
      </c>
      <c r="B10" s="37" t="s">
        <v>19</v>
      </c>
      <c r="C10" s="38">
        <v>850000</v>
      </c>
      <c r="E10" s="32">
        <f>'[1]9.3.1. sz. mell EOI'!C10+'[2]9.3.2.sz.mell EOI'!C10</f>
        <v>850000</v>
      </c>
      <c r="F10" s="32">
        <f t="shared" si="0"/>
        <v>0</v>
      </c>
    </row>
    <row r="11" spans="1:6" s="31" customFormat="1" ht="12" customHeight="1" x14ac:dyDescent="0.2">
      <c r="A11" s="36" t="s">
        <v>20</v>
      </c>
      <c r="B11" s="37" t="s">
        <v>21</v>
      </c>
      <c r="C11" s="38">
        <v>4200000</v>
      </c>
      <c r="E11" s="32">
        <f>'[1]9.3.1. sz. mell EOI'!C11+'[2]9.3.2.sz.mell EOI'!C11</f>
        <v>4200000</v>
      </c>
      <c r="F11" s="32">
        <f t="shared" si="0"/>
        <v>0</v>
      </c>
    </row>
    <row r="12" spans="1:6" s="31" customFormat="1" ht="12" customHeight="1" x14ac:dyDescent="0.2">
      <c r="A12" s="36" t="s">
        <v>22</v>
      </c>
      <c r="B12" s="37" t="s">
        <v>23</v>
      </c>
      <c r="C12" s="38">
        <v>0</v>
      </c>
      <c r="E12" s="32">
        <f>'[1]9.3.1. sz. mell EOI'!C12+'[2]9.3.2.sz.mell EOI'!C12</f>
        <v>0</v>
      </c>
      <c r="F12" s="32">
        <f t="shared" si="0"/>
        <v>0</v>
      </c>
    </row>
    <row r="13" spans="1:6" s="31" customFormat="1" ht="12" customHeight="1" x14ac:dyDescent="0.2">
      <c r="A13" s="36" t="s">
        <v>24</v>
      </c>
      <c r="B13" s="37" t="s">
        <v>25</v>
      </c>
      <c r="C13" s="38">
        <v>638880</v>
      </c>
      <c r="E13" s="32">
        <f>'[1]9.3.1. sz. mell EOI'!C13+'[2]9.3.2.sz.mell EOI'!C13</f>
        <v>638880</v>
      </c>
      <c r="F13" s="32">
        <f t="shared" si="0"/>
        <v>0</v>
      </c>
    </row>
    <row r="14" spans="1:6" s="31" customFormat="1" ht="12" customHeight="1" x14ac:dyDescent="0.2">
      <c r="A14" s="36" t="s">
        <v>26</v>
      </c>
      <c r="B14" s="37" t="s">
        <v>27</v>
      </c>
      <c r="C14" s="38">
        <v>1535998</v>
      </c>
      <c r="E14" s="32">
        <f>'[1]9.3.1. sz. mell EOI'!C14+'[2]9.3.2.sz.mell EOI'!C14</f>
        <v>1535998</v>
      </c>
      <c r="F14" s="32">
        <f t="shared" si="0"/>
        <v>0</v>
      </c>
    </row>
    <row r="15" spans="1:6" s="31" customFormat="1" ht="12" customHeight="1" x14ac:dyDescent="0.2">
      <c r="A15" s="36" t="s">
        <v>28</v>
      </c>
      <c r="B15" s="39" t="s">
        <v>29</v>
      </c>
      <c r="C15" s="38">
        <v>4390000</v>
      </c>
      <c r="E15" s="32">
        <f>'[1]9.3.1. sz. mell EOI'!C15+'[2]9.3.2.sz.mell EOI'!C15</f>
        <v>4390000</v>
      </c>
      <c r="F15" s="32">
        <f t="shared" si="0"/>
        <v>0</v>
      </c>
    </row>
    <row r="16" spans="1:6" s="31" customFormat="1" ht="12" customHeight="1" x14ac:dyDescent="0.2">
      <c r="A16" s="36" t="s">
        <v>30</v>
      </c>
      <c r="B16" s="37" t="s">
        <v>31</v>
      </c>
      <c r="C16" s="38">
        <v>1000</v>
      </c>
      <c r="E16" s="32">
        <f>'[1]9.3.1. sz. mell EOI'!C16+'[2]9.3.2.sz.mell EOI'!C16</f>
        <v>1000</v>
      </c>
      <c r="F16" s="32">
        <f t="shared" si="0"/>
        <v>0</v>
      </c>
    </row>
    <row r="17" spans="1:6" s="40" customFormat="1" ht="12" customHeight="1" x14ac:dyDescent="0.2">
      <c r="A17" s="36" t="s">
        <v>32</v>
      </c>
      <c r="B17" s="37" t="s">
        <v>33</v>
      </c>
      <c r="C17" s="38">
        <v>0</v>
      </c>
      <c r="E17" s="32">
        <f>'[1]9.3.1. sz. mell EOI'!C17+'[2]9.3.2.sz.mell EOI'!C17</f>
        <v>0</v>
      </c>
      <c r="F17" s="32">
        <f t="shared" si="0"/>
        <v>0</v>
      </c>
    </row>
    <row r="18" spans="1:6" s="40" customFormat="1" ht="12" customHeight="1" x14ac:dyDescent="0.2">
      <c r="A18" s="36" t="s">
        <v>34</v>
      </c>
      <c r="B18" s="37" t="s">
        <v>35</v>
      </c>
      <c r="C18" s="38">
        <v>0</v>
      </c>
      <c r="E18" s="32">
        <f>'[1]9.3.1. sz. mell EOI'!C18+'[2]9.3.2.sz.mell EOI'!C18</f>
        <v>0</v>
      </c>
      <c r="F18" s="32">
        <f t="shared" si="0"/>
        <v>0</v>
      </c>
    </row>
    <row r="19" spans="1:6" s="40" customFormat="1" ht="12" customHeight="1" thickBot="1" x14ac:dyDescent="0.25">
      <c r="A19" s="36" t="s">
        <v>36</v>
      </c>
      <c r="B19" s="39" t="s">
        <v>37</v>
      </c>
      <c r="C19" s="41">
        <v>513084</v>
      </c>
      <c r="E19" s="32">
        <f>'[1]9.3.1. sz. mell EOI'!C19+'[2]9.3.2.sz.mell EOI'!C19</f>
        <v>513084</v>
      </c>
      <c r="F19" s="32">
        <f t="shared" si="0"/>
        <v>0</v>
      </c>
    </row>
    <row r="20" spans="1:6" s="31" customFormat="1" ht="12" customHeight="1" thickBot="1" x14ac:dyDescent="0.25">
      <c r="A20" s="21" t="s">
        <v>38</v>
      </c>
      <c r="B20" s="29" t="s">
        <v>39</v>
      </c>
      <c r="C20" s="30">
        <f>SUM(C21:C23)</f>
        <v>0</v>
      </c>
      <c r="E20" s="32">
        <f>'[1]9.3.1. sz. mell EOI'!C20+'[2]9.3.2.sz.mell EOI'!C20</f>
        <v>0</v>
      </c>
      <c r="F20" s="32">
        <f t="shared" si="0"/>
        <v>0</v>
      </c>
    </row>
    <row r="21" spans="1:6" s="40" customFormat="1" ht="12" customHeight="1" x14ac:dyDescent="0.2">
      <c r="A21" s="36" t="s">
        <v>40</v>
      </c>
      <c r="B21" s="42" t="s">
        <v>41</v>
      </c>
      <c r="C21" s="38"/>
      <c r="E21" s="32">
        <f>'[1]9.3.1. sz. mell EOI'!C21+'[2]9.3.2.sz.mell EOI'!C21</f>
        <v>0</v>
      </c>
      <c r="F21" s="32">
        <f t="shared" si="0"/>
        <v>0</v>
      </c>
    </row>
    <row r="22" spans="1:6" s="40" customFormat="1" ht="12" customHeight="1" x14ac:dyDescent="0.2">
      <c r="A22" s="36" t="s">
        <v>42</v>
      </c>
      <c r="B22" s="37" t="s">
        <v>43</v>
      </c>
      <c r="C22" s="38"/>
      <c r="E22" s="32">
        <f>'[1]9.3.1. sz. mell EOI'!C22+'[2]9.3.2.sz.mell EOI'!C22</f>
        <v>0</v>
      </c>
      <c r="F22" s="32">
        <f t="shared" si="0"/>
        <v>0</v>
      </c>
    </row>
    <row r="23" spans="1:6" s="40" customFormat="1" ht="12" customHeight="1" x14ac:dyDescent="0.2">
      <c r="A23" s="36" t="s">
        <v>44</v>
      </c>
      <c r="B23" s="37" t="s">
        <v>45</v>
      </c>
      <c r="C23" s="38"/>
      <c r="E23" s="32">
        <f>'[1]9.3.1. sz. mell EOI'!C23+'[2]9.3.2.sz.mell EOI'!C23</f>
        <v>0</v>
      </c>
      <c r="F23" s="32">
        <f t="shared" si="0"/>
        <v>0</v>
      </c>
    </row>
    <row r="24" spans="1:6" s="40" customFormat="1" ht="12" customHeight="1" thickBot="1" x14ac:dyDescent="0.25">
      <c r="A24" s="36" t="s">
        <v>46</v>
      </c>
      <c r="B24" s="37" t="s">
        <v>47</v>
      </c>
      <c r="C24" s="38"/>
      <c r="E24" s="32">
        <f>'[1]9.3.1. sz. mell EOI'!C24+'[2]9.3.2.sz.mell EOI'!C24</f>
        <v>0</v>
      </c>
      <c r="F24" s="32">
        <f t="shared" si="0"/>
        <v>0</v>
      </c>
    </row>
    <row r="25" spans="1:6" s="40" customFormat="1" ht="12" customHeight="1" thickBot="1" x14ac:dyDescent="0.25">
      <c r="A25" s="43" t="s">
        <v>48</v>
      </c>
      <c r="B25" s="44" t="s">
        <v>49</v>
      </c>
      <c r="C25" s="45"/>
      <c r="E25" s="32">
        <f>'[1]9.3.1. sz. mell EOI'!C25+'[2]9.3.2.sz.mell EOI'!C25</f>
        <v>0</v>
      </c>
      <c r="F25" s="32">
        <f t="shared" si="0"/>
        <v>0</v>
      </c>
    </row>
    <row r="26" spans="1:6" s="40" customFormat="1" ht="12" customHeight="1" thickBot="1" x14ac:dyDescent="0.25">
      <c r="A26" s="43" t="s">
        <v>50</v>
      </c>
      <c r="B26" s="44" t="s">
        <v>51</v>
      </c>
      <c r="C26" s="30">
        <f>+C27+C28</f>
        <v>0</v>
      </c>
      <c r="E26" s="32">
        <f>'[1]9.3.1. sz. mell EOI'!C26+'[2]9.3.2.sz.mell EOI'!C26</f>
        <v>0</v>
      </c>
      <c r="F26" s="32">
        <f t="shared" si="0"/>
        <v>0</v>
      </c>
    </row>
    <row r="27" spans="1:6" s="40" customFormat="1" ht="12" customHeight="1" x14ac:dyDescent="0.2">
      <c r="A27" s="46" t="s">
        <v>52</v>
      </c>
      <c r="B27" s="47" t="s">
        <v>43</v>
      </c>
      <c r="C27" s="48"/>
      <c r="E27" s="32">
        <f>'[1]9.3.1. sz. mell EOI'!C27+'[2]9.3.2.sz.mell EOI'!C27</f>
        <v>0</v>
      </c>
      <c r="F27" s="32">
        <f t="shared" si="0"/>
        <v>0</v>
      </c>
    </row>
    <row r="28" spans="1:6" s="40" customFormat="1" ht="12" customHeight="1" x14ac:dyDescent="0.2">
      <c r="A28" s="46" t="s">
        <v>53</v>
      </c>
      <c r="B28" s="49" t="s">
        <v>54</v>
      </c>
      <c r="C28" s="50"/>
      <c r="E28" s="32">
        <f>'[1]9.3.1. sz. mell EOI'!C28+'[2]9.3.2.sz.mell EOI'!C28</f>
        <v>0</v>
      </c>
      <c r="F28" s="32">
        <f t="shared" si="0"/>
        <v>0</v>
      </c>
    </row>
    <row r="29" spans="1:6" s="40" customFormat="1" ht="12" customHeight="1" thickBot="1" x14ac:dyDescent="0.25">
      <c r="A29" s="36" t="s">
        <v>55</v>
      </c>
      <c r="B29" s="51" t="s">
        <v>56</v>
      </c>
      <c r="C29" s="52"/>
      <c r="E29" s="32">
        <f>'[1]9.3.1. sz. mell EOI'!C29+'[2]9.3.2.sz.mell EOI'!C29</f>
        <v>0</v>
      </c>
      <c r="F29" s="32">
        <f t="shared" si="0"/>
        <v>0</v>
      </c>
    </row>
    <row r="30" spans="1:6" s="40" customFormat="1" ht="12" customHeight="1" thickBot="1" x14ac:dyDescent="0.25">
      <c r="A30" s="43" t="s">
        <v>57</v>
      </c>
      <c r="B30" s="44" t="s">
        <v>58</v>
      </c>
      <c r="C30" s="30">
        <f>+C31+C32+C33</f>
        <v>0</v>
      </c>
      <c r="E30" s="32">
        <f>'[1]9.3.1. sz. mell EOI'!C30+'[2]9.3.2.sz.mell EOI'!C30</f>
        <v>0</v>
      </c>
      <c r="F30" s="32">
        <f t="shared" si="0"/>
        <v>0</v>
      </c>
    </row>
    <row r="31" spans="1:6" s="40" customFormat="1" ht="12" customHeight="1" x14ac:dyDescent="0.2">
      <c r="A31" s="46" t="s">
        <v>59</v>
      </c>
      <c r="B31" s="47" t="s">
        <v>60</v>
      </c>
      <c r="C31" s="48"/>
      <c r="E31" s="32">
        <f>'[1]9.3.1. sz. mell EOI'!C31+'[2]9.3.2.sz.mell EOI'!C31</f>
        <v>0</v>
      </c>
      <c r="F31" s="32">
        <f t="shared" si="0"/>
        <v>0</v>
      </c>
    </row>
    <row r="32" spans="1:6" s="40" customFormat="1" ht="12" customHeight="1" x14ac:dyDescent="0.2">
      <c r="A32" s="46" t="s">
        <v>61</v>
      </c>
      <c r="B32" s="49" t="s">
        <v>62</v>
      </c>
      <c r="C32" s="50"/>
      <c r="E32" s="32">
        <f>'[1]9.3.1. sz. mell EOI'!C32+'[2]9.3.2.sz.mell EOI'!C32</f>
        <v>0</v>
      </c>
      <c r="F32" s="32">
        <f t="shared" si="0"/>
        <v>0</v>
      </c>
    </row>
    <row r="33" spans="1:6" s="40" customFormat="1" ht="12" customHeight="1" thickBot="1" x14ac:dyDescent="0.25">
      <c r="A33" s="36" t="s">
        <v>63</v>
      </c>
      <c r="B33" s="51" t="s">
        <v>64</v>
      </c>
      <c r="C33" s="52"/>
      <c r="E33" s="32">
        <f>'[1]9.3.1. sz. mell EOI'!C33+'[2]9.3.2.sz.mell EOI'!C33</f>
        <v>0</v>
      </c>
      <c r="F33" s="32">
        <f t="shared" si="0"/>
        <v>0</v>
      </c>
    </row>
    <row r="34" spans="1:6" s="31" customFormat="1" ht="12" customHeight="1" thickBot="1" x14ac:dyDescent="0.25">
      <c r="A34" s="43" t="s">
        <v>65</v>
      </c>
      <c r="B34" s="44" t="s">
        <v>66</v>
      </c>
      <c r="C34" s="53">
        <v>30000</v>
      </c>
      <c r="E34" s="32">
        <f>'[1]9.3.1. sz. mell EOI'!C34+'[2]9.3.2.sz.mell EOI'!C34</f>
        <v>30000</v>
      </c>
      <c r="F34" s="32">
        <f t="shared" si="0"/>
        <v>0</v>
      </c>
    </row>
    <row r="35" spans="1:6" s="31" customFormat="1" ht="12" customHeight="1" thickBot="1" x14ac:dyDescent="0.25">
      <c r="A35" s="43" t="s">
        <v>67</v>
      </c>
      <c r="B35" s="44" t="s">
        <v>68</v>
      </c>
      <c r="C35" s="54"/>
      <c r="E35" s="32">
        <f>'[1]9.3.1. sz. mell EOI'!C35+'[2]9.3.2.sz.mell EOI'!C35</f>
        <v>0</v>
      </c>
      <c r="F35" s="32">
        <f t="shared" si="0"/>
        <v>0</v>
      </c>
    </row>
    <row r="36" spans="1:6" s="31" customFormat="1" ht="12" customHeight="1" thickBot="1" x14ac:dyDescent="0.25">
      <c r="A36" s="21" t="s">
        <v>69</v>
      </c>
      <c r="B36" s="44" t="s">
        <v>70</v>
      </c>
      <c r="C36" s="55">
        <f>+C8+C20+C25+C26+C30+C34+C35</f>
        <v>12158962</v>
      </c>
      <c r="E36" s="32">
        <f>'[1]9.3.1. sz. mell EOI'!C36+'[2]9.3.2.sz.mell EOI'!C36</f>
        <v>12158962</v>
      </c>
      <c r="F36" s="32">
        <f t="shared" si="0"/>
        <v>0</v>
      </c>
    </row>
    <row r="37" spans="1:6" s="31" customFormat="1" ht="12" customHeight="1" thickBot="1" x14ac:dyDescent="0.25">
      <c r="A37" s="56" t="s">
        <v>71</v>
      </c>
      <c r="B37" s="44" t="s">
        <v>72</v>
      </c>
      <c r="C37" s="57">
        <f>+C38+C39+C40</f>
        <v>288637138</v>
      </c>
      <c r="E37" s="32">
        <f>'[1]9.3.1. sz. mell EOI'!C37+'[2]9.3.2.sz.mell EOI'!C37</f>
        <v>288637138</v>
      </c>
      <c r="F37" s="32">
        <f t="shared" si="0"/>
        <v>0</v>
      </c>
    </row>
    <row r="38" spans="1:6" s="31" customFormat="1" ht="12" customHeight="1" x14ac:dyDescent="0.2">
      <c r="A38" s="46" t="s">
        <v>73</v>
      </c>
      <c r="B38" s="47" t="s">
        <v>74</v>
      </c>
      <c r="C38" s="48">
        <v>665045</v>
      </c>
      <c r="E38" s="32">
        <f>'[1]9.3.1. sz. mell EOI'!C38+'[2]9.3.2.sz.mell EOI'!C38</f>
        <v>665045</v>
      </c>
      <c r="F38" s="32">
        <f t="shared" si="0"/>
        <v>0</v>
      </c>
    </row>
    <row r="39" spans="1:6" s="31" customFormat="1" ht="12" customHeight="1" x14ac:dyDescent="0.2">
      <c r="A39" s="46" t="s">
        <v>75</v>
      </c>
      <c r="B39" s="49" t="s">
        <v>76</v>
      </c>
      <c r="C39" s="50"/>
      <c r="E39" s="32">
        <f>'[1]9.3.1. sz. mell EOI'!C39+'[2]9.3.2.sz.mell EOI'!C39</f>
        <v>0</v>
      </c>
      <c r="F39" s="32">
        <f t="shared" si="0"/>
        <v>0</v>
      </c>
    </row>
    <row r="40" spans="1:6" s="40" customFormat="1" ht="12" customHeight="1" thickBot="1" x14ac:dyDescent="0.25">
      <c r="A40" s="36" t="s">
        <v>77</v>
      </c>
      <c r="B40" s="51" t="s">
        <v>78</v>
      </c>
      <c r="C40" s="58">
        <f>289157846+479604+110000+2068488+718040-624000+88350-354600+130996-513084+423953-3713500</f>
        <v>287972093</v>
      </c>
      <c r="E40" s="32">
        <f>'[1]9.3.1. sz. mell EOI'!C40+'[2]9.3.2.sz.mell EOI'!C40</f>
        <v>287972093</v>
      </c>
      <c r="F40" s="32">
        <f t="shared" si="0"/>
        <v>0</v>
      </c>
    </row>
    <row r="41" spans="1:6" s="40" customFormat="1" ht="15" customHeight="1" thickBot="1" x14ac:dyDescent="0.25">
      <c r="A41" s="56" t="s">
        <v>79</v>
      </c>
      <c r="B41" s="59" t="s">
        <v>80</v>
      </c>
      <c r="C41" s="57">
        <f>+C36+C37</f>
        <v>300796100</v>
      </c>
      <c r="E41" s="32">
        <f>'[1]9.3.1. sz. mell EOI'!C41+'[2]9.3.2.sz.mell EOI'!C41</f>
        <v>300796100</v>
      </c>
      <c r="F41" s="32">
        <f t="shared" si="0"/>
        <v>0</v>
      </c>
    </row>
    <row r="42" spans="1:6" s="40" customFormat="1" ht="15" customHeight="1" x14ac:dyDescent="0.2">
      <c r="A42" s="60"/>
      <c r="B42" s="61"/>
      <c r="C42" s="62"/>
      <c r="E42" s="32">
        <f>'[1]9.3.1. sz. mell EOI'!C42+'[2]9.3.2.sz.mell EOI'!C42</f>
        <v>0</v>
      </c>
      <c r="F42" s="32">
        <f t="shared" si="0"/>
        <v>0</v>
      </c>
    </row>
    <row r="43" spans="1:6" ht="13.5" thickBot="1" x14ac:dyDescent="0.25">
      <c r="A43" s="63"/>
      <c r="B43" s="64"/>
      <c r="C43" s="65"/>
      <c r="E43" s="32">
        <f>'[1]9.3.1. sz. mell EOI'!C43+'[2]9.3.2.sz.mell EOI'!C43</f>
        <v>0</v>
      </c>
      <c r="F43" s="32">
        <f t="shared" si="0"/>
        <v>0</v>
      </c>
    </row>
    <row r="44" spans="1:6" s="24" customFormat="1" ht="16.5" customHeight="1" thickBot="1" x14ac:dyDescent="0.25">
      <c r="A44" s="66"/>
      <c r="B44" s="67" t="s">
        <v>81</v>
      </c>
      <c r="C44" s="55"/>
      <c r="E44" s="32">
        <f>'[1]9.3.1. sz. mell EOI'!C44+'[2]9.3.2.sz.mell EOI'!C44</f>
        <v>0</v>
      </c>
      <c r="F44" s="32">
        <f t="shared" si="0"/>
        <v>0</v>
      </c>
    </row>
    <row r="45" spans="1:6" s="69" customFormat="1" ht="12" customHeight="1" thickBot="1" x14ac:dyDescent="0.25">
      <c r="A45" s="43" t="s">
        <v>14</v>
      </c>
      <c r="B45" s="44" t="s">
        <v>82</v>
      </c>
      <c r="C45" s="68">
        <f>SUM(C46:C50)</f>
        <v>298443720</v>
      </c>
      <c r="E45" s="32">
        <f>'[1]9.3.1. sz. mell EOI'!C45+'[2]9.3.2.sz.mell EOI'!C45</f>
        <v>298443720</v>
      </c>
      <c r="F45" s="32">
        <f t="shared" si="0"/>
        <v>0</v>
      </c>
    </row>
    <row r="46" spans="1:6" ht="12" customHeight="1" x14ac:dyDescent="0.2">
      <c r="A46" s="36" t="s">
        <v>16</v>
      </c>
      <c r="B46" s="42" t="s">
        <v>83</v>
      </c>
      <c r="C46" s="70">
        <f>187166011+408000+1630390-80000+80000+109620-136112+275000-1472000</f>
        <v>187980909</v>
      </c>
      <c r="E46" s="32">
        <f>'[1]9.3.1. sz. mell EOI'!C46+'[2]9.3.2.sz.mell EOI'!C46</f>
        <v>187980909</v>
      </c>
      <c r="F46" s="32">
        <f t="shared" si="0"/>
        <v>0</v>
      </c>
    </row>
    <row r="47" spans="1:6" ht="12" customHeight="1" x14ac:dyDescent="0.2">
      <c r="A47" s="36" t="s">
        <v>18</v>
      </c>
      <c r="B47" s="37" t="s">
        <v>84</v>
      </c>
      <c r="C47" s="71">
        <f>40197175+71604+308098+14040+21376-23888+111953-400000</f>
        <v>40300358</v>
      </c>
      <c r="E47" s="32">
        <f>'[1]9.3.1. sz. mell EOI'!C47+'[2]9.3.2.sz.mell EOI'!C47</f>
        <v>40300358</v>
      </c>
      <c r="F47" s="32">
        <f t="shared" si="0"/>
        <v>0</v>
      </c>
    </row>
    <row r="48" spans="1:6" ht="12" customHeight="1" x14ac:dyDescent="0.2">
      <c r="A48" s="36" t="s">
        <v>20</v>
      </c>
      <c r="B48" s="37" t="s">
        <v>85</v>
      </c>
      <c r="C48" s="71">
        <f>71308603+110000+60000+130000+80000+624000-624000+88350+30000+160000+37000-1841500</f>
        <v>70162453</v>
      </c>
      <c r="E48" s="32">
        <f>'[1]9.3.1. sz. mell EOI'!C48+'[2]9.3.2.sz.mell EOI'!C48</f>
        <v>70162453</v>
      </c>
      <c r="F48" s="32">
        <f t="shared" si="0"/>
        <v>0</v>
      </c>
    </row>
    <row r="49" spans="1:6" ht="12" customHeight="1" x14ac:dyDescent="0.2">
      <c r="A49" s="36" t="s">
        <v>22</v>
      </c>
      <c r="B49" s="37" t="s">
        <v>86</v>
      </c>
      <c r="C49" s="72"/>
      <c r="E49" s="32">
        <f>'[1]9.3.1. sz. mell EOI'!C49+'[2]9.3.2.sz.mell EOI'!C49</f>
        <v>0</v>
      </c>
      <c r="F49" s="32">
        <f t="shared" si="0"/>
        <v>0</v>
      </c>
    </row>
    <row r="50" spans="1:6" ht="12" customHeight="1" thickBot="1" x14ac:dyDescent="0.25">
      <c r="A50" s="36" t="s">
        <v>24</v>
      </c>
      <c r="B50" s="37" t="s">
        <v>87</v>
      </c>
      <c r="C50" s="72"/>
      <c r="E50" s="32">
        <f>'[1]9.3.1. sz. mell EOI'!C50+'[2]9.3.2.sz.mell EOI'!C50</f>
        <v>0</v>
      </c>
      <c r="F50" s="32">
        <f t="shared" si="0"/>
        <v>0</v>
      </c>
    </row>
    <row r="51" spans="1:6" ht="12" customHeight="1" thickBot="1" x14ac:dyDescent="0.25">
      <c r="A51" s="43" t="s">
        <v>38</v>
      </c>
      <c r="B51" s="44" t="s">
        <v>88</v>
      </c>
      <c r="C51" s="30">
        <f>SUM(C52:C54)</f>
        <v>2352380</v>
      </c>
      <c r="E51" s="32">
        <f>'[1]9.3.1. sz. mell EOI'!C51+'[2]9.3.2.sz.mell EOI'!C51</f>
        <v>2352380</v>
      </c>
      <c r="F51" s="32">
        <f t="shared" si="0"/>
        <v>0</v>
      </c>
    </row>
    <row r="52" spans="1:6" s="69" customFormat="1" ht="12" customHeight="1" x14ac:dyDescent="0.2">
      <c r="A52" s="36" t="s">
        <v>40</v>
      </c>
      <c r="B52" s="42" t="s">
        <v>89</v>
      </c>
      <c r="C52" s="48">
        <f>2157380-60000</f>
        <v>2097380</v>
      </c>
      <c r="E52" s="32">
        <f>'[1]9.3.1. sz. mell EOI'!C52+'[2]9.3.2.sz.mell EOI'!C52</f>
        <v>2097380</v>
      </c>
      <c r="F52" s="32">
        <f t="shared" si="0"/>
        <v>0</v>
      </c>
    </row>
    <row r="53" spans="1:6" ht="12" customHeight="1" x14ac:dyDescent="0.2">
      <c r="A53" s="36" t="s">
        <v>42</v>
      </c>
      <c r="B53" s="37" t="s">
        <v>90</v>
      </c>
      <c r="C53" s="72">
        <f>609600-354600</f>
        <v>255000</v>
      </c>
      <c r="E53" s="32">
        <f>'[1]9.3.1. sz. mell EOI'!C53+'[2]9.3.2.sz.mell EOI'!C53</f>
        <v>255000</v>
      </c>
      <c r="F53" s="32">
        <f t="shared" si="0"/>
        <v>0</v>
      </c>
    </row>
    <row r="54" spans="1:6" ht="12" customHeight="1" x14ac:dyDescent="0.2">
      <c r="A54" s="36" t="s">
        <v>44</v>
      </c>
      <c r="B54" s="37" t="s">
        <v>91</v>
      </c>
      <c r="C54" s="72"/>
      <c r="E54" s="32">
        <f>'[1]9.3.1. sz. mell EOI'!C54+'[2]9.3.2.sz.mell EOI'!C54</f>
        <v>0</v>
      </c>
      <c r="F54" s="32">
        <f t="shared" si="0"/>
        <v>0</v>
      </c>
    </row>
    <row r="55" spans="1:6" ht="12" customHeight="1" thickBot="1" x14ac:dyDescent="0.25">
      <c r="A55" s="36" t="s">
        <v>46</v>
      </c>
      <c r="B55" s="37" t="s">
        <v>92</v>
      </c>
      <c r="C55" s="72"/>
      <c r="E55" s="32">
        <f>'[1]9.3.1. sz. mell EOI'!C55+'[2]9.3.2.sz.mell EOI'!C55</f>
        <v>0</v>
      </c>
      <c r="F55" s="32">
        <f t="shared" si="0"/>
        <v>0</v>
      </c>
    </row>
    <row r="56" spans="1:6" ht="15" customHeight="1" thickBot="1" x14ac:dyDescent="0.25">
      <c r="A56" s="43" t="s">
        <v>48</v>
      </c>
      <c r="B56" s="44" t="s">
        <v>93</v>
      </c>
      <c r="C56" s="45"/>
      <c r="E56" s="32">
        <f>'[1]9.3.1. sz. mell EOI'!C56+'[2]9.3.2.sz.mell EOI'!C56</f>
        <v>0</v>
      </c>
      <c r="F56" s="32">
        <f t="shared" si="0"/>
        <v>0</v>
      </c>
    </row>
    <row r="57" spans="1:6" ht="13.5" thickBot="1" x14ac:dyDescent="0.25">
      <c r="A57" s="43" t="s">
        <v>50</v>
      </c>
      <c r="B57" s="73" t="s">
        <v>94</v>
      </c>
      <c r="C57" s="68">
        <f>+C45+C51+C56</f>
        <v>300796100</v>
      </c>
      <c r="E57" s="32">
        <f>'[1]9.3.1. sz. mell EOI'!C57+'[2]9.3.2.sz.mell EOI'!C57</f>
        <v>300796100</v>
      </c>
      <c r="F57" s="32">
        <f t="shared" si="0"/>
        <v>0</v>
      </c>
    </row>
    <row r="58" spans="1:6" ht="15" customHeight="1" thickBot="1" x14ac:dyDescent="0.25">
      <c r="C58" s="75"/>
      <c r="E58" s="32">
        <f>'[1]9.3.1. sz. mell EOI'!C58+'[2]9.3.2.sz.mell EOI'!C58</f>
        <v>0</v>
      </c>
      <c r="F58" s="32">
        <f t="shared" si="0"/>
        <v>0</v>
      </c>
    </row>
    <row r="59" spans="1:6" ht="14.25" customHeight="1" thickBot="1" x14ac:dyDescent="0.25">
      <c r="A59" s="76" t="s">
        <v>95</v>
      </c>
      <c r="B59" s="77"/>
      <c r="C59" s="78">
        <v>54.7</v>
      </c>
      <c r="E59" s="32">
        <f>'[1]9.3.1. sz. mell EOI'!C59+'[2]9.3.2.sz.mell EOI'!C59</f>
        <v>54.7</v>
      </c>
      <c r="F59" s="32">
        <f t="shared" si="0"/>
        <v>0</v>
      </c>
    </row>
    <row r="60" spans="1:6" ht="13.5" thickBot="1" x14ac:dyDescent="0.25">
      <c r="A60" s="76" t="s">
        <v>96</v>
      </c>
      <c r="B60" s="77"/>
      <c r="C60" s="79"/>
      <c r="E60" s="32">
        <f>'[1]9.3.1. sz. mell EOI'!C60+'[2]9.3.2.sz.mell EOI'!C60</f>
        <v>0</v>
      </c>
      <c r="F60" s="32">
        <f t="shared" si="0"/>
        <v>0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verticalDpi="300" r:id="rId1"/>
  <headerFooter alignWithMargins="0">
    <oddHeader>&amp;R&amp;"Times New Roman CE,Félkövér dőlt"&amp;11 16. melléklet a 6/2019.(II.28.)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9.3. sz. mell</vt:lpstr>
      <vt:lpstr>'9.3. sz. mell'!Nyomtatási_cím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2019-02-28T08:50:07Z</dcterms:created>
  <dcterms:modified xsi:type="dcterms:W3CDTF">2019-02-28T08:50:08Z</dcterms:modified>
</cp:coreProperties>
</file>