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1008KÖZÖS\MOSDÓS\"/>
    </mc:Choice>
  </mc:AlternateContent>
  <bookViews>
    <workbookView xWindow="-120" yWindow="-120" windowWidth="21840" windowHeight="13296" tabRatio="779" activeTab="6"/>
  </bookViews>
  <sheets>
    <sheet name="2. maradvány" sheetId="16" r:id="rId1"/>
    <sheet name="4.Mérleg" sheetId="21" r:id="rId2"/>
    <sheet name="5.bev. forrásonként " sheetId="24" r:id="rId3"/>
    <sheet name="6. Kiadások" sheetId="25" r:id="rId4"/>
    <sheet name="8. felújítás" sheetId="13" r:id="rId5"/>
    <sheet name="16. előir.- falhaszn. ütemterv" sheetId="4" r:id="rId6"/>
    <sheet name="18. egyéb működési tám" sheetId="22" r:id="rId7"/>
  </sheets>
  <definedNames>
    <definedName name="_xlnm.Print_Area" localSheetId="2">'5.bev. forrásonként '!$A$1:$H$134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21" l="1"/>
  <c r="G57" i="21"/>
  <c r="D27" i="22"/>
  <c r="D17" i="22"/>
  <c r="D21" i="22"/>
  <c r="D22" i="22"/>
  <c r="D23" i="22"/>
  <c r="D24" i="22"/>
  <c r="D25" i="22"/>
  <c r="D26" i="22"/>
  <c r="D20" i="22"/>
  <c r="D12" i="22"/>
  <c r="D13" i="22"/>
  <c r="D14" i="22"/>
  <c r="D15" i="22"/>
  <c r="D16" i="22"/>
  <c r="D11" i="22"/>
  <c r="G39" i="25" l="1"/>
  <c r="G15" i="13"/>
  <c r="G8" i="13"/>
  <c r="G9" i="13"/>
  <c r="G10" i="13"/>
  <c r="G11" i="13"/>
  <c r="G12" i="13"/>
  <c r="G7" i="13"/>
  <c r="E27" i="24" l="1"/>
  <c r="H27" i="24" s="1"/>
  <c r="G37" i="21"/>
  <c r="G31" i="21"/>
  <c r="G26" i="21"/>
  <c r="G17" i="21"/>
  <c r="D26" i="21"/>
  <c r="D17" i="21"/>
  <c r="D56" i="21" s="1"/>
  <c r="C17" i="16"/>
  <c r="D15" i="16"/>
  <c r="D10" i="16"/>
  <c r="D17" i="16" s="1"/>
  <c r="D42" i="21" l="1"/>
  <c r="D55" i="21" s="1"/>
  <c r="G56" i="21"/>
  <c r="G42" i="21"/>
  <c r="G55" i="21"/>
  <c r="O26" i="4"/>
  <c r="O23" i="4"/>
  <c r="O22" i="4"/>
  <c r="C27" i="22" l="1"/>
  <c r="O29" i="4"/>
  <c r="O28" i="4"/>
  <c r="D15" i="13"/>
  <c r="E15" i="13"/>
  <c r="C15" i="13"/>
  <c r="F8" i="13"/>
  <c r="F9" i="13"/>
  <c r="F10" i="13"/>
  <c r="F11" i="13"/>
  <c r="F12" i="13"/>
  <c r="D66" i="25"/>
  <c r="E66" i="25"/>
  <c r="F66" i="25"/>
  <c r="G66" i="25"/>
  <c r="H66" i="25"/>
  <c r="I66" i="25"/>
  <c r="J66" i="25"/>
  <c r="K66" i="25"/>
  <c r="C66" i="25"/>
  <c r="E7" i="24"/>
  <c r="H16" i="24"/>
  <c r="I16" i="24" s="1"/>
  <c r="F15" i="13" l="1"/>
  <c r="C17" i="22" l="1"/>
  <c r="C28" i="22" s="1"/>
  <c r="C32" i="4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57" i="24"/>
  <c r="G57" i="24"/>
  <c r="E57" i="24"/>
  <c r="C15" i="16"/>
  <c r="O11" i="4"/>
  <c r="F7" i="13"/>
  <c r="E115" i="24"/>
  <c r="H21" i="24"/>
  <c r="I21" i="24" s="1"/>
  <c r="C17" i="21"/>
  <c r="C56" i="21" s="1"/>
  <c r="C10" i="16"/>
  <c r="E104" i="24"/>
  <c r="F74" i="24"/>
  <c r="E74" i="24"/>
  <c r="F58" i="24"/>
  <c r="G58" i="24"/>
  <c r="E58" i="24"/>
  <c r="F38" i="24"/>
  <c r="G38" i="24"/>
  <c r="E32" i="24"/>
  <c r="E38" i="24" s="1"/>
  <c r="E48" i="24"/>
  <c r="F48" i="24"/>
  <c r="E45" i="24"/>
  <c r="F7" i="24"/>
  <c r="G7" i="24"/>
  <c r="F37" i="21"/>
  <c r="C26" i="21"/>
  <c r="C57" i="21" s="1"/>
  <c r="F26" i="21"/>
  <c r="F57" i="21" s="1"/>
  <c r="F17" i="21"/>
  <c r="H37" i="24"/>
  <c r="I37" i="24" s="1"/>
  <c r="H14" i="24"/>
  <c r="I14" i="24" s="1"/>
  <c r="H20" i="24"/>
  <c r="I20" i="24" s="1"/>
  <c r="G16" i="25"/>
  <c r="G25" i="25"/>
  <c r="G32" i="25"/>
  <c r="O12" i="4"/>
  <c r="O13" i="4"/>
  <c r="O14" i="4"/>
  <c r="O15" i="4"/>
  <c r="O16" i="4"/>
  <c r="O17" i="4"/>
  <c r="O18" i="4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 s="1"/>
  <c r="C16" i="25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4" i="24"/>
  <c r="G104" i="24"/>
  <c r="H116" i="24"/>
  <c r="I116" i="24" s="1"/>
  <c r="G115" i="24"/>
  <c r="F115" i="24"/>
  <c r="H114" i="24"/>
  <c r="I114" i="24" s="1"/>
  <c r="H113" i="24"/>
  <c r="I113" i="24" s="1"/>
  <c r="H112" i="24"/>
  <c r="I112" i="24" s="1"/>
  <c r="H111" i="24"/>
  <c r="I111" i="24" s="1"/>
  <c r="H109" i="24"/>
  <c r="I109" i="24" s="1"/>
  <c r="H108" i="24"/>
  <c r="I108" i="24" s="1"/>
  <c r="H107" i="24"/>
  <c r="I107" i="24" s="1"/>
  <c r="H106" i="24"/>
  <c r="I106" i="24" s="1"/>
  <c r="H105" i="24"/>
  <c r="I105" i="24" s="1"/>
  <c r="H103" i="24"/>
  <c r="I103" i="24" s="1"/>
  <c r="H102" i="24"/>
  <c r="I102" i="24" s="1"/>
  <c r="H101" i="24"/>
  <c r="I101" i="24" s="1"/>
  <c r="H100" i="24"/>
  <c r="H99" i="24"/>
  <c r="I99" i="24" s="1"/>
  <c r="I104" i="24" s="1"/>
  <c r="G98" i="24"/>
  <c r="F98" i="24"/>
  <c r="E98" i="24"/>
  <c r="E110" i="24" s="1"/>
  <c r="E117" i="24" s="1"/>
  <c r="H97" i="24"/>
  <c r="I97" i="24" s="1"/>
  <c r="H96" i="24"/>
  <c r="I96" i="24" s="1"/>
  <c r="H95" i="24"/>
  <c r="I95" i="24" s="1"/>
  <c r="H94" i="24"/>
  <c r="I94" i="24" s="1"/>
  <c r="G93" i="24"/>
  <c r="F93" i="24"/>
  <c r="E93" i="24"/>
  <c r="H92" i="24"/>
  <c r="I92" i="24" s="1"/>
  <c r="H91" i="24"/>
  <c r="I91" i="24" s="1"/>
  <c r="H90" i="24"/>
  <c r="I90" i="24" s="1"/>
  <c r="G88" i="24"/>
  <c r="F88" i="24"/>
  <c r="E88" i="24"/>
  <c r="H87" i="24"/>
  <c r="I87" i="24" s="1"/>
  <c r="H86" i="24"/>
  <c r="I86" i="24" s="1"/>
  <c r="H85" i="24"/>
  <c r="G84" i="24"/>
  <c r="F84" i="24"/>
  <c r="E84" i="24"/>
  <c r="H83" i="24"/>
  <c r="I83" i="24" s="1"/>
  <c r="H82" i="24"/>
  <c r="I82" i="24" s="1"/>
  <c r="H81" i="24"/>
  <c r="I81" i="24" s="1"/>
  <c r="G80" i="24"/>
  <c r="F80" i="24"/>
  <c r="E80" i="24"/>
  <c r="H79" i="24"/>
  <c r="I79" i="24" s="1"/>
  <c r="H78" i="24"/>
  <c r="I78" i="24" s="1"/>
  <c r="H77" i="24"/>
  <c r="I77" i="24" s="1"/>
  <c r="H76" i="24"/>
  <c r="I76" i="24" s="1"/>
  <c r="H75" i="24"/>
  <c r="I75" i="24" s="1"/>
  <c r="G74" i="24"/>
  <c r="H73" i="24"/>
  <c r="I73" i="24" s="1"/>
  <c r="H72" i="24"/>
  <c r="I72" i="24" s="1"/>
  <c r="H71" i="24"/>
  <c r="I71" i="24" s="1"/>
  <c r="H70" i="24"/>
  <c r="I70" i="24" s="1"/>
  <c r="H69" i="24"/>
  <c r="I69" i="24" s="1"/>
  <c r="H68" i="24"/>
  <c r="I68" i="24" s="1"/>
  <c r="H67" i="24"/>
  <c r="I67" i="24" s="1"/>
  <c r="H66" i="24"/>
  <c r="I66" i="24" s="1"/>
  <c r="H65" i="24"/>
  <c r="I65" i="24" s="1"/>
  <c r="H64" i="24"/>
  <c r="I64" i="24" s="1"/>
  <c r="H62" i="24"/>
  <c r="I62" i="24" s="1"/>
  <c r="H61" i="24"/>
  <c r="I61" i="24" s="1"/>
  <c r="H60" i="24"/>
  <c r="I60" i="24" s="1"/>
  <c r="H59" i="24"/>
  <c r="I59" i="24" s="1"/>
  <c r="H56" i="24"/>
  <c r="I56" i="24" s="1"/>
  <c r="H55" i="24"/>
  <c r="I55" i="24" s="1"/>
  <c r="H54" i="24"/>
  <c r="I54" i="24" s="1"/>
  <c r="H53" i="24"/>
  <c r="I53" i="24" s="1"/>
  <c r="H52" i="24"/>
  <c r="I52" i="24" s="1"/>
  <c r="H51" i="24"/>
  <c r="I51" i="24" s="1"/>
  <c r="H50" i="24"/>
  <c r="I50" i="24" s="1"/>
  <c r="H49" i="24"/>
  <c r="I49" i="24" s="1"/>
  <c r="G48" i="24"/>
  <c r="H47" i="24"/>
  <c r="I47" i="24" s="1"/>
  <c r="H46" i="24"/>
  <c r="I46" i="24" s="1"/>
  <c r="G45" i="24"/>
  <c r="F45" i="24"/>
  <c r="H44" i="24"/>
  <c r="I44" i="24" s="1"/>
  <c r="H43" i="24"/>
  <c r="I43" i="24" s="1"/>
  <c r="H42" i="24"/>
  <c r="I42" i="24" s="1"/>
  <c r="H41" i="24"/>
  <c r="I41" i="24" s="1"/>
  <c r="H40" i="24"/>
  <c r="I40" i="24" s="1"/>
  <c r="H39" i="24"/>
  <c r="H36" i="24"/>
  <c r="H35" i="24"/>
  <c r="I35" i="24" s="1"/>
  <c r="H34" i="24"/>
  <c r="H33" i="24"/>
  <c r="I33" i="24" s="1"/>
  <c r="H31" i="24"/>
  <c r="I31" i="24" s="1"/>
  <c r="H30" i="24"/>
  <c r="I30" i="24" s="1"/>
  <c r="H29" i="24"/>
  <c r="I29" i="24" s="1"/>
  <c r="H28" i="24"/>
  <c r="I28" i="24" s="1"/>
  <c r="H26" i="24"/>
  <c r="I26" i="24" s="1"/>
  <c r="H24" i="24"/>
  <c r="H23" i="24"/>
  <c r="I23" i="24" s="1"/>
  <c r="H19" i="24"/>
  <c r="I19" i="24" s="1"/>
  <c r="H17" i="24"/>
  <c r="I17" i="24" s="1"/>
  <c r="H15" i="24"/>
  <c r="I15" i="24" s="1"/>
  <c r="H13" i="24"/>
  <c r="I13" i="24" s="1"/>
  <c r="H12" i="24"/>
  <c r="I12" i="24" s="1"/>
  <c r="H11" i="24"/>
  <c r="I11" i="24" s="1"/>
  <c r="H10" i="24"/>
  <c r="I10" i="24" s="1"/>
  <c r="H9" i="24"/>
  <c r="I9" i="24" s="1"/>
  <c r="H8" i="24"/>
  <c r="I8" i="24" s="1"/>
  <c r="F31" i="21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F63" i="24" l="1"/>
  <c r="I32" i="24"/>
  <c r="I74" i="24"/>
  <c r="I27" i="24"/>
  <c r="I7" i="24"/>
  <c r="I45" i="24"/>
  <c r="I84" i="24"/>
  <c r="H88" i="24"/>
  <c r="I85" i="24"/>
  <c r="I88" i="24" s="1"/>
  <c r="I98" i="24"/>
  <c r="I48" i="24"/>
  <c r="I115" i="24"/>
  <c r="I57" i="24"/>
  <c r="I80" i="24"/>
  <c r="G63" i="24"/>
  <c r="G89" i="24" s="1"/>
  <c r="G118" i="24" s="1"/>
  <c r="F110" i="24"/>
  <c r="F117" i="24" s="1"/>
  <c r="H80" i="24"/>
  <c r="G33" i="25"/>
  <c r="H74" i="24"/>
  <c r="H84" i="24"/>
  <c r="G110" i="24"/>
  <c r="G117" i="24" s="1"/>
  <c r="D28" i="22"/>
  <c r="H48" i="24"/>
  <c r="H57" i="24"/>
  <c r="H45" i="24"/>
  <c r="H93" i="24"/>
  <c r="I93" i="24" s="1"/>
  <c r="I110" i="24" s="1"/>
  <c r="H115" i="24"/>
  <c r="H58" i="24"/>
  <c r="I58" i="24" s="1"/>
  <c r="H98" i="24"/>
  <c r="H32" i="24"/>
  <c r="H104" i="24"/>
  <c r="H7" i="24"/>
  <c r="F32" i="25"/>
  <c r="F55" i="21"/>
  <c r="C33" i="25"/>
  <c r="C39" i="25" s="1"/>
  <c r="L66" i="25"/>
  <c r="E63" i="24"/>
  <c r="O32" i="4"/>
  <c r="O19" i="4"/>
  <c r="L68" i="25"/>
  <c r="F25" i="25"/>
  <c r="D33" i="25"/>
  <c r="D39" i="25" s="1"/>
  <c r="F16" i="25"/>
  <c r="F89" i="24"/>
  <c r="E89" i="24"/>
  <c r="E118" i="24" s="1"/>
  <c r="F56" i="21"/>
  <c r="F42" i="21"/>
  <c r="C42" i="21"/>
  <c r="C55" i="21" s="1"/>
  <c r="F118" i="24" l="1"/>
  <c r="I63" i="24"/>
  <c r="H38" i="24"/>
  <c r="I38" i="24"/>
  <c r="I89" i="24" s="1"/>
  <c r="I117" i="24"/>
  <c r="H110" i="24"/>
  <c r="H117" i="24" s="1"/>
  <c r="H63" i="24"/>
  <c r="H89" i="24"/>
  <c r="H118" i="24" s="1"/>
  <c r="F33" i="25"/>
  <c r="F39" i="25" s="1"/>
  <c r="I118" i="24" l="1"/>
</calcChain>
</file>

<file path=xl/sharedStrings.xml><?xml version="1.0" encoding="utf-8"?>
<sst xmlns="http://schemas.openxmlformats.org/spreadsheetml/2006/main" count="576" uniqueCount="457">
  <si>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</si>
  <si>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</si>
  <si>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</si>
  <si>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</si>
  <si>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</si>
  <si>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</si>
  <si>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</si>
  <si>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</si>
  <si>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</si>
  <si>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</si>
  <si>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</si>
  <si>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</si>
  <si>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</si>
  <si>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</si>
  <si>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</si>
  <si>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</si>
  <si>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</si>
  <si>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</si>
  <si>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</si>
  <si>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</si>
  <si>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</si>
  <si>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</si>
  <si>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</si>
  <si>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</si>
  <si>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</si>
  <si>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</si>
  <si>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</si>
  <si>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</si>
  <si>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</si>
  <si>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</si>
  <si>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</si>
  <si>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</si>
  <si>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</si>
  <si>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</si>
  <si>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</si>
  <si>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</si>
  <si>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</si>
  <si>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</si>
  <si>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</si>
  <si>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</si>
  <si>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</si>
  <si>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</si>
  <si>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</si>
  <si>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</si>
  <si>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</si>
  <si>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A költségvetési hiány belső finanszírozására szolgáló előző évek pénzmaradványa</t>
  </si>
  <si>
    <t>előirányzat</t>
  </si>
  <si>
    <t xml:space="preserve"> - értékpapírból</t>
  </si>
  <si>
    <t xml:space="preserve">    - értékpapÍrból</t>
  </si>
  <si>
    <t>Közhatalmi bevételek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</si>
  <si>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</si>
  <si>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</si>
  <si>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</si>
  <si>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</si>
  <si>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</si>
  <si>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</si>
  <si>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</si>
  <si>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</si>
  <si>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</si>
  <si>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</si>
  <si>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</si>
  <si>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</si>
  <si>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</si>
  <si>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</si>
  <si>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</si>
  <si>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</si>
  <si>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</si>
  <si>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</si>
  <si>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</si>
  <si>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 xml:space="preserve">Mindösszesen: 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</si>
  <si>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</si>
  <si>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</si>
  <si>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</si>
  <si>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</si>
  <si>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</si>
  <si>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</si>
  <si>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</si>
  <si>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</si>
  <si>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</si>
  <si>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</si>
  <si>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</si>
  <si>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</si>
  <si>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</si>
  <si>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</si>
  <si>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</si>
  <si>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</si>
  <si>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</si>
  <si>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</si>
  <si>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</si>
  <si>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</si>
  <si>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</si>
  <si>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</si>
  <si>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</si>
  <si>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</si>
  <si>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</si>
  <si>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</si>
  <si>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</si>
  <si>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</si>
  <si>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</si>
  <si>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</si>
  <si>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</si>
  <si>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</si>
  <si>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</si>
  <si>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</si>
  <si>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</si>
  <si>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</si>
  <si>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</si>
  <si>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</si>
  <si>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</si>
  <si>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</si>
  <si>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</si>
  <si>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</si>
  <si>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</si>
  <si>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</si>
  <si>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</si>
  <si>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</si>
  <si>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</si>
  <si>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</si>
  <si>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</si>
  <si>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</si>
  <si>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Fogorvosi ügyeletre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</si>
  <si>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</si>
  <si>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</si>
  <si>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</si>
  <si>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</si>
  <si>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</si>
  <si>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</si>
  <si>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</si>
  <si>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</si>
  <si>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</si>
  <si>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</si>
  <si>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</si>
  <si>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</si>
  <si>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</si>
  <si>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</si>
  <si>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</si>
  <si>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</si>
  <si>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</si>
  <si>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</si>
  <si>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</si>
  <si>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</si>
  <si>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</si>
  <si>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</si>
  <si>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</si>
  <si>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</si>
  <si>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</si>
  <si>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</si>
  <si>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</si>
  <si>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</si>
  <si>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</si>
  <si>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</si>
  <si>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</si>
  <si>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</si>
  <si>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</si>
  <si>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</si>
  <si>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</si>
  <si>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</si>
  <si>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</si>
  <si>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</si>
  <si>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</si>
  <si>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</si>
  <si>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</si>
  <si>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</si>
  <si>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</si>
  <si>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</si>
  <si>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</si>
  <si>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</si>
  <si>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</si>
  <si>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</si>
  <si>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</si>
  <si>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</si>
  <si>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</si>
  <si>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</si>
  <si>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</si>
  <si>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</si>
  <si>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</si>
  <si>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</si>
  <si>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</si>
  <si>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</si>
  <si>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</si>
  <si>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</si>
  <si>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</si>
  <si>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</si>
  <si>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</si>
  <si>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</si>
  <si>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</si>
  <si>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</si>
  <si>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</si>
  <si>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</si>
  <si>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</si>
  <si>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</si>
  <si>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</si>
  <si>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</si>
  <si>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</si>
  <si>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</si>
  <si>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</si>
  <si>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</si>
  <si>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</si>
  <si>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</si>
  <si>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</si>
  <si>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</si>
  <si>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</si>
  <si>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</si>
  <si>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</si>
  <si>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</si>
  <si>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</si>
  <si>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</si>
  <si>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</si>
  <si>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</si>
  <si>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</si>
  <si>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</si>
  <si>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</si>
  <si>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</si>
  <si>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</si>
  <si>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</si>
  <si>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</si>
  <si>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</si>
  <si>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</si>
  <si>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</si>
  <si>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</si>
  <si>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</si>
  <si>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</si>
  <si>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</si>
  <si>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</si>
  <si>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</si>
  <si>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</si>
  <si>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</si>
  <si>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</si>
  <si>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</si>
  <si>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</si>
  <si>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</si>
  <si>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</si>
  <si>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</si>
  <si>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</si>
  <si>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</si>
  <si>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</si>
  <si>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</si>
  <si>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</si>
  <si>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</si>
  <si>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</si>
  <si>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</si>
  <si>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</si>
  <si>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</si>
  <si>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</si>
  <si>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</si>
  <si>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</si>
  <si>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</si>
  <si>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</si>
  <si>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</si>
  <si>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</si>
  <si>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</si>
  <si>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</si>
  <si>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</si>
  <si>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</si>
  <si>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</si>
  <si>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</si>
  <si>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</si>
  <si>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</si>
  <si>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</si>
  <si>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</si>
  <si>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</si>
  <si>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</si>
  <si>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</si>
  <si>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</si>
  <si>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</si>
  <si>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</si>
  <si>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</si>
  <si>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</si>
  <si>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</si>
  <si>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</si>
  <si>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</si>
  <si>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</si>
  <si>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</si>
  <si>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</si>
  <si>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</si>
  <si>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</si>
  <si>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</si>
  <si>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</si>
  <si>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</si>
  <si>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</si>
  <si>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</si>
  <si>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</si>
  <si>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</si>
  <si>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</si>
  <si>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</si>
  <si>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</si>
  <si>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</si>
  <si>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</si>
  <si>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</si>
  <si>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</si>
  <si>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</si>
  <si>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</si>
  <si>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</si>
  <si>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</si>
  <si>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</si>
  <si>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</si>
  <si>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</si>
  <si>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</si>
  <si>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</si>
  <si>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</si>
  <si>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</si>
  <si>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</si>
  <si>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</si>
  <si>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</si>
  <si>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</si>
  <si>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</si>
  <si>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</si>
  <si>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</si>
  <si>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</si>
  <si>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</si>
  <si>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</si>
  <si>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</si>
  <si>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Nonprofit és egyéb civil szervezetektől átvett</t>
  </si>
  <si>
    <t>Ssz.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</si>
  <si>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</si>
  <si>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</si>
  <si>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</si>
  <si>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</si>
  <si>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</si>
  <si>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</si>
  <si>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</si>
  <si>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</si>
  <si>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</si>
  <si>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</si>
  <si>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</si>
  <si>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</si>
  <si>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</si>
  <si>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</si>
  <si>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</si>
  <si>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</si>
  <si>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</si>
  <si>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</si>
  <si>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</si>
  <si>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</si>
  <si>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</si>
  <si>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</si>
  <si>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</si>
  <si>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</si>
  <si>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</si>
  <si>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</si>
  <si>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</si>
  <si>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</si>
  <si>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</si>
  <si>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</si>
  <si>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</si>
  <si>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</si>
  <si>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</si>
  <si>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</si>
  <si>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</si>
  <si>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</si>
  <si>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</si>
  <si>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</si>
  <si>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</si>
  <si>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</si>
  <si>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</si>
  <si>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</si>
  <si>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</si>
  <si>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</si>
  <si>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</si>
  <si>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</si>
  <si>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</si>
  <si>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</si>
  <si>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</si>
  <si>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</si>
  <si>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</si>
  <si>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</si>
  <si>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Felújítási cél megnevezése</t>
  </si>
  <si>
    <t>Mindösszesen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</si>
  <si>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</si>
  <si>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</si>
  <si>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</si>
  <si>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</si>
  <si>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</si>
  <si>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</si>
  <si>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</si>
  <si>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</si>
  <si>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</si>
  <si>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</si>
  <si>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</si>
  <si>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</si>
  <si>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</si>
  <si>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</si>
  <si>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</si>
  <si>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</si>
  <si>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</si>
  <si>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</si>
  <si>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</si>
  <si>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</si>
  <si>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</si>
  <si>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</si>
  <si>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</si>
  <si>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Előirányzat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</si>
  <si>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</si>
  <si>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</si>
  <si>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</si>
  <si>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</si>
  <si>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</si>
  <si>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</si>
  <si>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</si>
  <si>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</si>
  <si>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</si>
  <si>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</si>
  <si>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</si>
  <si>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</si>
  <si>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</si>
  <si>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</si>
  <si>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</si>
  <si>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</si>
  <si>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</si>
  <si>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</si>
  <si>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</si>
  <si>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</si>
  <si>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</si>
  <si>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</si>
  <si>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</si>
  <si>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</si>
  <si>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</si>
  <si>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</si>
  <si>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</si>
  <si>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</si>
  <si>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</si>
  <si>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</si>
  <si>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</si>
  <si>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</si>
  <si>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</si>
  <si>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</si>
  <si>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</si>
  <si>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</si>
  <si>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</si>
  <si>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TOP 4.1.1 orvosi</t>
  </si>
  <si>
    <t>TOP 3.2.1 energetika</t>
  </si>
  <si>
    <t>TOP 1.4.1 óvoda</t>
  </si>
  <si>
    <t>TOP 1.4.1 óvoda önerő</t>
  </si>
  <si>
    <t>ÁFA</t>
  </si>
  <si>
    <t>Templom felújításhoz hozzájárulás</t>
  </si>
  <si>
    <t>Önkormányzat költségvetési kiadásai önkormányzati szakfeladatok szerinti bontásban, kiemelt előirányzatonként Ft-ban</t>
  </si>
  <si>
    <t>Mosdósi Sportegyesület támogatása</t>
  </si>
  <si>
    <t>Leader temető kerítés felújítása</t>
  </si>
  <si>
    <t>Módosítás</t>
  </si>
  <si>
    <t>Bérkompenzáció - önkormányzat</t>
  </si>
  <si>
    <t>9.</t>
  </si>
  <si>
    <t>Szociális tűzifa</t>
  </si>
  <si>
    <t>10.</t>
  </si>
  <si>
    <t>11.</t>
  </si>
  <si>
    <t>ebből: Hivatalra átvett önkormányzatoktól</t>
  </si>
  <si>
    <t>ebből: GYVK támogatásra</t>
  </si>
  <si>
    <t>Útfelújítás</t>
  </si>
  <si>
    <t>ebből: Védőnői szolgálatra MEP-től</t>
  </si>
  <si>
    <t>ebből: Munkaügyi Központtól közfoglalkoztatásra</t>
  </si>
  <si>
    <t>Garantált bérminimum támogatás</t>
  </si>
  <si>
    <t>2. melléklet a(z)   8/2019.(X.10.) önkormányzati rendelethez</t>
  </si>
  <si>
    <t>4. melléklet a(z)   8/2019.(X.10.) önkormányzati rendelethez</t>
  </si>
  <si>
    <t>5. melléklet a(z)   8/2019.(X.10.) önkormányzati rendelethez</t>
  </si>
  <si>
    <t>6. melléklet a(z)   8/2019.(X.10.) önkormányzati rendelethez</t>
  </si>
  <si>
    <t>8. melléklet a(z)   8/2019.(X.10.) önkormányzati rendelethez</t>
  </si>
  <si>
    <t>16. melléklet a(z)   8/2019.(X.10.) önkormányzati rendelethez</t>
  </si>
  <si>
    <t>18. melléklet a(z)   8/2019.(X.10.)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</si>
</sst>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3" fillId="0" borderId="1" xfId="3" applyFont="1" applyFill="1" applyBorder="1" applyAlignment="1">
      <alignment horizontal="left"/>
    </xf>
    <xf numFmtId="0" fontId="0" fillId="0" borderId="3" xfId="0" applyBorder="1"/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2" fillId="0" borderId="3" xfId="0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5" xfId="2" applyFont="1" applyFill="1" applyBorder="1" applyAlignment="1">
      <alignment horizontal="center"/>
    </xf>
    <xf numFmtId="0" fontId="12" fillId="0" borderId="5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6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3" fillId="0" borderId="1" xfId="0" applyFont="1" applyBorder="1"/>
    <xf numFmtId="0" fontId="19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3" fillId="0" borderId="0" xfId="2" applyFont="1" applyBorder="1" applyAlignment="1"/>
    <xf numFmtId="3" fontId="0" fillId="0" borderId="0" xfId="0" applyNumberFormat="1"/>
    <xf numFmtId="3" fontId="3" fillId="0" borderId="0" xfId="2" applyNumberFormat="1" applyBorder="1" applyAlignment="1">
      <alignment horizontal="right"/>
    </xf>
    <xf numFmtId="3" fontId="1" fillId="0" borderId="1" xfId="1" applyNumberFormat="1" applyFont="1" applyFill="1" applyBorder="1"/>
    <xf numFmtId="3" fontId="3" fillId="0" borderId="0" xfId="2" applyNumberFormat="1" applyBorder="1"/>
    <xf numFmtId="0" fontId="1" fillId="0" borderId="0" xfId="0" applyFont="1" applyAlignment="1"/>
    <xf numFmtId="0" fontId="0" fillId="0" borderId="0" xfId="0" applyAlignment="1"/>
    <xf numFmtId="0" fontId="3" fillId="0" borderId="0" xfId="2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9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3.2" x14ac:dyDescent="0.25"/>
  <cols>
    <col min="1" max="1" width="4.88671875" bestFit="1" customWidth="1"/>
    <col min="2" max="2" width="78.109375" bestFit="1" customWidth="1"/>
    <col min="3" max="3" width="10" bestFit="1" customWidth="1"/>
    <col min="4" max="4" width="10.33203125" bestFit="1" customWidth="1"/>
  </cols>
  <sheetData>
    <row r="1" spans="1:4" x14ac:dyDescent="0.25">
      <c r="A1" s="153" t="s">
        <v>450</v>
      </c>
      <c r="B1" s="154"/>
    </row>
    <row r="2" spans="1:4" x14ac:dyDescent="0.25">
      <c r="A2" s="156" t="s">
        <v>303</v>
      </c>
      <c r="B2" s="156"/>
    </row>
    <row r="3" spans="1:4" x14ac:dyDescent="0.25">
      <c r="A3" s="157" t="s">
        <v>45</v>
      </c>
      <c r="B3" s="157"/>
    </row>
    <row r="4" spans="1:4" x14ac:dyDescent="0.25">
      <c r="A4" s="94"/>
      <c r="B4" s="94"/>
      <c r="D4" s="139" t="s">
        <v>402</v>
      </c>
    </row>
    <row r="5" spans="1:4" x14ac:dyDescent="0.25">
      <c r="A5" s="5" t="s">
        <v>70</v>
      </c>
      <c r="B5" s="5" t="s">
        <v>71</v>
      </c>
      <c r="C5" s="5" t="s">
        <v>72</v>
      </c>
      <c r="D5" s="146" t="s">
        <v>73</v>
      </c>
    </row>
    <row r="6" spans="1:4" x14ac:dyDescent="0.25">
      <c r="A6" s="3" t="s">
        <v>313</v>
      </c>
      <c r="B6" s="26" t="s">
        <v>0</v>
      </c>
      <c r="C6" s="3" t="s">
        <v>391</v>
      </c>
      <c r="D6" s="3" t="s">
        <v>438</v>
      </c>
    </row>
    <row r="7" spans="1:4" x14ac:dyDescent="0.25">
      <c r="A7" s="3">
        <v>1</v>
      </c>
      <c r="B7" s="95" t="s">
        <v>314</v>
      </c>
      <c r="C7" s="135"/>
      <c r="D7" s="135"/>
    </row>
    <row r="8" spans="1:4" x14ac:dyDescent="0.25">
      <c r="A8" s="3">
        <v>2</v>
      </c>
      <c r="B8" s="95" t="s">
        <v>315</v>
      </c>
      <c r="C8" s="135">
        <v>15438792</v>
      </c>
      <c r="D8" s="135">
        <v>15915196</v>
      </c>
    </row>
    <row r="9" spans="1:4" x14ac:dyDescent="0.25">
      <c r="A9" s="3">
        <v>3</v>
      </c>
      <c r="B9" s="26" t="s">
        <v>47</v>
      </c>
      <c r="C9" s="135">
        <v>0</v>
      </c>
      <c r="D9" s="135">
        <v>0</v>
      </c>
    </row>
    <row r="10" spans="1:4" x14ac:dyDescent="0.25">
      <c r="A10" s="3">
        <v>4</v>
      </c>
      <c r="B10" s="26" t="s">
        <v>44</v>
      </c>
      <c r="C10" s="138">
        <f>SUM(C8:C9)</f>
        <v>15438792</v>
      </c>
      <c r="D10" s="138">
        <f>SUM(D8:D9)</f>
        <v>15915196</v>
      </c>
    </row>
    <row r="11" spans="1:4" x14ac:dyDescent="0.25">
      <c r="A11" s="3"/>
      <c r="B11" s="26"/>
      <c r="C11" s="135"/>
      <c r="D11" s="135"/>
    </row>
    <row r="12" spans="1:4" x14ac:dyDescent="0.25">
      <c r="A12" s="3">
        <v>5</v>
      </c>
      <c r="B12" s="95" t="s">
        <v>316</v>
      </c>
      <c r="C12" s="135"/>
      <c r="D12" s="135"/>
    </row>
    <row r="13" spans="1:4" x14ac:dyDescent="0.25">
      <c r="A13" s="3">
        <v>6</v>
      </c>
      <c r="B13" s="95" t="s">
        <v>315</v>
      </c>
      <c r="C13" s="135">
        <v>48841916</v>
      </c>
      <c r="D13" s="135">
        <v>48841916</v>
      </c>
    </row>
    <row r="14" spans="1:4" x14ac:dyDescent="0.25">
      <c r="A14" s="3">
        <v>7</v>
      </c>
      <c r="B14" s="26" t="s">
        <v>48</v>
      </c>
      <c r="C14" s="135">
        <v>0</v>
      </c>
      <c r="D14" s="135">
        <v>0</v>
      </c>
    </row>
    <row r="15" spans="1:4" x14ac:dyDescent="0.25">
      <c r="A15" s="3"/>
      <c r="B15" s="26" t="s">
        <v>54</v>
      </c>
      <c r="C15" s="138">
        <f>SUM(C13:C14)</f>
        <v>48841916</v>
      </c>
      <c r="D15" s="138">
        <f>SUM(D13:D14)</f>
        <v>48841916</v>
      </c>
    </row>
    <row r="16" spans="1:4" x14ac:dyDescent="0.25">
      <c r="A16" s="3"/>
      <c r="B16" s="90"/>
      <c r="C16" s="138"/>
      <c r="D16" s="138"/>
    </row>
    <row r="17" spans="1:4" x14ac:dyDescent="0.25">
      <c r="A17" s="3">
        <v>8</v>
      </c>
      <c r="B17" s="90" t="s">
        <v>69</v>
      </c>
      <c r="C17" s="138">
        <f>C10+C15</f>
        <v>64280708</v>
      </c>
      <c r="D17" s="138">
        <f>D10+D15</f>
        <v>64757112</v>
      </c>
    </row>
  </sheetData>
  <mergeCells count="2">
    <mergeCell ref="A2:B2"/>
    <mergeCell ref="A3:B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/>
  </sheetViews>
  <sheetFormatPr defaultRowHeight="13.2" x14ac:dyDescent="0.25"/>
  <cols>
    <col min="1" max="1" width="4.88671875" customWidth="1"/>
    <col min="2" max="2" width="43.109375" customWidth="1"/>
    <col min="3" max="4" width="17" bestFit="1" customWidth="1"/>
    <col min="5" max="5" width="50.44140625" customWidth="1"/>
    <col min="6" max="6" width="17.88671875" customWidth="1"/>
    <col min="7" max="7" width="17" bestFit="1" customWidth="1"/>
    <col min="8" max="8" width="9.6640625" bestFit="1" customWidth="1"/>
    <col min="9" max="9" width="10.109375" bestFit="1" customWidth="1"/>
  </cols>
  <sheetData>
    <row r="1" spans="1:10" x14ac:dyDescent="0.25">
      <c r="A1" s="153" t="s">
        <v>451</v>
      </c>
      <c r="B1" s="154"/>
      <c r="C1" s="154"/>
      <c r="D1" s="154"/>
      <c r="E1" s="154"/>
    </row>
    <row r="3" spans="1:10" x14ac:dyDescent="0.25">
      <c r="A3" s="156" t="s">
        <v>302</v>
      </c>
      <c r="B3" s="156"/>
    </row>
    <row r="4" spans="1:10" ht="15.6" x14ac:dyDescent="0.3">
      <c r="A4" s="159" t="s">
        <v>85</v>
      </c>
      <c r="B4" s="159"/>
      <c r="C4" s="159"/>
      <c r="D4" s="159"/>
      <c r="E4" s="159"/>
      <c r="F4" s="159"/>
    </row>
    <row r="5" spans="1:10" x14ac:dyDescent="0.25">
      <c r="G5" s="96" t="s">
        <v>402</v>
      </c>
      <c r="I5" s="1"/>
      <c r="J5" s="1"/>
    </row>
    <row r="6" spans="1:10" x14ac:dyDescent="0.25">
      <c r="A6" s="5" t="s">
        <v>70</v>
      </c>
      <c r="B6" s="5" t="s">
        <v>71</v>
      </c>
      <c r="C6" s="5" t="s">
        <v>72</v>
      </c>
      <c r="D6" s="146" t="s">
        <v>73</v>
      </c>
      <c r="E6" s="146" t="s">
        <v>103</v>
      </c>
      <c r="F6" s="146" t="s">
        <v>98</v>
      </c>
      <c r="G6" s="3" t="s">
        <v>99</v>
      </c>
      <c r="I6" s="1"/>
      <c r="J6" s="1"/>
    </row>
    <row r="7" spans="1:10" ht="17.399999999999999" x14ac:dyDescent="0.3">
      <c r="A7" s="5" t="s">
        <v>313</v>
      </c>
      <c r="B7" s="158" t="s">
        <v>10</v>
      </c>
      <c r="C7" s="158"/>
      <c r="D7" s="145"/>
      <c r="E7" s="158" t="s">
        <v>11</v>
      </c>
      <c r="F7" s="158"/>
      <c r="G7" s="3"/>
    </row>
    <row r="8" spans="1:10" x14ac:dyDescent="0.25">
      <c r="A8" s="3"/>
      <c r="B8" s="10" t="s">
        <v>0</v>
      </c>
      <c r="C8" s="11" t="s">
        <v>46</v>
      </c>
      <c r="D8" s="11" t="s">
        <v>438</v>
      </c>
      <c r="E8" s="10" t="s">
        <v>0</v>
      </c>
      <c r="F8" s="11" t="s">
        <v>46</v>
      </c>
      <c r="G8" s="11" t="s">
        <v>438</v>
      </c>
    </row>
    <row r="9" spans="1:10" ht="17.399999999999999" x14ac:dyDescent="0.3">
      <c r="A9" s="3">
        <v>1</v>
      </c>
      <c r="B9" s="12" t="s">
        <v>37</v>
      </c>
      <c r="C9" s="13"/>
      <c r="D9" s="13"/>
      <c r="E9" s="12" t="s">
        <v>12</v>
      </c>
      <c r="F9" s="13"/>
      <c r="G9" s="13"/>
    </row>
    <row r="10" spans="1:10" ht="16.8" x14ac:dyDescent="0.3">
      <c r="A10" s="3">
        <v>2</v>
      </c>
      <c r="B10" s="14" t="s">
        <v>13</v>
      </c>
      <c r="C10" s="15"/>
      <c r="D10" s="15"/>
      <c r="E10" s="14" t="s">
        <v>14</v>
      </c>
      <c r="F10" s="15"/>
      <c r="G10" s="15"/>
    </row>
    <row r="11" spans="1:10" ht="15.6" x14ac:dyDescent="0.3">
      <c r="A11" s="3">
        <v>3</v>
      </c>
      <c r="B11" s="16" t="s">
        <v>2</v>
      </c>
      <c r="C11" s="17"/>
      <c r="D11" s="17"/>
      <c r="E11" s="16" t="s">
        <v>2</v>
      </c>
      <c r="F11" s="17"/>
      <c r="G11" s="17"/>
    </row>
    <row r="12" spans="1:10" x14ac:dyDescent="0.25">
      <c r="A12" s="3">
        <v>4</v>
      </c>
      <c r="B12" s="18" t="s">
        <v>118</v>
      </c>
      <c r="C12" s="19">
        <v>79190542</v>
      </c>
      <c r="D12" s="151">
        <v>82494404</v>
      </c>
      <c r="E12" s="18" t="s">
        <v>5</v>
      </c>
      <c r="F12" s="19">
        <v>33291795</v>
      </c>
      <c r="G12" s="151">
        <v>33718146</v>
      </c>
      <c r="H12" s="149"/>
      <c r="I12" s="150"/>
    </row>
    <row r="13" spans="1:10" x14ac:dyDescent="0.25">
      <c r="A13" s="3">
        <v>5</v>
      </c>
      <c r="B13" s="25" t="s">
        <v>74</v>
      </c>
      <c r="C13" s="19">
        <v>26368553</v>
      </c>
      <c r="D13" s="151">
        <v>27097053</v>
      </c>
      <c r="E13" s="18" t="s">
        <v>78</v>
      </c>
      <c r="F13" s="19">
        <v>4283830</v>
      </c>
      <c r="G13" s="151">
        <v>4358441</v>
      </c>
      <c r="H13" s="149"/>
      <c r="I13" s="150"/>
    </row>
    <row r="14" spans="1:10" x14ac:dyDescent="0.25">
      <c r="A14" s="3">
        <v>6</v>
      </c>
      <c r="B14" s="25" t="s">
        <v>75</v>
      </c>
      <c r="C14" s="19">
        <v>13020000</v>
      </c>
      <c r="D14" s="151">
        <v>13020000</v>
      </c>
      <c r="E14" s="18" t="s">
        <v>57</v>
      </c>
      <c r="F14" s="19">
        <v>25538911</v>
      </c>
      <c r="G14" s="151">
        <v>27913811</v>
      </c>
      <c r="H14" s="149"/>
      <c r="I14" s="150"/>
    </row>
    <row r="15" spans="1:10" x14ac:dyDescent="0.25">
      <c r="A15" s="3">
        <v>7</v>
      </c>
      <c r="B15" s="18" t="s">
        <v>76</v>
      </c>
      <c r="C15" s="19">
        <v>400000</v>
      </c>
      <c r="D15" s="151">
        <v>400000</v>
      </c>
      <c r="E15" s="18" t="s">
        <v>15</v>
      </c>
      <c r="F15" s="19">
        <v>11473000</v>
      </c>
      <c r="G15" s="151">
        <v>12054000</v>
      </c>
      <c r="H15" s="149"/>
      <c r="I15" s="150"/>
    </row>
    <row r="16" spans="1:10" x14ac:dyDescent="0.25">
      <c r="A16" s="3">
        <v>8</v>
      </c>
      <c r="B16" s="18" t="s">
        <v>77</v>
      </c>
      <c r="C16" s="19">
        <v>0</v>
      </c>
      <c r="D16" s="151">
        <v>0</v>
      </c>
      <c r="E16" s="18" t="s">
        <v>79</v>
      </c>
      <c r="F16" s="19">
        <v>50494116</v>
      </c>
      <c r="G16" s="151">
        <v>51360116</v>
      </c>
      <c r="H16" s="149"/>
      <c r="I16" s="150"/>
    </row>
    <row r="17" spans="1:9" ht="13.8" x14ac:dyDescent="0.25">
      <c r="A17" s="4">
        <v>9</v>
      </c>
      <c r="B17" s="98" t="s">
        <v>63</v>
      </c>
      <c r="C17" s="99">
        <f>SUM(C12:C16)</f>
        <v>118979095</v>
      </c>
      <c r="D17" s="99">
        <f>SUM(D12:D16)</f>
        <v>123011457</v>
      </c>
      <c r="E17" s="100" t="s">
        <v>44</v>
      </c>
      <c r="F17" s="99">
        <f>SUM(F12:F16)</f>
        <v>125081652</v>
      </c>
      <c r="G17" s="99">
        <f>SUM(G12:G16)</f>
        <v>129404514</v>
      </c>
      <c r="H17" s="149"/>
      <c r="I17" s="150"/>
    </row>
    <row r="18" spans="1:9" x14ac:dyDescent="0.25">
      <c r="A18" s="3"/>
      <c r="B18" s="18"/>
      <c r="C18" s="19"/>
      <c r="D18" s="151"/>
      <c r="E18" s="18"/>
      <c r="F18" s="19"/>
      <c r="G18" s="19"/>
      <c r="I18" s="150"/>
    </row>
    <row r="19" spans="1:9" ht="15.6" x14ac:dyDescent="0.3">
      <c r="A19" s="3">
        <v>10</v>
      </c>
      <c r="B19" s="16" t="s">
        <v>3</v>
      </c>
      <c r="C19" s="17"/>
      <c r="D19" s="17"/>
      <c r="E19" s="16" t="s">
        <v>38</v>
      </c>
      <c r="F19" s="17"/>
      <c r="G19" s="17"/>
      <c r="I19" s="150"/>
    </row>
    <row r="20" spans="1:9" x14ac:dyDescent="0.25">
      <c r="A20" s="3">
        <v>11</v>
      </c>
      <c r="B20" s="18" t="s">
        <v>51</v>
      </c>
      <c r="C20" s="19">
        <v>11600510</v>
      </c>
      <c r="D20" s="151">
        <v>24033194</v>
      </c>
      <c r="E20" s="18" t="s">
        <v>82</v>
      </c>
      <c r="F20" s="19">
        <v>2004850</v>
      </c>
      <c r="G20" s="19">
        <v>2004850</v>
      </c>
      <c r="I20" s="150"/>
    </row>
    <row r="21" spans="1:9" x14ac:dyDescent="0.25">
      <c r="A21" s="3">
        <v>12</v>
      </c>
      <c r="B21" s="18" t="s">
        <v>80</v>
      </c>
      <c r="C21" s="19"/>
      <c r="D21" s="19"/>
      <c r="E21" s="18" t="s">
        <v>16</v>
      </c>
      <c r="F21" s="19">
        <v>48437576</v>
      </c>
      <c r="G21" s="151">
        <v>60870260</v>
      </c>
      <c r="I21" s="150"/>
    </row>
    <row r="22" spans="1:9" x14ac:dyDescent="0.25">
      <c r="A22" s="3">
        <v>13</v>
      </c>
      <c r="B22" s="18" t="s">
        <v>81</v>
      </c>
      <c r="C22" s="19"/>
      <c r="D22" s="19"/>
      <c r="E22" s="18" t="s">
        <v>83</v>
      </c>
      <c r="F22" s="19"/>
      <c r="G22" s="19"/>
      <c r="I22" s="150"/>
    </row>
    <row r="23" spans="1:9" x14ac:dyDescent="0.25">
      <c r="A23" s="3">
        <v>14</v>
      </c>
      <c r="B23" s="3"/>
      <c r="C23" s="3"/>
      <c r="D23" s="3"/>
      <c r="E23" s="18" t="s">
        <v>8</v>
      </c>
      <c r="F23" s="19"/>
      <c r="G23" s="19"/>
      <c r="I23" s="150"/>
    </row>
    <row r="24" spans="1:9" x14ac:dyDescent="0.25">
      <c r="A24" s="3">
        <v>15</v>
      </c>
      <c r="B24" s="3"/>
      <c r="C24" s="3"/>
      <c r="D24" s="3"/>
      <c r="E24" s="18" t="s">
        <v>9</v>
      </c>
      <c r="F24" s="19"/>
      <c r="G24" s="19"/>
      <c r="I24" s="150"/>
    </row>
    <row r="25" spans="1:9" ht="13.8" x14ac:dyDescent="0.25">
      <c r="A25" s="3">
        <v>16</v>
      </c>
      <c r="B25" s="20"/>
      <c r="C25" s="19"/>
      <c r="D25" s="19"/>
      <c r="E25" s="18" t="s">
        <v>84</v>
      </c>
      <c r="F25" s="19"/>
      <c r="G25" s="19"/>
      <c r="I25" s="150"/>
    </row>
    <row r="26" spans="1:9" x14ac:dyDescent="0.25">
      <c r="A26" s="4">
        <v>17</v>
      </c>
      <c r="B26" s="101" t="s">
        <v>63</v>
      </c>
      <c r="C26" s="99">
        <f>SUM(C20:C22)</f>
        <v>11600510</v>
      </c>
      <c r="D26" s="99">
        <f>SUM(D20:D22)</f>
        <v>24033194</v>
      </c>
      <c r="E26" s="100" t="s">
        <v>63</v>
      </c>
      <c r="F26" s="99">
        <f>SUM(F20:F25)</f>
        <v>50442426</v>
      </c>
      <c r="G26" s="99">
        <f>SUM(G20:G25)</f>
        <v>62875110</v>
      </c>
      <c r="I26" s="150"/>
    </row>
    <row r="27" spans="1:9" ht="16.8" x14ac:dyDescent="0.3">
      <c r="A27" s="3">
        <v>18</v>
      </c>
      <c r="B27" s="31"/>
      <c r="C27" s="19"/>
      <c r="D27" s="19"/>
      <c r="E27" s="14" t="s">
        <v>67</v>
      </c>
      <c r="F27" s="15"/>
      <c r="G27" s="15"/>
      <c r="I27" s="150"/>
    </row>
    <row r="28" spans="1:9" ht="15.6" x14ac:dyDescent="0.3">
      <c r="A28" s="3">
        <v>19</v>
      </c>
      <c r="B28" s="16"/>
      <c r="C28" s="19"/>
      <c r="D28" s="19"/>
      <c r="E28" s="16" t="s">
        <v>17</v>
      </c>
      <c r="F28" s="17"/>
      <c r="G28" s="17"/>
      <c r="I28" s="150"/>
    </row>
    <row r="29" spans="1:9" ht="15.6" x14ac:dyDescent="0.3">
      <c r="A29" s="3">
        <v>20</v>
      </c>
      <c r="B29" s="16"/>
      <c r="C29" s="19"/>
      <c r="D29" s="19"/>
      <c r="E29" s="27" t="s">
        <v>1</v>
      </c>
      <c r="F29" s="19">
        <v>16669619</v>
      </c>
      <c r="G29" s="151">
        <v>16855523</v>
      </c>
      <c r="I29" s="150"/>
    </row>
    <row r="30" spans="1:9" ht="13.8" x14ac:dyDescent="0.25">
      <c r="A30" s="3">
        <v>21</v>
      </c>
      <c r="B30" s="20"/>
      <c r="C30" s="19"/>
      <c r="D30" s="19"/>
      <c r="E30" s="18" t="s">
        <v>18</v>
      </c>
      <c r="F30" s="19"/>
      <c r="G30" s="19"/>
      <c r="I30" s="150"/>
    </row>
    <row r="31" spans="1:9" ht="13.8" x14ac:dyDescent="0.25">
      <c r="A31" s="3">
        <v>22</v>
      </c>
      <c r="B31" s="20"/>
      <c r="C31" s="19"/>
      <c r="D31" s="19"/>
      <c r="E31" s="18" t="s">
        <v>317</v>
      </c>
      <c r="F31" s="19">
        <f>SUM(F29:F30)</f>
        <v>16669619</v>
      </c>
      <c r="G31" s="19">
        <f>SUM(G29:G30)</f>
        <v>16855523</v>
      </c>
      <c r="I31" s="150"/>
    </row>
    <row r="32" spans="1:9" ht="15.6" x14ac:dyDescent="0.3">
      <c r="A32" s="3">
        <v>23</v>
      </c>
      <c r="B32" s="16"/>
      <c r="C32" s="19"/>
      <c r="D32" s="19"/>
      <c r="E32" s="16" t="s">
        <v>19</v>
      </c>
      <c r="F32" s="17"/>
      <c r="G32" s="17"/>
      <c r="I32" s="150"/>
    </row>
    <row r="33" spans="1:9" ht="13.8" x14ac:dyDescent="0.25">
      <c r="A33" s="3">
        <v>24</v>
      </c>
      <c r="B33" s="20"/>
      <c r="C33" s="19"/>
      <c r="D33" s="19"/>
      <c r="E33" s="18" t="s">
        <v>20</v>
      </c>
      <c r="F33" s="19">
        <v>0</v>
      </c>
      <c r="G33" s="19">
        <v>0</v>
      </c>
      <c r="I33" s="150"/>
    </row>
    <row r="34" spans="1:9" ht="17.399999999999999" x14ac:dyDescent="0.3">
      <c r="A34" s="3">
        <v>25</v>
      </c>
      <c r="B34" s="12"/>
      <c r="C34" s="19"/>
      <c r="D34" s="19"/>
      <c r="E34" s="12" t="s">
        <v>21</v>
      </c>
      <c r="F34" s="13"/>
      <c r="G34" s="13"/>
      <c r="I34" s="150"/>
    </row>
    <row r="35" spans="1:9" ht="13.8" x14ac:dyDescent="0.25">
      <c r="A35" s="3">
        <v>26</v>
      </c>
      <c r="B35" s="20"/>
      <c r="C35" s="19"/>
      <c r="D35" s="19"/>
      <c r="E35" s="18" t="s">
        <v>22</v>
      </c>
      <c r="F35" s="19">
        <v>0</v>
      </c>
      <c r="G35" s="19">
        <v>0</v>
      </c>
      <c r="I35" s="150"/>
    </row>
    <row r="36" spans="1:9" ht="13.8" x14ac:dyDescent="0.25">
      <c r="A36" s="3">
        <v>27</v>
      </c>
      <c r="B36" s="20"/>
      <c r="C36" s="19"/>
      <c r="D36" s="19"/>
      <c r="E36" s="18" t="s">
        <v>23</v>
      </c>
      <c r="F36" s="19">
        <v>0</v>
      </c>
      <c r="G36" s="19">
        <v>0</v>
      </c>
      <c r="I36" s="150"/>
    </row>
    <row r="37" spans="1:9" ht="13.8" x14ac:dyDescent="0.25">
      <c r="A37" s="3">
        <v>28</v>
      </c>
      <c r="B37" s="20"/>
      <c r="C37" s="19"/>
      <c r="D37" s="19"/>
      <c r="E37" s="18" t="s">
        <v>63</v>
      </c>
      <c r="F37" s="19">
        <f>SUM(F35:F36)</f>
        <v>0</v>
      </c>
      <c r="G37" s="19">
        <f>SUM(G35:G36)</f>
        <v>0</v>
      </c>
      <c r="I37" s="150"/>
    </row>
    <row r="38" spans="1:9" ht="13.8" x14ac:dyDescent="0.25">
      <c r="A38" s="3">
        <v>29</v>
      </c>
      <c r="B38" s="20"/>
      <c r="C38" s="19"/>
      <c r="D38" s="19"/>
      <c r="E38" s="18"/>
      <c r="F38" s="19"/>
      <c r="G38" s="19"/>
      <c r="I38" s="150"/>
    </row>
    <row r="39" spans="1:9" ht="17.399999999999999" x14ac:dyDescent="0.3">
      <c r="A39" s="3">
        <v>30</v>
      </c>
      <c r="B39" s="12"/>
      <c r="C39" s="19"/>
      <c r="D39" s="19"/>
      <c r="E39" s="12" t="s">
        <v>24</v>
      </c>
      <c r="F39" s="13"/>
      <c r="G39" s="13"/>
      <c r="I39" s="150"/>
    </row>
    <row r="40" spans="1:9" ht="13.8" x14ac:dyDescent="0.25">
      <c r="A40" s="3">
        <v>31</v>
      </c>
      <c r="B40" s="20"/>
      <c r="C40" s="19"/>
      <c r="D40" s="19"/>
      <c r="E40" s="18" t="s">
        <v>25</v>
      </c>
      <c r="F40" s="19">
        <v>0</v>
      </c>
      <c r="G40" s="19">
        <v>0</v>
      </c>
      <c r="I40" s="150"/>
    </row>
    <row r="41" spans="1:9" ht="13.8" x14ac:dyDescent="0.25">
      <c r="A41" s="3">
        <v>32</v>
      </c>
      <c r="B41" s="20"/>
      <c r="C41" s="19"/>
      <c r="D41" s="19"/>
      <c r="E41" s="18" t="s">
        <v>26</v>
      </c>
      <c r="F41" s="19">
        <v>0</v>
      </c>
      <c r="G41" s="19">
        <v>0</v>
      </c>
      <c r="I41" s="150"/>
    </row>
    <row r="42" spans="1:9" ht="68.25" customHeight="1" x14ac:dyDescent="0.3">
      <c r="A42" s="3">
        <v>33</v>
      </c>
      <c r="B42" s="21" t="s">
        <v>39</v>
      </c>
      <c r="C42" s="13">
        <f>SUM(C17,C26)</f>
        <v>130579605</v>
      </c>
      <c r="D42" s="13">
        <f>SUM(D17,D26)</f>
        <v>147044651</v>
      </c>
      <c r="E42" s="12" t="s">
        <v>27</v>
      </c>
      <c r="F42" s="13">
        <f>SUM(F17,F26,F31,F41)</f>
        <v>192193697</v>
      </c>
      <c r="G42" s="13">
        <f>SUM(G17,G26,G31,G41)</f>
        <v>209135147</v>
      </c>
      <c r="I42" s="150"/>
    </row>
    <row r="43" spans="1:9" ht="17.399999999999999" x14ac:dyDescent="0.3">
      <c r="A43" s="3">
        <v>34</v>
      </c>
      <c r="B43" s="22"/>
      <c r="C43" s="19"/>
      <c r="D43" s="19"/>
      <c r="E43" s="12" t="s">
        <v>28</v>
      </c>
      <c r="F43" s="13"/>
      <c r="G43" s="13"/>
      <c r="I43" s="150"/>
    </row>
    <row r="44" spans="1:9" ht="13.8" x14ac:dyDescent="0.25">
      <c r="A44" s="3">
        <v>35</v>
      </c>
      <c r="B44" s="20"/>
      <c r="C44" s="19"/>
      <c r="D44" s="19"/>
      <c r="E44" s="18" t="s">
        <v>22</v>
      </c>
      <c r="F44" s="19">
        <v>0</v>
      </c>
      <c r="G44" s="19">
        <v>0</v>
      </c>
      <c r="I44" s="150"/>
    </row>
    <row r="45" spans="1:9" ht="13.8" x14ac:dyDescent="0.25">
      <c r="A45" s="3">
        <v>36</v>
      </c>
      <c r="B45" s="20"/>
      <c r="C45" s="19"/>
      <c r="D45" s="19"/>
      <c r="E45" s="18" t="s">
        <v>23</v>
      </c>
      <c r="F45" s="19">
        <v>0</v>
      </c>
      <c r="G45" s="19">
        <v>0</v>
      </c>
      <c r="I45" s="150"/>
    </row>
    <row r="46" spans="1:9" ht="17.399999999999999" x14ac:dyDescent="0.3">
      <c r="A46" s="3">
        <v>37</v>
      </c>
      <c r="B46" s="12" t="s">
        <v>29</v>
      </c>
      <c r="C46" s="13"/>
      <c r="D46" s="13"/>
      <c r="E46" s="12"/>
      <c r="F46" s="23"/>
      <c r="G46" s="23"/>
      <c r="I46" s="150"/>
    </row>
    <row r="47" spans="1:9" ht="15.6" x14ac:dyDescent="0.3">
      <c r="A47" s="3">
        <v>38</v>
      </c>
      <c r="B47" s="16" t="s">
        <v>30</v>
      </c>
      <c r="C47" s="17"/>
      <c r="D47" s="17"/>
      <c r="E47" s="27" t="s">
        <v>421</v>
      </c>
      <c r="F47" s="19">
        <v>2666616</v>
      </c>
      <c r="G47" s="19">
        <v>2666616</v>
      </c>
      <c r="I47" s="150"/>
    </row>
    <row r="48" spans="1:9" ht="17.399999999999999" x14ac:dyDescent="0.3">
      <c r="A48" s="3">
        <v>39</v>
      </c>
      <c r="B48" s="27" t="s">
        <v>40</v>
      </c>
      <c r="C48" s="19">
        <v>15438792</v>
      </c>
      <c r="D48" s="19">
        <v>15915196</v>
      </c>
      <c r="E48" s="18"/>
      <c r="F48" s="23"/>
      <c r="G48" s="23"/>
      <c r="I48" s="150"/>
    </row>
    <row r="49" spans="1:9" ht="17.399999999999999" x14ac:dyDescent="0.3">
      <c r="A49" s="3">
        <v>40</v>
      </c>
      <c r="B49" s="27" t="s">
        <v>41</v>
      </c>
      <c r="C49" s="19">
        <v>38841916</v>
      </c>
      <c r="D49" s="19">
        <v>38841916</v>
      </c>
      <c r="E49" s="18"/>
      <c r="F49" s="23"/>
      <c r="G49" s="23"/>
      <c r="I49" s="150"/>
    </row>
    <row r="50" spans="1:9" ht="17.399999999999999" x14ac:dyDescent="0.3">
      <c r="A50" s="3">
        <v>41</v>
      </c>
      <c r="B50" s="27" t="s">
        <v>403</v>
      </c>
      <c r="C50" s="19">
        <v>10000000</v>
      </c>
      <c r="D50" s="19">
        <v>10000000</v>
      </c>
      <c r="E50" s="18"/>
      <c r="F50" s="23"/>
      <c r="G50" s="23"/>
      <c r="I50" s="150"/>
    </row>
    <row r="51" spans="1:9" ht="17.399999999999999" x14ac:dyDescent="0.3">
      <c r="A51" s="3">
        <v>42</v>
      </c>
      <c r="B51" s="16" t="s">
        <v>31</v>
      </c>
      <c r="C51" s="17"/>
      <c r="D51" s="17"/>
      <c r="E51" s="24"/>
      <c r="F51" s="23"/>
      <c r="G51" s="23"/>
      <c r="I51" s="150"/>
    </row>
    <row r="52" spans="1:9" ht="17.399999999999999" x14ac:dyDescent="0.3">
      <c r="A52" s="3">
        <v>43</v>
      </c>
      <c r="B52" s="27" t="s">
        <v>42</v>
      </c>
      <c r="C52" s="19">
        <v>0</v>
      </c>
      <c r="D52" s="19">
        <v>0</v>
      </c>
      <c r="E52" s="18"/>
      <c r="F52" s="23"/>
      <c r="G52" s="23"/>
      <c r="I52" s="150"/>
    </row>
    <row r="53" spans="1:9" ht="17.399999999999999" x14ac:dyDescent="0.3">
      <c r="A53" s="3">
        <v>44</v>
      </c>
      <c r="B53" s="27" t="s">
        <v>32</v>
      </c>
      <c r="C53" s="19">
        <v>0</v>
      </c>
      <c r="D53" s="19">
        <v>0</v>
      </c>
      <c r="E53" s="18"/>
      <c r="F53" s="23"/>
      <c r="G53" s="23"/>
      <c r="I53" s="150"/>
    </row>
    <row r="54" spans="1:9" ht="17.399999999999999" x14ac:dyDescent="0.3">
      <c r="A54" s="3"/>
      <c r="B54" s="20"/>
      <c r="C54" s="19"/>
      <c r="D54" s="19"/>
      <c r="E54" s="18"/>
      <c r="F54" s="23"/>
      <c r="G54" s="23"/>
      <c r="I54" s="150"/>
    </row>
    <row r="55" spans="1:9" ht="17.399999999999999" x14ac:dyDescent="0.3">
      <c r="A55" s="3">
        <v>45</v>
      </c>
      <c r="B55" s="12" t="s">
        <v>4</v>
      </c>
      <c r="C55" s="13">
        <f>SUM(C42,C48,C49,C50,C53)</f>
        <v>194860313</v>
      </c>
      <c r="D55" s="13">
        <f>SUM(D42,D48,D49,D50,D53)</f>
        <v>211801763</v>
      </c>
      <c r="E55" s="12" t="s">
        <v>33</v>
      </c>
      <c r="F55" s="13">
        <f>SUM(F17,F26,F31,F41,F47)</f>
        <v>194860313</v>
      </c>
      <c r="G55" s="13">
        <f>SUM(G17,G26,G31,G41,G47)</f>
        <v>211801763</v>
      </c>
      <c r="I55" s="150"/>
    </row>
    <row r="56" spans="1:9" x14ac:dyDescent="0.25">
      <c r="A56" s="3">
        <v>46</v>
      </c>
      <c r="B56" s="27" t="s">
        <v>34</v>
      </c>
      <c r="C56" s="19">
        <f>C17+C48+C50</f>
        <v>144417887</v>
      </c>
      <c r="D56" s="19">
        <f>D17+D48+D50</f>
        <v>148926653</v>
      </c>
      <c r="E56" s="18" t="s">
        <v>35</v>
      </c>
      <c r="F56" s="19">
        <f>F17+F31+F47</f>
        <v>144417887</v>
      </c>
      <c r="G56" s="19">
        <f>G17+G31+G47</f>
        <v>148926653</v>
      </c>
      <c r="I56" s="150"/>
    </row>
    <row r="57" spans="1:9" x14ac:dyDescent="0.25">
      <c r="A57" s="3">
        <v>47</v>
      </c>
      <c r="B57" s="27" t="s">
        <v>36</v>
      </c>
      <c r="C57" s="19">
        <f>C26+C49</f>
        <v>50442426</v>
      </c>
      <c r="D57" s="19">
        <f>D26+D49</f>
        <v>62875110</v>
      </c>
      <c r="E57" s="18" t="s">
        <v>43</v>
      </c>
      <c r="F57" s="19">
        <f>F26</f>
        <v>50442426</v>
      </c>
      <c r="G57" s="19">
        <f>G26</f>
        <v>62875110</v>
      </c>
      <c r="I57" s="150"/>
    </row>
    <row r="58" spans="1:9" x14ac:dyDescent="0.25">
      <c r="C58" s="97"/>
      <c r="D58" s="97"/>
    </row>
  </sheetData>
  <mergeCells count="4">
    <mergeCell ref="B7:C7"/>
    <mergeCell ref="E7:F7"/>
    <mergeCell ref="A3:B3"/>
    <mergeCell ref="A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zoomScaleNormal="100" workbookViewId="0"/>
  </sheetViews>
  <sheetFormatPr defaultColWidth="9.109375" defaultRowHeight="13.2" x14ac:dyDescent="0.25"/>
  <cols>
    <col min="1" max="1" width="4.44140625" style="34" customWidth="1"/>
    <col min="2" max="2" width="5.33203125" style="36" bestFit="1" customWidth="1"/>
    <col min="3" max="3" width="64.88671875" style="34" bestFit="1" customWidth="1"/>
    <col min="4" max="4" width="6.109375" style="34" bestFit="1" customWidth="1"/>
    <col min="5" max="8" width="12.109375" style="34" customWidth="1"/>
    <col min="9" max="9" width="11.109375" style="34" bestFit="1" customWidth="1"/>
    <col min="10" max="16384" width="9.109375" style="34"/>
  </cols>
  <sheetData>
    <row r="1" spans="1:9" x14ac:dyDescent="0.25">
      <c r="A1" s="153" t="s">
        <v>452</v>
      </c>
      <c r="B1" s="148"/>
      <c r="C1" s="148"/>
      <c r="D1" s="148"/>
      <c r="E1" s="148"/>
      <c r="F1" s="148"/>
      <c r="G1" s="148"/>
      <c r="H1" s="148"/>
    </row>
    <row r="2" spans="1:9" ht="15" x14ac:dyDescent="0.25">
      <c r="A2" s="160" t="s">
        <v>302</v>
      </c>
      <c r="B2" s="160"/>
      <c r="I2" s="35"/>
    </row>
    <row r="3" spans="1:9" ht="15" x14ac:dyDescent="0.25">
      <c r="A3" s="161" t="s">
        <v>318</v>
      </c>
      <c r="B3" s="161"/>
      <c r="C3" s="161"/>
      <c r="D3" s="161"/>
      <c r="E3" s="161"/>
      <c r="F3" s="161"/>
      <c r="G3" s="161"/>
      <c r="H3" s="161"/>
      <c r="I3" s="35"/>
    </row>
    <row r="4" spans="1:9" ht="15" x14ac:dyDescent="0.25">
      <c r="A4" s="103"/>
      <c r="B4" s="103"/>
      <c r="C4" s="103"/>
      <c r="D4" s="103"/>
      <c r="E4" s="103"/>
      <c r="F4" s="103"/>
      <c r="G4" s="103"/>
      <c r="H4" s="104" t="s">
        <v>402</v>
      </c>
      <c r="I4" s="35"/>
    </row>
    <row r="5" spans="1:9" x14ac:dyDescent="0.25">
      <c r="A5" s="105" t="s">
        <v>70</v>
      </c>
      <c r="B5" s="105" t="s">
        <v>71</v>
      </c>
      <c r="C5" s="45" t="s">
        <v>72</v>
      </c>
      <c r="D5" s="45" t="s">
        <v>73</v>
      </c>
      <c r="E5" s="45" t="s">
        <v>103</v>
      </c>
      <c r="F5" s="45" t="s">
        <v>98</v>
      </c>
      <c r="G5" s="45" t="s">
        <v>99</v>
      </c>
      <c r="H5" s="47" t="s">
        <v>100</v>
      </c>
      <c r="I5" s="47" t="s">
        <v>368</v>
      </c>
    </row>
    <row r="6" spans="1:9" ht="26.25" customHeight="1" x14ac:dyDescent="0.25">
      <c r="A6" s="38" t="s">
        <v>313</v>
      </c>
      <c r="B6" s="38" t="s">
        <v>320</v>
      </c>
      <c r="C6" s="39" t="s">
        <v>121</v>
      </c>
      <c r="D6" s="40" t="s">
        <v>319</v>
      </c>
      <c r="E6" s="40" t="s">
        <v>119</v>
      </c>
      <c r="F6" s="40" t="s">
        <v>101</v>
      </c>
      <c r="G6" s="40" t="s">
        <v>348</v>
      </c>
      <c r="H6" s="41" t="s">
        <v>63</v>
      </c>
      <c r="I6" s="41" t="s">
        <v>438</v>
      </c>
    </row>
    <row r="7" spans="1:9" x14ac:dyDescent="0.25">
      <c r="A7" s="46">
        <v>1</v>
      </c>
      <c r="B7" s="43" t="s">
        <v>52</v>
      </c>
      <c r="C7" s="44" t="s">
        <v>122</v>
      </c>
      <c r="D7" s="45" t="s">
        <v>123</v>
      </c>
      <c r="E7" s="107">
        <f>SUM(E8:E16)</f>
        <v>19456775</v>
      </c>
      <c r="F7" s="107">
        <f>SUM(F8:F15)</f>
        <v>0</v>
      </c>
      <c r="G7" s="107">
        <f>SUM(G8:G15)</f>
        <v>0</v>
      </c>
      <c r="H7" s="107">
        <f>SUM(H8:H16)</f>
        <v>19456775</v>
      </c>
      <c r="I7" s="107">
        <f>SUM(I8:I16)</f>
        <v>19456775</v>
      </c>
    </row>
    <row r="8" spans="1:9" x14ac:dyDescent="0.25">
      <c r="A8" s="46">
        <v>2</v>
      </c>
      <c r="B8" s="37" t="s">
        <v>124</v>
      </c>
      <c r="C8" s="46" t="s">
        <v>125</v>
      </c>
      <c r="D8" s="45"/>
      <c r="E8" s="106"/>
      <c r="F8" s="106"/>
      <c r="G8" s="106"/>
      <c r="H8" s="106">
        <f>SUM(E8:G8)</f>
        <v>0</v>
      </c>
      <c r="I8" s="106">
        <f>SUM(F8:H8)</f>
        <v>0</v>
      </c>
    </row>
    <row r="9" spans="1:9" x14ac:dyDescent="0.25">
      <c r="A9" s="46">
        <v>3</v>
      </c>
      <c r="B9" s="37" t="s">
        <v>126</v>
      </c>
      <c r="C9" s="46" t="s">
        <v>305</v>
      </c>
      <c r="D9" s="45"/>
      <c r="E9" s="107">
        <v>2925760</v>
      </c>
      <c r="F9" s="107"/>
      <c r="G9" s="107"/>
      <c r="H9" s="107">
        <f t="shared" ref="H9:I26" si="0">SUM(E9:G9)</f>
        <v>2925760</v>
      </c>
      <c r="I9" s="107">
        <f t="shared" si="0"/>
        <v>2925760</v>
      </c>
    </row>
    <row r="10" spans="1:9" x14ac:dyDescent="0.25">
      <c r="A10" s="46">
        <v>4</v>
      </c>
      <c r="B10" s="37" t="s">
        <v>127</v>
      </c>
      <c r="C10" s="46" t="s">
        <v>128</v>
      </c>
      <c r="D10" s="45"/>
      <c r="E10" s="107">
        <v>2816000</v>
      </c>
      <c r="F10" s="107"/>
      <c r="G10" s="107"/>
      <c r="H10" s="107">
        <f t="shared" si="0"/>
        <v>2816000</v>
      </c>
      <c r="I10" s="107">
        <f t="shared" si="0"/>
        <v>2816000</v>
      </c>
    </row>
    <row r="11" spans="1:9" x14ac:dyDescent="0.25">
      <c r="A11" s="46">
        <v>5</v>
      </c>
      <c r="B11" s="37" t="s">
        <v>129</v>
      </c>
      <c r="C11" s="46" t="s">
        <v>130</v>
      </c>
      <c r="D11" s="45"/>
      <c r="E11" s="107">
        <v>555864</v>
      </c>
      <c r="F11" s="107"/>
      <c r="G11" s="107"/>
      <c r="H11" s="107">
        <f t="shared" si="0"/>
        <v>555864</v>
      </c>
      <c r="I11" s="107">
        <f t="shared" si="0"/>
        <v>555864</v>
      </c>
    </row>
    <row r="12" spans="1:9" x14ac:dyDescent="0.25">
      <c r="A12" s="46">
        <v>6</v>
      </c>
      <c r="B12" s="37" t="s">
        <v>131</v>
      </c>
      <c r="C12" s="46" t="s">
        <v>132</v>
      </c>
      <c r="D12" s="45"/>
      <c r="E12" s="107">
        <v>1262120</v>
      </c>
      <c r="F12" s="107"/>
      <c r="G12" s="107"/>
      <c r="H12" s="107">
        <f t="shared" si="0"/>
        <v>1262120</v>
      </c>
      <c r="I12" s="107">
        <f t="shared" si="0"/>
        <v>1262120</v>
      </c>
    </row>
    <row r="13" spans="1:9" x14ac:dyDescent="0.25">
      <c r="A13" s="46">
        <v>7</v>
      </c>
      <c r="B13" s="37" t="s">
        <v>133</v>
      </c>
      <c r="C13" s="46" t="s">
        <v>134</v>
      </c>
      <c r="D13" s="45"/>
      <c r="E13" s="107">
        <v>5000000</v>
      </c>
      <c r="F13" s="107"/>
      <c r="G13" s="107"/>
      <c r="H13" s="107">
        <f t="shared" si="0"/>
        <v>5000000</v>
      </c>
      <c r="I13" s="107">
        <f t="shared" si="0"/>
        <v>5000000</v>
      </c>
    </row>
    <row r="14" spans="1:9" x14ac:dyDescent="0.25">
      <c r="A14" s="46">
        <v>8</v>
      </c>
      <c r="B14" s="37" t="s">
        <v>135</v>
      </c>
      <c r="C14" s="46" t="s">
        <v>311</v>
      </c>
      <c r="D14" s="45"/>
      <c r="E14" s="107">
        <v>2550</v>
      </c>
      <c r="F14" s="107"/>
      <c r="G14" s="107"/>
      <c r="H14" s="107">
        <f t="shared" si="0"/>
        <v>2550</v>
      </c>
      <c r="I14" s="107">
        <f t="shared" si="0"/>
        <v>2550</v>
      </c>
    </row>
    <row r="15" spans="1:9" x14ac:dyDescent="0.25">
      <c r="A15" s="46">
        <v>9</v>
      </c>
      <c r="B15" s="37" t="s">
        <v>310</v>
      </c>
      <c r="C15" s="46" t="s">
        <v>306</v>
      </c>
      <c r="D15" s="45"/>
      <c r="E15" s="107">
        <v>5773981</v>
      </c>
      <c r="F15" s="107"/>
      <c r="G15" s="107"/>
      <c r="H15" s="107">
        <f t="shared" si="0"/>
        <v>5773981</v>
      </c>
      <c r="I15" s="107">
        <f t="shared" si="0"/>
        <v>5773981</v>
      </c>
    </row>
    <row r="16" spans="1:9" x14ac:dyDescent="0.25">
      <c r="A16" s="46">
        <v>10</v>
      </c>
      <c r="B16" s="37" t="s">
        <v>427</v>
      </c>
      <c r="C16" s="46" t="s">
        <v>428</v>
      </c>
      <c r="D16" s="45"/>
      <c r="E16" s="107">
        <v>1120500</v>
      </c>
      <c r="F16" s="107"/>
      <c r="G16" s="107"/>
      <c r="H16" s="107">
        <f t="shared" si="0"/>
        <v>1120500</v>
      </c>
      <c r="I16" s="107">
        <f t="shared" si="0"/>
        <v>1120500</v>
      </c>
    </row>
    <row r="17" spans="1:9" ht="19.5" customHeight="1" x14ac:dyDescent="0.25">
      <c r="A17" s="46">
        <v>11</v>
      </c>
      <c r="B17" s="43" t="s">
        <v>64</v>
      </c>
      <c r="C17" s="47" t="s">
        <v>136</v>
      </c>
      <c r="D17" s="45" t="s">
        <v>137</v>
      </c>
      <c r="E17" s="107">
        <v>41985150</v>
      </c>
      <c r="F17" s="107"/>
      <c r="G17" s="107"/>
      <c r="H17" s="107">
        <f t="shared" si="0"/>
        <v>41985150</v>
      </c>
      <c r="I17" s="107">
        <f t="shared" si="0"/>
        <v>41985150</v>
      </c>
    </row>
    <row r="18" spans="1:9" ht="19.5" customHeight="1" x14ac:dyDescent="0.25">
      <c r="A18" s="46"/>
      <c r="B18" s="43" t="s">
        <v>65</v>
      </c>
      <c r="C18" s="47" t="s">
        <v>449</v>
      </c>
      <c r="D18" s="45"/>
      <c r="E18" s="107"/>
      <c r="F18" s="107"/>
      <c r="G18" s="107"/>
      <c r="H18" s="107"/>
      <c r="I18" s="107">
        <v>390000</v>
      </c>
    </row>
    <row r="19" spans="1:9" x14ac:dyDescent="0.25">
      <c r="A19" s="46">
        <v>12</v>
      </c>
      <c r="B19" s="43" t="s">
        <v>66</v>
      </c>
      <c r="C19" s="47" t="s">
        <v>307</v>
      </c>
      <c r="D19" s="45" t="s">
        <v>138</v>
      </c>
      <c r="E19" s="107">
        <v>10345000</v>
      </c>
      <c r="F19" s="107"/>
      <c r="G19" s="107"/>
      <c r="H19" s="107">
        <f t="shared" si="0"/>
        <v>10345000</v>
      </c>
      <c r="I19" s="107">
        <f t="shared" si="0"/>
        <v>10345000</v>
      </c>
    </row>
    <row r="20" spans="1:9" x14ac:dyDescent="0.25">
      <c r="A20" s="46">
        <v>13</v>
      </c>
      <c r="B20" s="43" t="s">
        <v>304</v>
      </c>
      <c r="C20" s="47" t="s">
        <v>308</v>
      </c>
      <c r="D20" s="45"/>
      <c r="E20" s="107">
        <v>4960087</v>
      </c>
      <c r="F20" s="107"/>
      <c r="G20" s="107"/>
      <c r="H20" s="107">
        <f t="shared" si="0"/>
        <v>4960087</v>
      </c>
      <c r="I20" s="107">
        <f t="shared" si="0"/>
        <v>4960087</v>
      </c>
    </row>
    <row r="21" spans="1:9" x14ac:dyDescent="0.25">
      <c r="A21" s="46">
        <v>14</v>
      </c>
      <c r="B21" s="43" t="s">
        <v>326</v>
      </c>
      <c r="C21" s="47" t="s">
        <v>406</v>
      </c>
      <c r="D21" s="45"/>
      <c r="E21" s="107">
        <v>643530</v>
      </c>
      <c r="F21" s="107"/>
      <c r="G21" s="107"/>
      <c r="H21" s="107">
        <f t="shared" si="0"/>
        <v>643530</v>
      </c>
      <c r="I21" s="107">
        <f t="shared" si="0"/>
        <v>643530</v>
      </c>
    </row>
    <row r="22" spans="1:9" x14ac:dyDescent="0.25">
      <c r="A22" s="46"/>
      <c r="B22" s="43" t="s">
        <v>327</v>
      </c>
      <c r="C22" s="47" t="s">
        <v>449</v>
      </c>
      <c r="D22" s="45"/>
      <c r="E22" s="107"/>
      <c r="F22" s="107"/>
      <c r="G22" s="107"/>
      <c r="H22" s="107"/>
      <c r="I22" s="107">
        <v>476000</v>
      </c>
    </row>
    <row r="23" spans="1:9" x14ac:dyDescent="0.25">
      <c r="A23" s="46">
        <v>15</v>
      </c>
      <c r="B23" s="43" t="s">
        <v>404</v>
      </c>
      <c r="C23" s="47" t="s">
        <v>139</v>
      </c>
      <c r="D23" s="45" t="s">
        <v>140</v>
      </c>
      <c r="E23" s="107">
        <v>1800000</v>
      </c>
      <c r="F23" s="107"/>
      <c r="G23" s="107"/>
      <c r="H23" s="107">
        <f t="shared" si="0"/>
        <v>1800000</v>
      </c>
      <c r="I23" s="107">
        <f t="shared" si="0"/>
        <v>1800000</v>
      </c>
    </row>
    <row r="24" spans="1:9" x14ac:dyDescent="0.25">
      <c r="A24" s="46">
        <v>16</v>
      </c>
      <c r="B24" s="43" t="s">
        <v>440</v>
      </c>
      <c r="C24" s="47" t="s">
        <v>439</v>
      </c>
      <c r="D24" s="45" t="s">
        <v>141</v>
      </c>
      <c r="E24" s="107">
        <v>0</v>
      </c>
      <c r="F24" s="107"/>
      <c r="G24" s="107"/>
      <c r="H24" s="107">
        <f t="shared" si="0"/>
        <v>0</v>
      </c>
      <c r="I24" s="107">
        <v>62962</v>
      </c>
    </row>
    <row r="25" spans="1:9" x14ac:dyDescent="0.25">
      <c r="A25" s="46"/>
      <c r="B25" s="43" t="s">
        <v>442</v>
      </c>
      <c r="C25" s="47" t="s">
        <v>441</v>
      </c>
      <c r="D25" s="45"/>
      <c r="E25" s="107"/>
      <c r="F25" s="107"/>
      <c r="G25" s="107"/>
      <c r="H25" s="107"/>
      <c r="I25" s="107">
        <v>2374900</v>
      </c>
    </row>
    <row r="26" spans="1:9" x14ac:dyDescent="0.25">
      <c r="A26" s="46">
        <v>17</v>
      </c>
      <c r="B26" s="43" t="s">
        <v>443</v>
      </c>
      <c r="C26" s="47" t="s">
        <v>142</v>
      </c>
      <c r="D26" s="45" t="s">
        <v>143</v>
      </c>
      <c r="E26" s="107">
        <v>0</v>
      </c>
      <c r="F26" s="107"/>
      <c r="G26" s="107"/>
      <c r="H26" s="107">
        <f t="shared" si="0"/>
        <v>0</v>
      </c>
      <c r="I26" s="107">
        <f t="shared" si="0"/>
        <v>0</v>
      </c>
    </row>
    <row r="27" spans="1:9" x14ac:dyDescent="0.25">
      <c r="A27" s="46">
        <v>18</v>
      </c>
      <c r="B27" s="39" t="s">
        <v>50</v>
      </c>
      <c r="C27" s="48" t="s">
        <v>405</v>
      </c>
      <c r="D27" s="49" t="s">
        <v>144</v>
      </c>
      <c r="E27" s="108">
        <f>SUM(E9:E26)</f>
        <v>79190542</v>
      </c>
      <c r="F27" s="108"/>
      <c r="G27" s="108"/>
      <c r="H27" s="108">
        <f>SUM(E27:G27)</f>
        <v>79190542</v>
      </c>
      <c r="I27" s="108">
        <f>SUM(I9:I26)</f>
        <v>82494404</v>
      </c>
    </row>
    <row r="28" spans="1:9" x14ac:dyDescent="0.25">
      <c r="A28" s="46">
        <v>19</v>
      </c>
      <c r="B28" s="43">
        <v>1</v>
      </c>
      <c r="C28" s="47" t="s">
        <v>145</v>
      </c>
      <c r="D28" s="45" t="s">
        <v>146</v>
      </c>
      <c r="E28" s="107"/>
      <c r="F28" s="107"/>
      <c r="G28" s="107"/>
      <c r="H28" s="107">
        <f>SUM(E28:G28)</f>
        <v>0</v>
      </c>
      <c r="I28" s="107">
        <f>SUM(F28:H28)</f>
        <v>0</v>
      </c>
    </row>
    <row r="29" spans="1:9" ht="26.4" x14ac:dyDescent="0.25">
      <c r="A29" s="46">
        <v>20</v>
      </c>
      <c r="B29" s="43">
        <v>2</v>
      </c>
      <c r="C29" s="47" t="s">
        <v>147</v>
      </c>
      <c r="D29" s="45" t="s">
        <v>148</v>
      </c>
      <c r="E29" s="107"/>
      <c r="F29" s="107"/>
      <c r="G29" s="107"/>
      <c r="H29" s="107">
        <f t="shared" ref="H29:I87" si="1">SUM(E29:G29)</f>
        <v>0</v>
      </c>
      <c r="I29" s="107">
        <f t="shared" si="1"/>
        <v>0</v>
      </c>
    </row>
    <row r="30" spans="1:9" ht="26.4" x14ac:dyDescent="0.25">
      <c r="A30" s="46">
        <v>21</v>
      </c>
      <c r="B30" s="43">
        <v>3</v>
      </c>
      <c r="C30" s="47" t="s">
        <v>149</v>
      </c>
      <c r="D30" s="45" t="s">
        <v>150</v>
      </c>
      <c r="E30" s="107"/>
      <c r="F30" s="107"/>
      <c r="G30" s="107"/>
      <c r="H30" s="107">
        <f t="shared" si="1"/>
        <v>0</v>
      </c>
      <c r="I30" s="107">
        <f t="shared" si="1"/>
        <v>0</v>
      </c>
    </row>
    <row r="31" spans="1:9" ht="26.4" x14ac:dyDescent="0.25">
      <c r="A31" s="46">
        <v>22</v>
      </c>
      <c r="B31" s="43">
        <v>4</v>
      </c>
      <c r="C31" s="47" t="s">
        <v>151</v>
      </c>
      <c r="D31" s="45" t="s">
        <v>152</v>
      </c>
      <c r="E31" s="107"/>
      <c r="F31" s="107"/>
      <c r="G31" s="107"/>
      <c r="H31" s="107">
        <f t="shared" si="1"/>
        <v>0</v>
      </c>
      <c r="I31" s="107">
        <f t="shared" si="1"/>
        <v>0</v>
      </c>
    </row>
    <row r="32" spans="1:9" x14ac:dyDescent="0.25">
      <c r="A32" s="46">
        <v>23</v>
      </c>
      <c r="B32" s="43">
        <v>5</v>
      </c>
      <c r="C32" s="47" t="s">
        <v>153</v>
      </c>
      <c r="D32" s="45" t="s">
        <v>154</v>
      </c>
      <c r="E32" s="107">
        <f>SUM(E33:E37)</f>
        <v>26368553</v>
      </c>
      <c r="F32" s="107"/>
      <c r="G32" s="107"/>
      <c r="H32" s="107">
        <f t="shared" si="1"/>
        <v>26368553</v>
      </c>
      <c r="I32" s="107">
        <f>SUM(I34:I37)</f>
        <v>27097053</v>
      </c>
    </row>
    <row r="33" spans="1:9" x14ac:dyDescent="0.25">
      <c r="A33" s="46">
        <v>24</v>
      </c>
      <c r="B33" s="37" t="s">
        <v>124</v>
      </c>
      <c r="C33" s="46" t="s">
        <v>444</v>
      </c>
      <c r="D33" s="45"/>
      <c r="E33" s="107"/>
      <c r="F33" s="107"/>
      <c r="G33" s="107"/>
      <c r="H33" s="107">
        <f t="shared" si="1"/>
        <v>0</v>
      </c>
      <c r="I33" s="107">
        <f t="shared" si="1"/>
        <v>0</v>
      </c>
    </row>
    <row r="34" spans="1:9" x14ac:dyDescent="0.25">
      <c r="A34" s="46">
        <v>25</v>
      </c>
      <c r="B34" s="37" t="s">
        <v>126</v>
      </c>
      <c r="C34" s="46" t="s">
        <v>447</v>
      </c>
      <c r="D34" s="45"/>
      <c r="E34" s="107">
        <v>4152000</v>
      </c>
      <c r="F34" s="107"/>
      <c r="G34" s="107"/>
      <c r="H34" s="107">
        <f t="shared" si="1"/>
        <v>4152000</v>
      </c>
      <c r="I34" s="107">
        <v>4590000</v>
      </c>
    </row>
    <row r="35" spans="1:9" x14ac:dyDescent="0.25">
      <c r="A35" s="46">
        <v>26</v>
      </c>
      <c r="B35" s="37" t="s">
        <v>127</v>
      </c>
      <c r="C35" s="46" t="s">
        <v>448</v>
      </c>
      <c r="D35" s="45"/>
      <c r="E35" s="107">
        <v>22216553</v>
      </c>
      <c r="F35" s="107"/>
      <c r="G35" s="107"/>
      <c r="H35" s="107">
        <f t="shared" si="1"/>
        <v>22216553</v>
      </c>
      <c r="I35" s="107">
        <f t="shared" si="1"/>
        <v>22216553</v>
      </c>
    </row>
    <row r="36" spans="1:9" x14ac:dyDescent="0.25">
      <c r="A36" s="46">
        <v>27</v>
      </c>
      <c r="B36" s="37" t="s">
        <v>129</v>
      </c>
      <c r="C36" s="46" t="s">
        <v>445</v>
      </c>
      <c r="D36" s="45"/>
      <c r="E36" s="107"/>
      <c r="F36" s="107"/>
      <c r="G36" s="107"/>
      <c r="H36" s="107">
        <f t="shared" si="1"/>
        <v>0</v>
      </c>
      <c r="I36" s="107">
        <v>290500</v>
      </c>
    </row>
    <row r="37" spans="1:9" x14ac:dyDescent="0.25">
      <c r="A37" s="46">
        <v>28</v>
      </c>
      <c r="B37" s="37" t="s">
        <v>131</v>
      </c>
      <c r="C37" s="46" t="s">
        <v>312</v>
      </c>
      <c r="D37" s="45"/>
      <c r="E37" s="107"/>
      <c r="F37" s="107"/>
      <c r="G37" s="107"/>
      <c r="H37" s="107">
        <f t="shared" si="1"/>
        <v>0</v>
      </c>
      <c r="I37" s="107">
        <f t="shared" si="1"/>
        <v>0</v>
      </c>
    </row>
    <row r="38" spans="1:9" x14ac:dyDescent="0.25">
      <c r="A38" s="46">
        <v>29</v>
      </c>
      <c r="B38" s="39" t="s">
        <v>155</v>
      </c>
      <c r="C38" s="48" t="s">
        <v>325</v>
      </c>
      <c r="D38" s="49" t="s">
        <v>156</v>
      </c>
      <c r="E38" s="108">
        <f>SUM(E28:E32)</f>
        <v>26368553</v>
      </c>
      <c r="F38" s="108">
        <f>SUM(F28:F32)</f>
        <v>0</v>
      </c>
      <c r="G38" s="108">
        <f>SUM(G28:G32)</f>
        <v>0</v>
      </c>
      <c r="H38" s="108">
        <f>SUM(H28:H32)</f>
        <v>26368553</v>
      </c>
      <c r="I38" s="108">
        <f>SUM(I28:I32)</f>
        <v>27097053</v>
      </c>
    </row>
    <row r="39" spans="1:9" x14ac:dyDescent="0.25">
      <c r="A39" s="46">
        <v>30</v>
      </c>
      <c r="B39" s="43">
        <v>1</v>
      </c>
      <c r="C39" s="47" t="s">
        <v>157</v>
      </c>
      <c r="D39" s="45" t="s">
        <v>158</v>
      </c>
      <c r="E39" s="107">
        <v>11600510</v>
      </c>
      <c r="F39" s="107"/>
      <c r="G39" s="107"/>
      <c r="H39" s="107">
        <f t="shared" si="1"/>
        <v>11600510</v>
      </c>
      <c r="I39" s="107">
        <v>24033194</v>
      </c>
    </row>
    <row r="40" spans="1:9" ht="26.4" x14ac:dyDescent="0.25">
      <c r="A40" s="46">
        <v>31</v>
      </c>
      <c r="B40" s="43">
        <v>2</v>
      </c>
      <c r="C40" s="47" t="s">
        <v>159</v>
      </c>
      <c r="D40" s="45" t="s">
        <v>160</v>
      </c>
      <c r="E40" s="107"/>
      <c r="F40" s="107"/>
      <c r="G40" s="107"/>
      <c r="H40" s="107">
        <f t="shared" si="1"/>
        <v>0</v>
      </c>
      <c r="I40" s="107">
        <f t="shared" si="1"/>
        <v>0</v>
      </c>
    </row>
    <row r="41" spans="1:9" ht="26.4" x14ac:dyDescent="0.25">
      <c r="A41" s="46">
        <v>32</v>
      </c>
      <c r="B41" s="43">
        <v>3</v>
      </c>
      <c r="C41" s="47" t="s">
        <v>161</v>
      </c>
      <c r="D41" s="45" t="s">
        <v>162</v>
      </c>
      <c r="E41" s="107"/>
      <c r="F41" s="107"/>
      <c r="G41" s="107"/>
      <c r="H41" s="107">
        <f t="shared" si="1"/>
        <v>0</v>
      </c>
      <c r="I41" s="107">
        <f t="shared" si="1"/>
        <v>0</v>
      </c>
    </row>
    <row r="42" spans="1:9" ht="26.4" x14ac:dyDescent="0.25">
      <c r="A42" s="46">
        <v>33</v>
      </c>
      <c r="B42" s="43">
        <v>4</v>
      </c>
      <c r="C42" s="47" t="s">
        <v>163</v>
      </c>
      <c r="D42" s="45" t="s">
        <v>164</v>
      </c>
      <c r="E42" s="107"/>
      <c r="F42" s="107"/>
      <c r="G42" s="107"/>
      <c r="H42" s="107">
        <f t="shared" si="1"/>
        <v>0</v>
      </c>
      <c r="I42" s="107">
        <f t="shared" si="1"/>
        <v>0</v>
      </c>
    </row>
    <row r="43" spans="1:9" x14ac:dyDescent="0.25">
      <c r="A43" s="46">
        <v>34</v>
      </c>
      <c r="B43" s="43">
        <v>5</v>
      </c>
      <c r="C43" s="47" t="s">
        <v>165</v>
      </c>
      <c r="D43" s="45" t="s">
        <v>166</v>
      </c>
      <c r="E43" s="107"/>
      <c r="F43" s="107"/>
      <c r="G43" s="107"/>
      <c r="H43" s="107">
        <f t="shared" si="1"/>
        <v>0</v>
      </c>
      <c r="I43" s="107">
        <f t="shared" si="1"/>
        <v>0</v>
      </c>
    </row>
    <row r="44" spans="1:9" ht="24.75" customHeight="1" x14ac:dyDescent="0.25">
      <c r="A44" s="46">
        <v>35</v>
      </c>
      <c r="B44" s="37" t="s">
        <v>124</v>
      </c>
      <c r="C44" s="46" t="s">
        <v>167</v>
      </c>
      <c r="D44" s="45"/>
      <c r="E44" s="107"/>
      <c r="F44" s="107"/>
      <c r="G44" s="107"/>
      <c r="H44" s="107">
        <f t="shared" si="1"/>
        <v>0</v>
      </c>
      <c r="I44" s="107">
        <f t="shared" si="1"/>
        <v>0</v>
      </c>
    </row>
    <row r="45" spans="1:9" x14ac:dyDescent="0.25">
      <c r="A45" s="46">
        <v>36</v>
      </c>
      <c r="B45" s="39" t="s">
        <v>309</v>
      </c>
      <c r="C45" s="48" t="s">
        <v>324</v>
      </c>
      <c r="D45" s="49" t="s">
        <v>168</v>
      </c>
      <c r="E45" s="108">
        <f>SUM(E39:E44)</f>
        <v>11600510</v>
      </c>
      <c r="F45" s="108">
        <f>SUM(F39:F44)</f>
        <v>0</v>
      </c>
      <c r="G45" s="108">
        <f>SUM(G39:G44)</f>
        <v>0</v>
      </c>
      <c r="H45" s="108">
        <f>SUM(H39:H44)</f>
        <v>11600510</v>
      </c>
      <c r="I45" s="108">
        <f>SUM(I39:I44)</f>
        <v>24033194</v>
      </c>
    </row>
    <row r="46" spans="1:9" x14ac:dyDescent="0.25">
      <c r="A46" s="46">
        <v>37</v>
      </c>
      <c r="B46" s="43">
        <v>1</v>
      </c>
      <c r="C46" s="47" t="s">
        <v>169</v>
      </c>
      <c r="D46" s="45" t="s">
        <v>170</v>
      </c>
      <c r="E46" s="107"/>
      <c r="F46" s="107"/>
      <c r="G46" s="107"/>
      <c r="H46" s="107">
        <f t="shared" si="1"/>
        <v>0</v>
      </c>
      <c r="I46" s="107">
        <f t="shared" si="1"/>
        <v>0</v>
      </c>
    </row>
    <row r="47" spans="1:9" x14ac:dyDescent="0.25">
      <c r="A47" s="46">
        <v>38</v>
      </c>
      <c r="B47" s="43">
        <v>2</v>
      </c>
      <c r="C47" s="47" t="s">
        <v>171</v>
      </c>
      <c r="D47" s="45" t="s">
        <v>172</v>
      </c>
      <c r="E47" s="107"/>
      <c r="F47" s="107"/>
      <c r="G47" s="107"/>
      <c r="H47" s="107">
        <f t="shared" si="1"/>
        <v>0</v>
      </c>
      <c r="I47" s="107">
        <f t="shared" si="1"/>
        <v>0</v>
      </c>
    </row>
    <row r="48" spans="1:9" x14ac:dyDescent="0.25">
      <c r="A48" s="46">
        <v>39</v>
      </c>
      <c r="B48" s="39" t="s">
        <v>173</v>
      </c>
      <c r="C48" s="48" t="s">
        <v>322</v>
      </c>
      <c r="D48" s="49" t="s">
        <v>174</v>
      </c>
      <c r="E48" s="108">
        <f>SUM(E46:E47)</f>
        <v>0</v>
      </c>
      <c r="F48" s="108">
        <f>SUM(F46:F47)</f>
        <v>0</v>
      </c>
      <c r="G48" s="108">
        <f>SUM(G46:G47)</f>
        <v>0</v>
      </c>
      <c r="H48" s="108">
        <f>SUM(H46:H47)</f>
        <v>0</v>
      </c>
      <c r="I48" s="108">
        <f>SUM(I46:I47)</f>
        <v>0</v>
      </c>
    </row>
    <row r="49" spans="1:9" x14ac:dyDescent="0.25">
      <c r="A49" s="46">
        <v>40</v>
      </c>
      <c r="B49" s="43">
        <v>1</v>
      </c>
      <c r="C49" s="47" t="s">
        <v>175</v>
      </c>
      <c r="D49" s="45" t="s">
        <v>176</v>
      </c>
      <c r="E49" s="107"/>
      <c r="F49" s="107"/>
      <c r="G49" s="107"/>
      <c r="H49" s="107">
        <f t="shared" si="1"/>
        <v>0</v>
      </c>
      <c r="I49" s="107">
        <f t="shared" si="1"/>
        <v>0</v>
      </c>
    </row>
    <row r="50" spans="1:9" x14ac:dyDescent="0.25">
      <c r="A50" s="46">
        <v>41</v>
      </c>
      <c r="B50" s="43">
        <v>2</v>
      </c>
      <c r="C50" s="47" t="s">
        <v>177</v>
      </c>
      <c r="D50" s="45" t="s">
        <v>178</v>
      </c>
      <c r="E50" s="107"/>
      <c r="F50" s="107"/>
      <c r="G50" s="107"/>
      <c r="H50" s="107">
        <f t="shared" si="1"/>
        <v>0</v>
      </c>
      <c r="I50" s="107">
        <f t="shared" si="1"/>
        <v>0</v>
      </c>
    </row>
    <row r="51" spans="1:9" x14ac:dyDescent="0.25">
      <c r="A51" s="46">
        <v>42</v>
      </c>
      <c r="B51" s="43">
        <v>3</v>
      </c>
      <c r="C51" s="47" t="s">
        <v>422</v>
      </c>
      <c r="D51" s="45" t="s">
        <v>179</v>
      </c>
      <c r="E51" s="107"/>
      <c r="F51" s="107">
        <v>7340000</v>
      </c>
      <c r="G51" s="107"/>
      <c r="H51" s="107">
        <f t="shared" si="1"/>
        <v>7340000</v>
      </c>
      <c r="I51" s="107">
        <f>H51</f>
        <v>7340000</v>
      </c>
    </row>
    <row r="52" spans="1:9" x14ac:dyDescent="0.25">
      <c r="A52" s="46">
        <v>43</v>
      </c>
      <c r="B52" s="43">
        <v>4</v>
      </c>
      <c r="C52" s="47" t="s">
        <v>180</v>
      </c>
      <c r="D52" s="45" t="s">
        <v>181</v>
      </c>
      <c r="E52" s="107"/>
      <c r="F52" s="107">
        <v>4000000</v>
      </c>
      <c r="G52" s="107"/>
      <c r="H52" s="107">
        <f t="shared" si="1"/>
        <v>4000000</v>
      </c>
      <c r="I52" s="107">
        <f>H52</f>
        <v>4000000</v>
      </c>
    </row>
    <row r="53" spans="1:9" x14ac:dyDescent="0.25">
      <c r="A53" s="46">
        <v>44</v>
      </c>
      <c r="B53" s="43">
        <v>5</v>
      </c>
      <c r="C53" s="47" t="s">
        <v>182</v>
      </c>
      <c r="D53" s="45" t="s">
        <v>183</v>
      </c>
      <c r="E53" s="107"/>
      <c r="F53" s="107"/>
      <c r="G53" s="107"/>
      <c r="H53" s="107">
        <f t="shared" si="1"/>
        <v>0</v>
      </c>
      <c r="I53" s="107">
        <f t="shared" si="1"/>
        <v>0</v>
      </c>
    </row>
    <row r="54" spans="1:9" x14ac:dyDescent="0.25">
      <c r="A54" s="46">
        <v>45</v>
      </c>
      <c r="B54" s="43">
        <v>6</v>
      </c>
      <c r="C54" s="47" t="s">
        <v>184</v>
      </c>
      <c r="D54" s="45" t="s">
        <v>185</v>
      </c>
      <c r="E54" s="107"/>
      <c r="F54" s="107"/>
      <c r="G54" s="107"/>
      <c r="H54" s="107">
        <f t="shared" si="1"/>
        <v>0</v>
      </c>
      <c r="I54" s="107">
        <f t="shared" si="1"/>
        <v>0</v>
      </c>
    </row>
    <row r="55" spans="1:9" x14ac:dyDescent="0.25">
      <c r="A55" s="46">
        <v>46</v>
      </c>
      <c r="B55" s="43">
        <v>7</v>
      </c>
      <c r="C55" s="47" t="s">
        <v>186</v>
      </c>
      <c r="D55" s="45" t="s">
        <v>187</v>
      </c>
      <c r="E55" s="107">
        <v>1500000</v>
      </c>
      <c r="F55" s="107"/>
      <c r="G55" s="107"/>
      <c r="H55" s="107">
        <f t="shared" si="1"/>
        <v>1500000</v>
      </c>
      <c r="I55" s="107">
        <f t="shared" si="1"/>
        <v>1500000</v>
      </c>
    </row>
    <row r="56" spans="1:9" x14ac:dyDescent="0.25">
      <c r="A56" s="46">
        <v>47</v>
      </c>
      <c r="B56" s="43">
        <v>8</v>
      </c>
      <c r="C56" s="47" t="s">
        <v>188</v>
      </c>
      <c r="D56" s="45" t="s">
        <v>189</v>
      </c>
      <c r="E56" s="107"/>
      <c r="F56" s="107"/>
      <c r="G56" s="107"/>
      <c r="H56" s="107">
        <f t="shared" si="1"/>
        <v>0</v>
      </c>
      <c r="I56" s="107">
        <f t="shared" si="1"/>
        <v>0</v>
      </c>
    </row>
    <row r="57" spans="1:9" x14ac:dyDescent="0.25">
      <c r="A57" s="46">
        <v>48</v>
      </c>
      <c r="B57" s="39" t="s">
        <v>321</v>
      </c>
      <c r="C57" s="48" t="s">
        <v>323</v>
      </c>
      <c r="D57" s="49" t="s">
        <v>190</v>
      </c>
      <c r="E57" s="108">
        <f>SUM(E52:E56)</f>
        <v>1500000</v>
      </c>
      <c r="F57" s="108">
        <f>SUM(F52:F56)</f>
        <v>4000000</v>
      </c>
      <c r="G57" s="108">
        <f>SUM(G52:G56)</f>
        <v>0</v>
      </c>
      <c r="H57" s="108">
        <f>SUM(H52:H56)</f>
        <v>5500000</v>
      </c>
      <c r="I57" s="108">
        <f>SUM(I52:I56)</f>
        <v>5500000</v>
      </c>
    </row>
    <row r="58" spans="1:9" x14ac:dyDescent="0.25">
      <c r="A58" s="46">
        <v>49</v>
      </c>
      <c r="B58" s="43">
        <v>1</v>
      </c>
      <c r="C58" s="47" t="s">
        <v>191</v>
      </c>
      <c r="D58" s="45" t="s">
        <v>192</v>
      </c>
      <c r="E58" s="107">
        <f>SUM(E59:E62)</f>
        <v>0</v>
      </c>
      <c r="F58" s="107">
        <f>SUM(F59:F62)</f>
        <v>180000</v>
      </c>
      <c r="G58" s="107">
        <f>SUM(G59:G62)</f>
        <v>0</v>
      </c>
      <c r="H58" s="107">
        <f>SUM(H59:H62)</f>
        <v>180000</v>
      </c>
      <c r="I58" s="107">
        <f>H58</f>
        <v>180000</v>
      </c>
    </row>
    <row r="59" spans="1:9" x14ac:dyDescent="0.25">
      <c r="A59" s="46">
        <v>50</v>
      </c>
      <c r="B59" s="37" t="s">
        <v>124</v>
      </c>
      <c r="C59" s="46" t="s">
        <v>193</v>
      </c>
      <c r="D59" s="45"/>
      <c r="E59" s="107"/>
      <c r="F59" s="107">
        <v>180000</v>
      </c>
      <c r="G59" s="107"/>
      <c r="H59" s="107">
        <f t="shared" si="1"/>
        <v>180000</v>
      </c>
      <c r="I59" s="107">
        <f>H59</f>
        <v>180000</v>
      </c>
    </row>
    <row r="60" spans="1:9" x14ac:dyDescent="0.25">
      <c r="A60" s="46">
        <v>51</v>
      </c>
      <c r="B60" s="37" t="s">
        <v>126</v>
      </c>
      <c r="C60" s="46" t="s">
        <v>194</v>
      </c>
      <c r="D60" s="45"/>
      <c r="E60" s="107"/>
      <c r="F60" s="107"/>
      <c r="G60" s="107"/>
      <c r="H60" s="107">
        <f t="shared" si="1"/>
        <v>0</v>
      </c>
      <c r="I60" s="107">
        <f t="shared" si="1"/>
        <v>0</v>
      </c>
    </row>
    <row r="61" spans="1:9" x14ac:dyDescent="0.25">
      <c r="A61" s="46">
        <v>52</v>
      </c>
      <c r="B61" s="37" t="s">
        <v>127</v>
      </c>
      <c r="C61" s="46" t="s">
        <v>195</v>
      </c>
      <c r="D61" s="45"/>
      <c r="E61" s="107"/>
      <c r="F61" s="107">
        <v>0</v>
      </c>
      <c r="G61" s="107"/>
      <c r="H61" s="107">
        <f t="shared" si="1"/>
        <v>0</v>
      </c>
      <c r="I61" s="107">
        <f t="shared" si="1"/>
        <v>0</v>
      </c>
    </row>
    <row r="62" spans="1:9" x14ac:dyDescent="0.25">
      <c r="A62" s="46">
        <v>53</v>
      </c>
      <c r="B62" s="37" t="s">
        <v>129</v>
      </c>
      <c r="C62" s="46" t="s">
        <v>196</v>
      </c>
      <c r="D62" s="45"/>
      <c r="E62" s="107"/>
      <c r="F62" s="107"/>
      <c r="G62" s="107"/>
      <c r="H62" s="107">
        <f t="shared" si="1"/>
        <v>0</v>
      </c>
      <c r="I62" s="107">
        <f t="shared" si="1"/>
        <v>0</v>
      </c>
    </row>
    <row r="63" spans="1:9" x14ac:dyDescent="0.25">
      <c r="A63" s="46">
        <v>54</v>
      </c>
      <c r="B63" s="39" t="s">
        <v>197</v>
      </c>
      <c r="C63" s="48" t="s">
        <v>328</v>
      </c>
      <c r="D63" s="49" t="s">
        <v>198</v>
      </c>
      <c r="E63" s="108">
        <f>E48+E49+E50+E51+E57+E58</f>
        <v>1500000</v>
      </c>
      <c r="F63" s="108">
        <f>F48+F49+F50+F51+F57+F58</f>
        <v>11520000</v>
      </c>
      <c r="G63" s="108">
        <f>G48+G49+G50+G51+G57+G58</f>
        <v>0</v>
      </c>
      <c r="H63" s="108">
        <f>H48+H49+H50+H51+H57+H58</f>
        <v>13020000</v>
      </c>
      <c r="I63" s="108">
        <f>I48+I49+I50+I51+I57+I58</f>
        <v>13020000</v>
      </c>
    </row>
    <row r="64" spans="1:9" x14ac:dyDescent="0.25">
      <c r="A64" s="46">
        <v>55</v>
      </c>
      <c r="B64" s="43">
        <v>1</v>
      </c>
      <c r="C64" s="50" t="s">
        <v>199</v>
      </c>
      <c r="D64" s="45" t="s">
        <v>200</v>
      </c>
      <c r="E64" s="107"/>
      <c r="F64" s="107"/>
      <c r="G64" s="107"/>
      <c r="H64" s="107">
        <f t="shared" si="1"/>
        <v>0</v>
      </c>
      <c r="I64" s="107">
        <f t="shared" si="1"/>
        <v>0</v>
      </c>
    </row>
    <row r="65" spans="1:9" x14ac:dyDescent="0.25">
      <c r="A65" s="46">
        <v>56</v>
      </c>
      <c r="B65" s="43">
        <v>2</v>
      </c>
      <c r="C65" s="50" t="s">
        <v>201</v>
      </c>
      <c r="D65" s="45" t="s">
        <v>202</v>
      </c>
      <c r="E65" s="107"/>
      <c r="F65" s="107"/>
      <c r="G65" s="107"/>
      <c r="H65" s="107">
        <f t="shared" si="1"/>
        <v>0</v>
      </c>
      <c r="I65" s="107">
        <f t="shared" si="1"/>
        <v>0</v>
      </c>
    </row>
    <row r="66" spans="1:9" x14ac:dyDescent="0.25">
      <c r="A66" s="46">
        <v>57</v>
      </c>
      <c r="B66" s="43">
        <v>3</v>
      </c>
      <c r="C66" s="50" t="s">
        <v>203</v>
      </c>
      <c r="D66" s="45" t="s">
        <v>204</v>
      </c>
      <c r="E66" s="107"/>
      <c r="F66" s="107"/>
      <c r="G66" s="107"/>
      <c r="H66" s="107">
        <f t="shared" si="1"/>
        <v>0</v>
      </c>
      <c r="I66" s="107">
        <f t="shared" si="1"/>
        <v>0</v>
      </c>
    </row>
    <row r="67" spans="1:9" x14ac:dyDescent="0.25">
      <c r="A67" s="46">
        <v>58</v>
      </c>
      <c r="B67" s="43">
        <v>4</v>
      </c>
      <c r="C67" s="50" t="s">
        <v>205</v>
      </c>
      <c r="D67" s="45" t="s">
        <v>206</v>
      </c>
      <c r="E67" s="107"/>
      <c r="F67" s="107"/>
      <c r="G67" s="107"/>
      <c r="H67" s="107">
        <f t="shared" si="1"/>
        <v>0</v>
      </c>
      <c r="I67" s="107">
        <f t="shared" si="1"/>
        <v>0</v>
      </c>
    </row>
    <row r="68" spans="1:9" x14ac:dyDescent="0.25">
      <c r="A68" s="46">
        <v>59</v>
      </c>
      <c r="B68" s="43">
        <v>5</v>
      </c>
      <c r="C68" s="50" t="s">
        <v>207</v>
      </c>
      <c r="D68" s="45" t="s">
        <v>208</v>
      </c>
      <c r="E68" s="107"/>
      <c r="F68" s="107"/>
      <c r="G68" s="107"/>
      <c r="H68" s="107">
        <f t="shared" si="1"/>
        <v>0</v>
      </c>
      <c r="I68" s="107">
        <f t="shared" si="1"/>
        <v>0</v>
      </c>
    </row>
    <row r="69" spans="1:9" x14ac:dyDescent="0.25">
      <c r="A69" s="46">
        <v>60</v>
      </c>
      <c r="B69" s="43">
        <v>6</v>
      </c>
      <c r="C69" s="50" t="s">
        <v>209</v>
      </c>
      <c r="D69" s="45" t="s">
        <v>210</v>
      </c>
      <c r="E69" s="107"/>
      <c r="F69" s="107"/>
      <c r="G69" s="107"/>
      <c r="H69" s="107">
        <f t="shared" si="1"/>
        <v>0</v>
      </c>
      <c r="I69" s="107">
        <f t="shared" si="1"/>
        <v>0</v>
      </c>
    </row>
    <row r="70" spans="1:9" x14ac:dyDescent="0.25">
      <c r="A70" s="46">
        <v>61</v>
      </c>
      <c r="B70" s="43">
        <v>7</v>
      </c>
      <c r="C70" s="50" t="s">
        <v>211</v>
      </c>
      <c r="D70" s="45" t="s">
        <v>212</v>
      </c>
      <c r="E70" s="107"/>
      <c r="F70" s="107"/>
      <c r="G70" s="107"/>
      <c r="H70" s="107">
        <f t="shared" si="1"/>
        <v>0</v>
      </c>
      <c r="I70" s="107">
        <f t="shared" si="1"/>
        <v>0</v>
      </c>
    </row>
    <row r="71" spans="1:9" x14ac:dyDescent="0.25">
      <c r="A71" s="46">
        <v>62</v>
      </c>
      <c r="B71" s="43">
        <v>8</v>
      </c>
      <c r="C71" s="50" t="s">
        <v>213</v>
      </c>
      <c r="D71" s="45" t="s">
        <v>214</v>
      </c>
      <c r="E71" s="107"/>
      <c r="F71" s="107">
        <v>50000</v>
      </c>
      <c r="G71" s="107"/>
      <c r="H71" s="107">
        <f t="shared" si="1"/>
        <v>50000</v>
      </c>
      <c r="I71" s="107">
        <f>H71</f>
        <v>50000</v>
      </c>
    </row>
    <row r="72" spans="1:9" x14ac:dyDescent="0.25">
      <c r="A72" s="46">
        <v>63</v>
      </c>
      <c r="B72" s="43">
        <v>9</v>
      </c>
      <c r="C72" s="50" t="s">
        <v>215</v>
      </c>
      <c r="D72" s="45" t="s">
        <v>216</v>
      </c>
      <c r="E72" s="107"/>
      <c r="F72" s="107"/>
      <c r="G72" s="107"/>
      <c r="H72" s="107">
        <f t="shared" si="1"/>
        <v>0</v>
      </c>
      <c r="I72" s="107">
        <f t="shared" si="1"/>
        <v>0</v>
      </c>
    </row>
    <row r="73" spans="1:9" ht="26.4" x14ac:dyDescent="0.25">
      <c r="A73" s="46">
        <v>64</v>
      </c>
      <c r="B73" s="43">
        <v>10</v>
      </c>
      <c r="C73" s="50" t="s">
        <v>217</v>
      </c>
      <c r="D73" s="45" t="s">
        <v>218</v>
      </c>
      <c r="E73" s="107"/>
      <c r="F73" s="107">
        <v>350000</v>
      </c>
      <c r="G73" s="107"/>
      <c r="H73" s="107">
        <f t="shared" si="1"/>
        <v>350000</v>
      </c>
      <c r="I73" s="107">
        <f>H73</f>
        <v>350000</v>
      </c>
    </row>
    <row r="74" spans="1:9" x14ac:dyDescent="0.25">
      <c r="A74" s="46">
        <v>65</v>
      </c>
      <c r="B74" s="39" t="s">
        <v>219</v>
      </c>
      <c r="C74" s="51" t="s">
        <v>329</v>
      </c>
      <c r="D74" s="49" t="s">
        <v>220</v>
      </c>
      <c r="E74" s="108">
        <f>SUM(E64:E73)</f>
        <v>0</v>
      </c>
      <c r="F74" s="108">
        <f>SUM(F64:F73)</f>
        <v>400000</v>
      </c>
      <c r="G74" s="108">
        <f>SUM(G64:G73)</f>
        <v>0</v>
      </c>
      <c r="H74" s="108">
        <f>SUM(H64:H73)</f>
        <v>400000</v>
      </c>
      <c r="I74" s="108">
        <f>SUM(I64:I73)</f>
        <v>400000</v>
      </c>
    </row>
    <row r="75" spans="1:9" x14ac:dyDescent="0.25">
      <c r="A75" s="46">
        <v>66</v>
      </c>
      <c r="B75" s="43">
        <v>1</v>
      </c>
      <c r="C75" s="50" t="s">
        <v>221</v>
      </c>
      <c r="D75" s="45" t="s">
        <v>222</v>
      </c>
      <c r="E75" s="107"/>
      <c r="F75" s="107"/>
      <c r="G75" s="107"/>
      <c r="H75" s="107">
        <f t="shared" si="1"/>
        <v>0</v>
      </c>
      <c r="I75" s="107">
        <f t="shared" si="1"/>
        <v>0</v>
      </c>
    </row>
    <row r="76" spans="1:9" x14ac:dyDescent="0.25">
      <c r="A76" s="46">
        <v>67</v>
      </c>
      <c r="B76" s="43">
        <v>2</v>
      </c>
      <c r="C76" s="50" t="s">
        <v>223</v>
      </c>
      <c r="D76" s="45" t="s">
        <v>224</v>
      </c>
      <c r="E76" s="107"/>
      <c r="F76" s="107"/>
      <c r="G76" s="107"/>
      <c r="H76" s="107">
        <f t="shared" si="1"/>
        <v>0</v>
      </c>
      <c r="I76" s="107">
        <f t="shared" si="1"/>
        <v>0</v>
      </c>
    </row>
    <row r="77" spans="1:9" x14ac:dyDescent="0.25">
      <c r="A77" s="46">
        <v>68</v>
      </c>
      <c r="B77" s="43">
        <v>3</v>
      </c>
      <c r="C77" s="50" t="s">
        <v>225</v>
      </c>
      <c r="D77" s="45" t="s">
        <v>226</v>
      </c>
      <c r="E77" s="107"/>
      <c r="F77" s="107"/>
      <c r="G77" s="107"/>
      <c r="H77" s="107">
        <f t="shared" si="1"/>
        <v>0</v>
      </c>
      <c r="I77" s="107">
        <f t="shared" si="1"/>
        <v>0</v>
      </c>
    </row>
    <row r="78" spans="1:9" x14ac:dyDescent="0.25">
      <c r="A78" s="46">
        <v>69</v>
      </c>
      <c r="B78" s="43">
        <v>4</v>
      </c>
      <c r="C78" s="50" t="s">
        <v>227</v>
      </c>
      <c r="D78" s="45" t="s">
        <v>228</v>
      </c>
      <c r="E78" s="107"/>
      <c r="F78" s="107"/>
      <c r="G78" s="107"/>
      <c r="H78" s="107">
        <f t="shared" si="1"/>
        <v>0</v>
      </c>
      <c r="I78" s="107">
        <f t="shared" si="1"/>
        <v>0</v>
      </c>
    </row>
    <row r="79" spans="1:9" x14ac:dyDescent="0.25">
      <c r="A79" s="46">
        <v>70</v>
      </c>
      <c r="B79" s="43">
        <v>5</v>
      </c>
      <c r="C79" s="50" t="s">
        <v>229</v>
      </c>
      <c r="D79" s="45" t="s">
        <v>230</v>
      </c>
      <c r="E79" s="107"/>
      <c r="F79" s="107"/>
      <c r="G79" s="107"/>
      <c r="H79" s="107">
        <f t="shared" si="1"/>
        <v>0</v>
      </c>
      <c r="I79" s="107">
        <f t="shared" si="1"/>
        <v>0</v>
      </c>
    </row>
    <row r="80" spans="1:9" x14ac:dyDescent="0.25">
      <c r="A80" s="46">
        <v>71</v>
      </c>
      <c r="B80" s="39" t="s">
        <v>231</v>
      </c>
      <c r="C80" s="48" t="s">
        <v>330</v>
      </c>
      <c r="D80" s="49" t="s">
        <v>232</v>
      </c>
      <c r="E80" s="108">
        <f>SUM(E75:E79)</f>
        <v>0</v>
      </c>
      <c r="F80" s="108">
        <f>SUM(F75:F79)</f>
        <v>0</v>
      </c>
      <c r="G80" s="108">
        <f>SUM(G75:G79)</f>
        <v>0</v>
      </c>
      <c r="H80" s="108">
        <f>SUM(H75:H79)</f>
        <v>0</v>
      </c>
      <c r="I80" s="108">
        <f>SUM(I75:I79)</f>
        <v>0</v>
      </c>
    </row>
    <row r="81" spans="1:9" ht="26.4" x14ac:dyDescent="0.25">
      <c r="A81" s="46">
        <v>72</v>
      </c>
      <c r="B81" s="43">
        <v>1</v>
      </c>
      <c r="C81" s="50" t="s">
        <v>233</v>
      </c>
      <c r="D81" s="45" t="s">
        <v>234</v>
      </c>
      <c r="E81" s="107"/>
      <c r="F81" s="107"/>
      <c r="G81" s="107"/>
      <c r="H81" s="107">
        <f t="shared" si="1"/>
        <v>0</v>
      </c>
      <c r="I81" s="107">
        <f t="shared" si="1"/>
        <v>0</v>
      </c>
    </row>
    <row r="82" spans="1:9" ht="26.4" x14ac:dyDescent="0.25">
      <c r="A82" s="46">
        <v>73</v>
      </c>
      <c r="B82" s="43">
        <v>2</v>
      </c>
      <c r="C82" s="47" t="s">
        <v>235</v>
      </c>
      <c r="D82" s="45" t="s">
        <v>236</v>
      </c>
      <c r="E82" s="107"/>
      <c r="F82" s="107"/>
      <c r="G82" s="107"/>
      <c r="H82" s="107">
        <f t="shared" si="1"/>
        <v>0</v>
      </c>
      <c r="I82" s="107">
        <f t="shared" si="1"/>
        <v>0</v>
      </c>
    </row>
    <row r="83" spans="1:9" x14ac:dyDescent="0.25">
      <c r="A83" s="46">
        <v>74</v>
      </c>
      <c r="B83" s="43">
        <v>3</v>
      </c>
      <c r="C83" s="50" t="s">
        <v>237</v>
      </c>
      <c r="D83" s="45" t="s">
        <v>238</v>
      </c>
      <c r="E83" s="107"/>
      <c r="F83" s="107"/>
      <c r="G83" s="107"/>
      <c r="H83" s="107">
        <f t="shared" si="1"/>
        <v>0</v>
      </c>
      <c r="I83" s="107">
        <f t="shared" si="1"/>
        <v>0</v>
      </c>
    </row>
    <row r="84" spans="1:9" x14ac:dyDescent="0.25">
      <c r="A84" s="46">
        <v>75</v>
      </c>
      <c r="B84" s="39" t="s">
        <v>239</v>
      </c>
      <c r="C84" s="48" t="s">
        <v>331</v>
      </c>
      <c r="D84" s="49" t="s">
        <v>240</v>
      </c>
      <c r="E84" s="108">
        <f>SUM(E81:E83)</f>
        <v>0</v>
      </c>
      <c r="F84" s="108">
        <f>SUM(F81:F83)</f>
        <v>0</v>
      </c>
      <c r="G84" s="108">
        <f>SUM(G81:G83)</f>
        <v>0</v>
      </c>
      <c r="H84" s="108">
        <f>SUM(H81:H83)</f>
        <v>0</v>
      </c>
      <c r="I84" s="108">
        <f>SUM(I81:I83)</f>
        <v>0</v>
      </c>
    </row>
    <row r="85" spans="1:9" ht="26.4" x14ac:dyDescent="0.25">
      <c r="A85" s="46">
        <v>76</v>
      </c>
      <c r="B85" s="43">
        <v>1</v>
      </c>
      <c r="C85" s="50" t="s">
        <v>241</v>
      </c>
      <c r="D85" s="45" t="s">
        <v>242</v>
      </c>
      <c r="E85" s="107"/>
      <c r="F85" s="107"/>
      <c r="G85" s="107"/>
      <c r="H85" s="107">
        <f t="shared" si="1"/>
        <v>0</v>
      </c>
      <c r="I85" s="107">
        <f t="shared" si="1"/>
        <v>0</v>
      </c>
    </row>
    <row r="86" spans="1:9" ht="26.4" x14ac:dyDescent="0.25">
      <c r="A86" s="46">
        <v>77</v>
      </c>
      <c r="B86" s="43">
        <v>2</v>
      </c>
      <c r="C86" s="47" t="s">
        <v>243</v>
      </c>
      <c r="D86" s="45" t="s">
        <v>244</v>
      </c>
      <c r="E86" s="107"/>
      <c r="F86" s="107"/>
      <c r="G86" s="107"/>
      <c r="H86" s="107">
        <f t="shared" si="1"/>
        <v>0</v>
      </c>
      <c r="I86" s="107">
        <f t="shared" si="1"/>
        <v>0</v>
      </c>
    </row>
    <row r="87" spans="1:9" x14ac:dyDescent="0.25">
      <c r="A87" s="46">
        <v>78</v>
      </c>
      <c r="B87" s="43">
        <v>3</v>
      </c>
      <c r="C87" s="50" t="s">
        <v>245</v>
      </c>
      <c r="D87" s="45" t="s">
        <v>246</v>
      </c>
      <c r="E87" s="107"/>
      <c r="F87" s="107"/>
      <c r="G87" s="107"/>
      <c r="H87" s="107">
        <f t="shared" si="1"/>
        <v>0</v>
      </c>
      <c r="I87" s="107">
        <f t="shared" si="1"/>
        <v>0</v>
      </c>
    </row>
    <row r="88" spans="1:9" x14ac:dyDescent="0.25">
      <c r="A88" s="46">
        <v>79</v>
      </c>
      <c r="B88" s="39" t="s">
        <v>247</v>
      </c>
      <c r="C88" s="48" t="s">
        <v>332</v>
      </c>
      <c r="D88" s="49" t="s">
        <v>248</v>
      </c>
      <c r="E88" s="108">
        <f>SUM(E85:E87)</f>
        <v>0</v>
      </c>
      <c r="F88" s="108">
        <f>SUM(F85:F87)</f>
        <v>0</v>
      </c>
      <c r="G88" s="108">
        <f>SUM(G85:G87)</f>
        <v>0</v>
      </c>
      <c r="H88" s="108">
        <f>SUM(H85:H87)</f>
        <v>0</v>
      </c>
      <c r="I88" s="108">
        <f>SUM(I85:I87)</f>
        <v>0</v>
      </c>
    </row>
    <row r="89" spans="1:9" x14ac:dyDescent="0.25">
      <c r="A89" s="46">
        <v>80</v>
      </c>
      <c r="B89" s="39" t="s">
        <v>249</v>
      </c>
      <c r="C89" s="51" t="s">
        <v>333</v>
      </c>
      <c r="D89" s="49" t="s">
        <v>250</v>
      </c>
      <c r="E89" s="108">
        <f>SUM(E27,E38,E45,E63,E74,E80,E84,E88)</f>
        <v>118659605</v>
      </c>
      <c r="F89" s="108">
        <f>SUM(F27,F38,F45,F63,F74,F80,F84,F88)</f>
        <v>11920000</v>
      </c>
      <c r="G89" s="108">
        <f>SUM(G27,G38,G45,G63,G74,G80,G84,G88)</f>
        <v>0</v>
      </c>
      <c r="H89" s="108">
        <f>SUM(H27,H38,H45,H63,H74,H80,H84,H88)</f>
        <v>130579605</v>
      </c>
      <c r="I89" s="108">
        <f>SUM(I27,I38,I45,I63,I74,I80,I84,I88)</f>
        <v>147044651</v>
      </c>
    </row>
    <row r="90" spans="1:9" ht="26.4" x14ac:dyDescent="0.25">
      <c r="A90" s="46">
        <v>81</v>
      </c>
      <c r="B90" s="52">
        <v>1</v>
      </c>
      <c r="C90" s="53" t="s">
        <v>251</v>
      </c>
      <c r="D90" s="54" t="s">
        <v>252</v>
      </c>
      <c r="E90" s="109"/>
      <c r="F90" s="109"/>
      <c r="G90" s="109"/>
      <c r="H90" s="107">
        <f t="shared" ref="H90:I116" si="2">SUM(E90:G90)</f>
        <v>0</v>
      </c>
      <c r="I90" s="107">
        <f t="shared" si="2"/>
        <v>0</v>
      </c>
    </row>
    <row r="91" spans="1:9" ht="26.4" x14ac:dyDescent="0.25">
      <c r="A91" s="46">
        <v>82</v>
      </c>
      <c r="B91" s="52">
        <v>2</v>
      </c>
      <c r="C91" s="55" t="s">
        <v>253</v>
      </c>
      <c r="D91" s="54" t="s">
        <v>254</v>
      </c>
      <c r="E91" s="109"/>
      <c r="F91" s="109"/>
      <c r="G91" s="109"/>
      <c r="H91" s="107">
        <f t="shared" si="2"/>
        <v>0</v>
      </c>
      <c r="I91" s="107">
        <f t="shared" si="2"/>
        <v>0</v>
      </c>
    </row>
    <row r="92" spans="1:9" ht="26.4" x14ac:dyDescent="0.25">
      <c r="A92" s="46">
        <v>83</v>
      </c>
      <c r="B92" s="52">
        <v>3</v>
      </c>
      <c r="C92" s="53" t="s">
        <v>255</v>
      </c>
      <c r="D92" s="54" t="s">
        <v>256</v>
      </c>
      <c r="E92" s="109"/>
      <c r="F92" s="109"/>
      <c r="G92" s="109"/>
      <c r="H92" s="107">
        <f t="shared" si="2"/>
        <v>0</v>
      </c>
      <c r="I92" s="107">
        <f t="shared" si="2"/>
        <v>0</v>
      </c>
    </row>
    <row r="93" spans="1:9" x14ac:dyDescent="0.25">
      <c r="A93" s="46">
        <v>84</v>
      </c>
      <c r="B93" s="56" t="s">
        <v>336</v>
      </c>
      <c r="C93" s="57" t="s">
        <v>334</v>
      </c>
      <c r="D93" s="58" t="s">
        <v>257</v>
      </c>
      <c r="E93" s="110">
        <f>SUM(E90:E92)</f>
        <v>0</v>
      </c>
      <c r="F93" s="110">
        <f>SUM(F90:F92)</f>
        <v>0</v>
      </c>
      <c r="G93" s="110">
        <f>SUM(G90:G92)</f>
        <v>0</v>
      </c>
      <c r="H93" s="108">
        <f t="shared" si="2"/>
        <v>0</v>
      </c>
      <c r="I93" s="108">
        <f t="shared" si="2"/>
        <v>0</v>
      </c>
    </row>
    <row r="94" spans="1:9" ht="26.4" x14ac:dyDescent="0.25">
      <c r="A94" s="46">
        <v>85</v>
      </c>
      <c r="B94" s="52">
        <v>1</v>
      </c>
      <c r="C94" s="55" t="s">
        <v>258</v>
      </c>
      <c r="D94" s="54" t="s">
        <v>259</v>
      </c>
      <c r="E94" s="109"/>
      <c r="F94" s="109"/>
      <c r="G94" s="109"/>
      <c r="H94" s="107">
        <f t="shared" si="2"/>
        <v>0</v>
      </c>
      <c r="I94" s="107">
        <f t="shared" si="2"/>
        <v>0</v>
      </c>
    </row>
    <row r="95" spans="1:9" ht="26.4" x14ac:dyDescent="0.25">
      <c r="A95" s="46">
        <v>86</v>
      </c>
      <c r="B95" s="52">
        <v>2</v>
      </c>
      <c r="C95" s="53" t="s">
        <v>260</v>
      </c>
      <c r="D95" s="54" t="s">
        <v>261</v>
      </c>
      <c r="E95" s="109"/>
      <c r="F95" s="109"/>
      <c r="G95" s="109"/>
      <c r="H95" s="107">
        <f t="shared" si="2"/>
        <v>0</v>
      </c>
      <c r="I95" s="107">
        <f t="shared" si="2"/>
        <v>0</v>
      </c>
    </row>
    <row r="96" spans="1:9" ht="26.4" x14ac:dyDescent="0.25">
      <c r="A96" s="46">
        <v>87</v>
      </c>
      <c r="B96" s="52">
        <v>3</v>
      </c>
      <c r="C96" s="55" t="s">
        <v>262</v>
      </c>
      <c r="D96" s="54" t="s">
        <v>263</v>
      </c>
      <c r="E96" s="109"/>
      <c r="F96" s="109"/>
      <c r="G96" s="109"/>
      <c r="H96" s="107">
        <f t="shared" si="2"/>
        <v>0</v>
      </c>
      <c r="I96" s="107">
        <f t="shared" si="2"/>
        <v>0</v>
      </c>
    </row>
    <row r="97" spans="1:9" ht="26.4" x14ac:dyDescent="0.25">
      <c r="A97" s="46">
        <v>88</v>
      </c>
      <c r="B97" s="52">
        <v>4</v>
      </c>
      <c r="C97" s="53" t="s">
        <v>264</v>
      </c>
      <c r="D97" s="54" t="s">
        <v>265</v>
      </c>
      <c r="E97" s="109"/>
      <c r="F97" s="109"/>
      <c r="G97" s="109"/>
      <c r="H97" s="107">
        <f t="shared" si="2"/>
        <v>0</v>
      </c>
      <c r="I97" s="107">
        <f t="shared" si="2"/>
        <v>0</v>
      </c>
    </row>
    <row r="98" spans="1:9" x14ac:dyDescent="0.25">
      <c r="A98" s="46">
        <v>89</v>
      </c>
      <c r="B98" s="56" t="s">
        <v>337</v>
      </c>
      <c r="C98" s="59" t="s">
        <v>335</v>
      </c>
      <c r="D98" s="58" t="s">
        <v>266</v>
      </c>
      <c r="E98" s="110">
        <f>SUM(E94:E97)</f>
        <v>0</v>
      </c>
      <c r="F98" s="110">
        <f>SUM(F94:F97)</f>
        <v>0</v>
      </c>
      <c r="G98" s="110">
        <f>SUM(G94:G97)</f>
        <v>0</v>
      </c>
      <c r="H98" s="110">
        <f>SUM(H94:H97)</f>
        <v>0</v>
      </c>
      <c r="I98" s="110">
        <f>SUM(I94:I97)</f>
        <v>0</v>
      </c>
    </row>
    <row r="99" spans="1:9" ht="26.4" x14ac:dyDescent="0.25">
      <c r="A99" s="46">
        <v>90</v>
      </c>
      <c r="B99" s="52">
        <v>1</v>
      </c>
      <c r="C99" s="54" t="s">
        <v>267</v>
      </c>
      <c r="D99" s="54" t="s">
        <v>268</v>
      </c>
      <c r="E99" s="109"/>
      <c r="F99" s="109"/>
      <c r="G99" s="109"/>
      <c r="H99" s="107">
        <f t="shared" si="2"/>
        <v>0</v>
      </c>
      <c r="I99" s="107">
        <f t="shared" si="2"/>
        <v>0</v>
      </c>
    </row>
    <row r="100" spans="1:9" x14ac:dyDescent="0.25">
      <c r="A100" s="46">
        <v>91</v>
      </c>
      <c r="B100" s="60" t="s">
        <v>124</v>
      </c>
      <c r="C100" s="46" t="s">
        <v>269</v>
      </c>
      <c r="D100" s="54"/>
      <c r="E100" s="80"/>
      <c r="F100" s="109">
        <v>15438792</v>
      </c>
      <c r="G100" s="109"/>
      <c r="H100" s="107">
        <f>SUM(F100:G100)</f>
        <v>15438792</v>
      </c>
      <c r="I100" s="107">
        <v>15915196</v>
      </c>
    </row>
    <row r="101" spans="1:9" x14ac:dyDescent="0.25">
      <c r="A101" s="46">
        <v>92</v>
      </c>
      <c r="B101" s="60" t="s">
        <v>126</v>
      </c>
      <c r="C101" s="46" t="s">
        <v>420</v>
      </c>
      <c r="D101" s="54"/>
      <c r="F101" s="109">
        <v>38841916</v>
      </c>
      <c r="G101" s="109"/>
      <c r="H101" s="107">
        <f>SUM(F101:G101)</f>
        <v>38841916</v>
      </c>
      <c r="I101" s="107">
        <f>SUM(G101:H101)</f>
        <v>38841916</v>
      </c>
    </row>
    <row r="102" spans="1:9" x14ac:dyDescent="0.25">
      <c r="A102" s="46">
        <v>93</v>
      </c>
      <c r="B102" s="60" t="s">
        <v>127</v>
      </c>
      <c r="C102" s="46" t="s">
        <v>270</v>
      </c>
      <c r="D102" s="54"/>
      <c r="E102" s="109"/>
      <c r="F102" s="109"/>
      <c r="G102" s="109"/>
      <c r="H102" s="107">
        <f>SUM(E102:G102)</f>
        <v>0</v>
      </c>
      <c r="I102" s="107">
        <f>SUM(F102:H102)</f>
        <v>0</v>
      </c>
    </row>
    <row r="103" spans="1:9" ht="26.4" x14ac:dyDescent="0.25">
      <c r="A103" s="46">
        <v>94</v>
      </c>
      <c r="B103" s="52">
        <v>2</v>
      </c>
      <c r="C103" s="54" t="s">
        <v>271</v>
      </c>
      <c r="D103" s="54" t="s">
        <v>272</v>
      </c>
      <c r="E103" s="109"/>
      <c r="F103" s="109"/>
      <c r="G103" s="109"/>
      <c r="H103" s="107">
        <f t="shared" si="2"/>
        <v>0</v>
      </c>
      <c r="I103" s="107">
        <f t="shared" si="2"/>
        <v>0</v>
      </c>
    </row>
    <row r="104" spans="1:9" x14ac:dyDescent="0.25">
      <c r="A104" s="46">
        <v>95</v>
      </c>
      <c r="B104" s="56" t="s">
        <v>273</v>
      </c>
      <c r="C104" s="58" t="s">
        <v>346</v>
      </c>
      <c r="D104" s="58" t="s">
        <v>274</v>
      </c>
      <c r="E104" s="110">
        <f>SUM(E99:E103)</f>
        <v>0</v>
      </c>
      <c r="F104" s="110">
        <f>SUM(F99:F103)</f>
        <v>54280708</v>
      </c>
      <c r="G104" s="110">
        <f>SUM(G99:G103)</f>
        <v>0</v>
      </c>
      <c r="H104" s="110">
        <f>SUM(H99:H103)</f>
        <v>54280708</v>
      </c>
      <c r="I104" s="110">
        <f>SUM(I99:I103)</f>
        <v>54757112</v>
      </c>
    </row>
    <row r="105" spans="1:9" x14ac:dyDescent="0.25">
      <c r="A105" s="46">
        <v>96</v>
      </c>
      <c r="B105" s="52">
        <v>1</v>
      </c>
      <c r="C105" s="53" t="s">
        <v>275</v>
      </c>
      <c r="D105" s="54" t="s">
        <v>276</v>
      </c>
      <c r="E105" s="109"/>
      <c r="F105" s="109"/>
      <c r="G105" s="109"/>
      <c r="H105" s="107">
        <f t="shared" si="2"/>
        <v>0</v>
      </c>
      <c r="I105" s="107">
        <f t="shared" si="2"/>
        <v>0</v>
      </c>
    </row>
    <row r="106" spans="1:9" x14ac:dyDescent="0.25">
      <c r="A106" s="46">
        <v>97</v>
      </c>
      <c r="B106" s="52">
        <v>2</v>
      </c>
      <c r="C106" s="53" t="s">
        <v>277</v>
      </c>
      <c r="D106" s="54" t="s">
        <v>278</v>
      </c>
      <c r="E106" s="109"/>
      <c r="F106" s="109"/>
      <c r="G106" s="109"/>
      <c r="H106" s="107">
        <f t="shared" si="2"/>
        <v>0</v>
      </c>
      <c r="I106" s="107">
        <f t="shared" si="2"/>
        <v>0</v>
      </c>
    </row>
    <row r="107" spans="1:9" x14ac:dyDescent="0.25">
      <c r="A107" s="46">
        <v>98</v>
      </c>
      <c r="B107" s="52">
        <v>3</v>
      </c>
      <c r="C107" s="53" t="s">
        <v>279</v>
      </c>
      <c r="D107" s="54" t="s">
        <v>280</v>
      </c>
      <c r="E107" s="109"/>
      <c r="F107" s="109"/>
      <c r="G107" s="109"/>
      <c r="H107" s="107">
        <f t="shared" si="2"/>
        <v>0</v>
      </c>
      <c r="I107" s="107">
        <f t="shared" si="2"/>
        <v>0</v>
      </c>
    </row>
    <row r="108" spans="1:9" x14ac:dyDescent="0.25">
      <c r="A108" s="46">
        <v>99</v>
      </c>
      <c r="B108" s="52">
        <v>4</v>
      </c>
      <c r="C108" s="53" t="s">
        <v>281</v>
      </c>
      <c r="D108" s="54" t="s">
        <v>282</v>
      </c>
      <c r="E108" s="109"/>
      <c r="F108" s="109">
        <v>10000000</v>
      </c>
      <c r="G108" s="109"/>
      <c r="H108" s="107">
        <f t="shared" si="2"/>
        <v>10000000</v>
      </c>
      <c r="I108" s="107">
        <f>H108</f>
        <v>10000000</v>
      </c>
    </row>
    <row r="109" spans="1:9" x14ac:dyDescent="0.25">
      <c r="A109" s="46">
        <v>100</v>
      </c>
      <c r="B109" s="52">
        <v>5</v>
      </c>
      <c r="C109" s="55" t="s">
        <v>283</v>
      </c>
      <c r="D109" s="54" t="s">
        <v>284</v>
      </c>
      <c r="E109" s="109"/>
      <c r="F109" s="109"/>
      <c r="G109" s="109"/>
      <c r="H109" s="107">
        <f t="shared" si="2"/>
        <v>0</v>
      </c>
      <c r="I109" s="107">
        <f t="shared" si="2"/>
        <v>0</v>
      </c>
    </row>
    <row r="110" spans="1:9" x14ac:dyDescent="0.25">
      <c r="A110" s="46">
        <v>101</v>
      </c>
      <c r="B110" s="56" t="s">
        <v>338</v>
      </c>
      <c r="C110" s="57" t="s">
        <v>345</v>
      </c>
      <c r="D110" s="58" t="s">
        <v>285</v>
      </c>
      <c r="E110" s="110">
        <f>E93+E98+E104+E105+E106+E107+E108+E109</f>
        <v>0</v>
      </c>
      <c r="F110" s="110">
        <f>F93+F98+F104+F105+F106+F107+F108+F109</f>
        <v>64280708</v>
      </c>
      <c r="G110" s="110">
        <f>G93+G98+G104+G105+G106+G107+G108+G109</f>
        <v>0</v>
      </c>
      <c r="H110" s="110">
        <f>H93+H98+H104+H105+H106+H107+H108+H109</f>
        <v>64280708</v>
      </c>
      <c r="I110" s="110">
        <f>I93+I98+I104+I105+I106+I107+I108+I109</f>
        <v>64757112</v>
      </c>
    </row>
    <row r="111" spans="1:9" x14ac:dyDescent="0.25">
      <c r="A111" s="46">
        <v>102</v>
      </c>
      <c r="B111" s="52">
        <v>1</v>
      </c>
      <c r="C111" s="55" t="s">
        <v>286</v>
      </c>
      <c r="D111" s="54" t="s">
        <v>287</v>
      </c>
      <c r="E111" s="109"/>
      <c r="F111" s="109"/>
      <c r="G111" s="109"/>
      <c r="H111" s="107">
        <f t="shared" si="2"/>
        <v>0</v>
      </c>
      <c r="I111" s="107">
        <f t="shared" si="2"/>
        <v>0</v>
      </c>
    </row>
    <row r="112" spans="1:9" x14ac:dyDescent="0.25">
      <c r="A112" s="46">
        <v>103</v>
      </c>
      <c r="B112" s="52">
        <v>2</v>
      </c>
      <c r="C112" s="55" t="s">
        <v>288</v>
      </c>
      <c r="D112" s="54" t="s">
        <v>289</v>
      </c>
      <c r="E112" s="109"/>
      <c r="F112" s="109"/>
      <c r="G112" s="109"/>
      <c r="H112" s="107">
        <f t="shared" si="2"/>
        <v>0</v>
      </c>
      <c r="I112" s="107">
        <f t="shared" si="2"/>
        <v>0</v>
      </c>
    </row>
    <row r="113" spans="1:9" x14ac:dyDescent="0.25">
      <c r="A113" s="46">
        <v>104</v>
      </c>
      <c r="B113" s="52">
        <v>3</v>
      </c>
      <c r="C113" s="53" t="s">
        <v>290</v>
      </c>
      <c r="D113" s="54" t="s">
        <v>291</v>
      </c>
      <c r="E113" s="109"/>
      <c r="F113" s="109"/>
      <c r="G113" s="109"/>
      <c r="H113" s="107">
        <f t="shared" si="2"/>
        <v>0</v>
      </c>
      <c r="I113" s="107">
        <f t="shared" si="2"/>
        <v>0</v>
      </c>
    </row>
    <row r="114" spans="1:9" x14ac:dyDescent="0.25">
      <c r="A114" s="46">
        <v>105</v>
      </c>
      <c r="B114" s="52">
        <v>4</v>
      </c>
      <c r="C114" s="53" t="s">
        <v>292</v>
      </c>
      <c r="D114" s="54" t="s">
        <v>293</v>
      </c>
      <c r="E114" s="109"/>
      <c r="F114" s="109"/>
      <c r="G114" s="109"/>
      <c r="H114" s="107">
        <f t="shared" si="2"/>
        <v>0</v>
      </c>
      <c r="I114" s="107">
        <f t="shared" si="2"/>
        <v>0</v>
      </c>
    </row>
    <row r="115" spans="1:9" x14ac:dyDescent="0.25">
      <c r="A115" s="46">
        <v>106</v>
      </c>
      <c r="B115" s="56" t="s">
        <v>339</v>
      </c>
      <c r="C115" s="59" t="s">
        <v>344</v>
      </c>
      <c r="D115" s="58" t="s">
        <v>294</v>
      </c>
      <c r="E115" s="110">
        <f>SUM(E111:E114)</f>
        <v>0</v>
      </c>
      <c r="F115" s="110">
        <f>SUM(F111:F114)</f>
        <v>0</v>
      </c>
      <c r="G115" s="110">
        <f>SUM(G111:G114)</f>
        <v>0</v>
      </c>
      <c r="H115" s="110">
        <f>SUM(H111:H114)</f>
        <v>0</v>
      </c>
      <c r="I115" s="110">
        <f>SUM(I111:I114)</f>
        <v>0</v>
      </c>
    </row>
    <row r="116" spans="1:9" x14ac:dyDescent="0.25">
      <c r="A116" s="46">
        <v>107</v>
      </c>
      <c r="B116" s="52">
        <v>1</v>
      </c>
      <c r="C116" s="55" t="s">
        <v>295</v>
      </c>
      <c r="D116" s="54" t="s">
        <v>296</v>
      </c>
      <c r="E116" s="109"/>
      <c r="F116" s="109"/>
      <c r="G116" s="109"/>
      <c r="H116" s="107">
        <f t="shared" si="2"/>
        <v>0</v>
      </c>
      <c r="I116" s="107">
        <f t="shared" si="2"/>
        <v>0</v>
      </c>
    </row>
    <row r="117" spans="1:9" x14ac:dyDescent="0.25">
      <c r="A117" s="46">
        <v>108</v>
      </c>
      <c r="B117" s="56" t="s">
        <v>340</v>
      </c>
      <c r="C117" s="59" t="s">
        <v>343</v>
      </c>
      <c r="D117" s="58" t="s">
        <v>297</v>
      </c>
      <c r="E117" s="110">
        <f>E110+E115</f>
        <v>0</v>
      </c>
      <c r="F117" s="110">
        <f>F110+F115</f>
        <v>64280708</v>
      </c>
      <c r="G117" s="110">
        <f>G110+G115</f>
        <v>0</v>
      </c>
      <c r="H117" s="110">
        <f>H110+H115</f>
        <v>64280708</v>
      </c>
      <c r="I117" s="110">
        <f>I110+I115</f>
        <v>64757112</v>
      </c>
    </row>
    <row r="118" spans="1:9" x14ac:dyDescent="0.25">
      <c r="A118" s="46">
        <v>109</v>
      </c>
      <c r="B118" s="42" t="s">
        <v>341</v>
      </c>
      <c r="C118" s="42" t="s">
        <v>342</v>
      </c>
      <c r="D118" s="42"/>
      <c r="E118" s="108">
        <f>E89+E117</f>
        <v>118659605</v>
      </c>
      <c r="F118" s="108">
        <f>F89+F117</f>
        <v>76200708</v>
      </c>
      <c r="G118" s="108">
        <f>G89+G117</f>
        <v>0</v>
      </c>
      <c r="H118" s="108">
        <f>H89+H117</f>
        <v>194860313</v>
      </c>
      <c r="I118" s="108">
        <f>I89+I117</f>
        <v>211801763</v>
      </c>
    </row>
    <row r="119" spans="1:9" x14ac:dyDescent="0.25">
      <c r="A119" s="61"/>
      <c r="B119" s="62"/>
      <c r="C119" s="61"/>
      <c r="D119" s="61"/>
      <c r="E119" s="61"/>
      <c r="F119" s="63"/>
      <c r="G119" s="61"/>
      <c r="H119" s="61"/>
    </row>
    <row r="120" spans="1:9" x14ac:dyDescent="0.25">
      <c r="A120" s="61"/>
      <c r="B120" s="64"/>
      <c r="C120" s="65"/>
      <c r="D120" s="61"/>
      <c r="E120" s="65"/>
      <c r="F120" s="61"/>
      <c r="G120" s="65"/>
      <c r="H120" s="65"/>
    </row>
    <row r="121" spans="1:9" x14ac:dyDescent="0.25">
      <c r="A121" s="61"/>
      <c r="B121" s="64"/>
      <c r="C121" s="65"/>
      <c r="D121" s="61"/>
      <c r="E121" s="65"/>
      <c r="F121" s="61"/>
      <c r="G121" s="65"/>
      <c r="H121" s="65"/>
    </row>
    <row r="122" spans="1:9" x14ac:dyDescent="0.25">
      <c r="A122" s="61"/>
      <c r="B122" s="64"/>
      <c r="C122" s="66"/>
      <c r="D122" s="61"/>
      <c r="E122" s="66"/>
      <c r="F122" s="66"/>
      <c r="G122" s="66"/>
      <c r="H122" s="65"/>
    </row>
    <row r="123" spans="1:9" x14ac:dyDescent="0.25">
      <c r="A123" s="61"/>
      <c r="B123" s="64"/>
      <c r="C123" s="65"/>
      <c r="D123" s="61"/>
      <c r="E123" s="65"/>
      <c r="F123" s="61"/>
      <c r="G123" s="65"/>
      <c r="H123" s="65"/>
    </row>
    <row r="124" spans="1:9" x14ac:dyDescent="0.25">
      <c r="A124" s="61"/>
      <c r="B124" s="64"/>
      <c r="C124" s="32"/>
      <c r="D124" s="61"/>
      <c r="E124" s="65"/>
      <c r="F124" s="61"/>
      <c r="G124" s="65"/>
      <c r="H124" s="65"/>
    </row>
    <row r="125" spans="1:9" x14ac:dyDescent="0.25">
      <c r="A125" s="61"/>
      <c r="B125" s="33"/>
      <c r="C125" s="65"/>
      <c r="D125" s="61"/>
      <c r="E125" s="65"/>
      <c r="F125" s="63"/>
      <c r="G125" s="65"/>
      <c r="H125" s="65"/>
    </row>
    <row r="126" spans="1:9" x14ac:dyDescent="0.25">
      <c r="A126" s="61"/>
      <c r="B126" s="33"/>
      <c r="C126" s="65"/>
      <c r="D126" s="61"/>
      <c r="E126" s="65"/>
      <c r="F126" s="67"/>
      <c r="G126" s="65"/>
      <c r="H126" s="65"/>
    </row>
    <row r="127" spans="1:9" x14ac:dyDescent="0.25">
      <c r="A127" s="61"/>
      <c r="B127" s="33"/>
      <c r="C127" s="66"/>
      <c r="D127" s="61"/>
      <c r="E127" s="66"/>
      <c r="F127" s="63"/>
      <c r="G127" s="66"/>
      <c r="H127" s="66"/>
    </row>
    <row r="128" spans="1:9" x14ac:dyDescent="0.25">
      <c r="A128" s="61"/>
      <c r="B128" s="33"/>
      <c r="C128" s="65"/>
      <c r="D128" s="61"/>
      <c r="E128" s="65"/>
      <c r="F128" s="67"/>
      <c r="G128" s="65"/>
      <c r="H128" s="65"/>
    </row>
    <row r="129" spans="2:8" x14ac:dyDescent="0.25">
      <c r="B129" s="33"/>
      <c r="C129" s="65"/>
      <c r="E129" s="65"/>
      <c r="F129" s="65"/>
      <c r="G129" s="65"/>
      <c r="H129" s="61"/>
    </row>
    <row r="130" spans="2:8" x14ac:dyDescent="0.25">
      <c r="B130" s="64"/>
      <c r="C130" s="65"/>
      <c r="E130" s="65"/>
      <c r="F130" s="65"/>
      <c r="G130" s="66"/>
      <c r="H130" s="61"/>
    </row>
    <row r="131" spans="2:8" x14ac:dyDescent="0.25">
      <c r="B131" s="33"/>
      <c r="C131" s="65"/>
      <c r="E131" s="65"/>
      <c r="F131" s="65"/>
      <c r="G131" s="65"/>
      <c r="H131" s="61"/>
    </row>
    <row r="132" spans="2:8" ht="15" x14ac:dyDescent="0.25">
      <c r="B132" s="64"/>
      <c r="C132" s="69"/>
      <c r="E132" s="65"/>
      <c r="F132" s="68"/>
      <c r="G132" s="65"/>
    </row>
    <row r="133" spans="2:8" ht="15" x14ac:dyDescent="0.25">
      <c r="B133" s="64"/>
      <c r="C133" s="69"/>
      <c r="E133" s="65"/>
      <c r="F133" s="68"/>
      <c r="G133" s="65"/>
    </row>
    <row r="134" spans="2:8" ht="17.399999999999999" x14ac:dyDescent="0.3">
      <c r="B134" s="64"/>
      <c r="C134" s="70"/>
      <c r="E134" s="65"/>
      <c r="F134" s="68"/>
      <c r="G134" s="71"/>
    </row>
    <row r="135" spans="2:8" ht="15" x14ac:dyDescent="0.25">
      <c r="B135" s="64"/>
      <c r="C135" s="69"/>
      <c r="E135" s="65"/>
      <c r="F135" s="68"/>
      <c r="G135" s="65"/>
    </row>
    <row r="136" spans="2:8" ht="15" x14ac:dyDescent="0.25">
      <c r="B136" s="64"/>
      <c r="C136" s="69"/>
      <c r="E136" s="65"/>
      <c r="F136" s="68"/>
      <c r="G136" s="65"/>
    </row>
    <row r="137" spans="2:8" x14ac:dyDescent="0.25">
      <c r="B137" s="33"/>
      <c r="C137" s="65"/>
      <c r="E137" s="65"/>
      <c r="F137" s="68"/>
      <c r="G137" s="65"/>
    </row>
    <row r="138" spans="2:8" x14ac:dyDescent="0.25">
      <c r="B138" s="33"/>
      <c r="C138" s="65"/>
      <c r="E138" s="65"/>
      <c r="F138" s="68"/>
      <c r="G138" s="61"/>
    </row>
    <row r="139" spans="2:8" x14ac:dyDescent="0.25">
      <c r="B139" s="64"/>
      <c r="C139" s="65"/>
      <c r="E139" s="65"/>
      <c r="F139" s="68"/>
      <c r="G139" s="65"/>
    </row>
    <row r="140" spans="2:8" x14ac:dyDescent="0.25">
      <c r="B140" s="64"/>
      <c r="C140" s="65"/>
      <c r="E140" s="65"/>
      <c r="F140" s="68"/>
      <c r="G140" s="65"/>
    </row>
    <row r="141" spans="2:8" x14ac:dyDescent="0.25">
      <c r="B141" s="64"/>
      <c r="C141" s="65"/>
      <c r="E141" s="65"/>
      <c r="F141" s="68"/>
      <c r="G141" s="65"/>
    </row>
    <row r="142" spans="2:8" x14ac:dyDescent="0.25">
      <c r="B142" s="64"/>
      <c r="C142" s="65"/>
      <c r="E142" s="65"/>
      <c r="F142" s="68"/>
      <c r="G142" s="65"/>
    </row>
    <row r="143" spans="2:8" x14ac:dyDescent="0.25">
      <c r="B143" s="64"/>
      <c r="C143" s="65"/>
      <c r="E143" s="65"/>
      <c r="F143" s="68"/>
      <c r="G143" s="65"/>
    </row>
    <row r="144" spans="2:8" x14ac:dyDescent="0.25">
      <c r="B144" s="64"/>
      <c r="C144" s="65"/>
      <c r="E144" s="65"/>
      <c r="F144" s="68"/>
      <c r="G144" s="65"/>
    </row>
    <row r="145" spans="2:7" x14ac:dyDescent="0.25">
      <c r="B145" s="64"/>
      <c r="C145" s="65"/>
      <c r="E145" s="65"/>
      <c r="F145" s="68"/>
      <c r="G145" s="65"/>
    </row>
    <row r="146" spans="2:7" x14ac:dyDescent="0.25">
      <c r="B146" s="64"/>
      <c r="C146" s="65"/>
      <c r="E146" s="65"/>
      <c r="F146" s="68"/>
      <c r="G146" s="65"/>
    </row>
    <row r="147" spans="2:7" x14ac:dyDescent="0.25">
      <c r="B147" s="64"/>
      <c r="C147" s="65"/>
      <c r="E147" s="65"/>
      <c r="F147" s="68"/>
      <c r="G147" s="65"/>
    </row>
    <row r="148" spans="2:7" x14ac:dyDescent="0.25">
      <c r="B148" s="64"/>
      <c r="C148" s="65"/>
      <c r="E148" s="65"/>
      <c r="F148" s="68"/>
      <c r="G148" s="65"/>
    </row>
    <row r="149" spans="2:7" x14ac:dyDescent="0.25">
      <c r="B149" s="64"/>
      <c r="C149" s="65"/>
      <c r="E149" s="65"/>
      <c r="F149" s="68"/>
      <c r="G149" s="65"/>
    </row>
    <row r="150" spans="2:7" x14ac:dyDescent="0.25">
      <c r="B150" s="64"/>
      <c r="C150" s="65"/>
      <c r="E150" s="61"/>
      <c r="G150" s="61"/>
    </row>
    <row r="151" spans="2:7" x14ac:dyDescent="0.25">
      <c r="B151" s="64"/>
      <c r="C151" s="65"/>
      <c r="E151" s="61"/>
      <c r="G151" s="61"/>
    </row>
    <row r="152" spans="2:7" x14ac:dyDescent="0.25">
      <c r="B152" s="64"/>
      <c r="C152" s="65"/>
      <c r="E152" s="61"/>
      <c r="G152" s="61"/>
    </row>
    <row r="153" spans="2:7" x14ac:dyDescent="0.25">
      <c r="B153" s="64"/>
      <c r="C153" s="65"/>
      <c r="E153" s="61"/>
      <c r="G153" s="61"/>
    </row>
    <row r="154" spans="2:7" x14ac:dyDescent="0.25">
      <c r="B154" s="64"/>
      <c r="C154" s="65"/>
      <c r="E154" s="61"/>
      <c r="G154" s="61"/>
    </row>
    <row r="155" spans="2:7" x14ac:dyDescent="0.25">
      <c r="B155" s="64"/>
      <c r="C155" s="65"/>
      <c r="E155" s="61"/>
      <c r="G155" s="61"/>
    </row>
    <row r="156" spans="2:7" x14ac:dyDescent="0.25">
      <c r="B156" s="64"/>
      <c r="C156" s="65"/>
      <c r="E156" s="61"/>
      <c r="G156" s="61"/>
    </row>
    <row r="157" spans="2:7" x14ac:dyDescent="0.25">
      <c r="B157" s="64"/>
      <c r="C157" s="65"/>
      <c r="E157" s="61"/>
      <c r="G157" s="61"/>
    </row>
    <row r="158" spans="2:7" x14ac:dyDescent="0.25">
      <c r="B158" s="72"/>
      <c r="C158" s="73"/>
      <c r="E158" s="61"/>
      <c r="G158" s="61"/>
    </row>
    <row r="159" spans="2:7" x14ac:dyDescent="0.25">
      <c r="B159" s="72"/>
      <c r="C159" s="73"/>
      <c r="E159" s="61"/>
      <c r="G159" s="61"/>
    </row>
    <row r="160" spans="2:7" x14ac:dyDescent="0.25">
      <c r="B160" s="72"/>
      <c r="C160" s="73"/>
      <c r="E160" s="61"/>
      <c r="G160" s="61"/>
    </row>
    <row r="161" spans="2:7" x14ac:dyDescent="0.25">
      <c r="B161" s="72"/>
      <c r="C161" s="73"/>
      <c r="E161" s="61"/>
      <c r="G161" s="61"/>
    </row>
    <row r="162" spans="2:7" x14ac:dyDescent="0.25">
      <c r="B162" s="72"/>
      <c r="C162" s="73"/>
      <c r="E162" s="61"/>
      <c r="G162" s="61"/>
    </row>
    <row r="163" spans="2:7" x14ac:dyDescent="0.25">
      <c r="B163" s="74"/>
      <c r="C163" s="61"/>
      <c r="E163" s="61"/>
      <c r="G163" s="61"/>
    </row>
    <row r="164" spans="2:7" ht="15.6" x14ac:dyDescent="0.3">
      <c r="B164" s="74"/>
      <c r="C164" s="71"/>
      <c r="E164" s="61"/>
      <c r="G164" s="66"/>
    </row>
    <row r="165" spans="2:7" x14ac:dyDescent="0.25">
      <c r="B165" s="74"/>
      <c r="C165" s="61"/>
      <c r="E165" s="61"/>
      <c r="G165" s="61"/>
    </row>
    <row r="166" spans="2:7" x14ac:dyDescent="0.25">
      <c r="B166" s="74"/>
      <c r="C166" s="66"/>
      <c r="E166" s="61"/>
      <c r="G166" s="61"/>
    </row>
    <row r="167" spans="2:7" x14ac:dyDescent="0.25">
      <c r="B167" s="74"/>
      <c r="C167" s="61"/>
      <c r="E167" s="61"/>
      <c r="G167" s="61"/>
    </row>
    <row r="168" spans="2:7" x14ac:dyDescent="0.25">
      <c r="B168" s="74"/>
      <c r="C168" s="61"/>
      <c r="E168" s="61"/>
      <c r="G168" s="61"/>
    </row>
    <row r="169" spans="2:7" x14ac:dyDescent="0.25">
      <c r="B169" s="75"/>
      <c r="C169" s="66"/>
      <c r="E169" s="61"/>
      <c r="G169" s="61"/>
    </row>
    <row r="170" spans="2:7" x14ac:dyDescent="0.25">
      <c r="B170" s="74"/>
      <c r="C170" s="61"/>
      <c r="E170" s="61"/>
      <c r="G170" s="61"/>
    </row>
    <row r="171" spans="2:7" x14ac:dyDescent="0.25">
      <c r="B171" s="75"/>
      <c r="C171" s="66"/>
      <c r="E171" s="61"/>
      <c r="G171" s="61"/>
    </row>
    <row r="172" spans="2:7" x14ac:dyDescent="0.25">
      <c r="B172" s="75"/>
      <c r="C172" s="61"/>
      <c r="E172" s="61"/>
      <c r="G172" s="61"/>
    </row>
    <row r="173" spans="2:7" x14ac:dyDescent="0.25">
      <c r="B173" s="75"/>
      <c r="C173" s="61"/>
      <c r="E173" s="61"/>
      <c r="G173" s="61"/>
    </row>
    <row r="174" spans="2:7" x14ac:dyDescent="0.25">
      <c r="B174" s="75"/>
      <c r="C174" s="61"/>
      <c r="E174" s="61"/>
      <c r="G174" s="61"/>
    </row>
    <row r="175" spans="2:7" x14ac:dyDescent="0.25">
      <c r="B175" s="75"/>
      <c r="C175" s="61"/>
      <c r="E175" s="61"/>
      <c r="G175" s="61"/>
    </row>
    <row r="176" spans="2:7" x14ac:dyDescent="0.25">
      <c r="B176" s="75"/>
      <c r="C176" s="76"/>
      <c r="E176" s="61"/>
      <c r="G176" s="61"/>
    </row>
    <row r="177" spans="2:7" x14ac:dyDescent="0.25">
      <c r="B177" s="75"/>
      <c r="C177" s="76"/>
      <c r="E177" s="61"/>
      <c r="G177" s="61"/>
    </row>
    <row r="178" spans="2:7" x14ac:dyDescent="0.25">
      <c r="B178" s="75"/>
      <c r="C178" s="76"/>
      <c r="E178" s="61"/>
      <c r="G178" s="61"/>
    </row>
    <row r="179" spans="2:7" x14ac:dyDescent="0.25">
      <c r="B179" s="75"/>
      <c r="C179" s="76"/>
      <c r="E179" s="61"/>
      <c r="G179" s="61"/>
    </row>
    <row r="180" spans="2:7" x14ac:dyDescent="0.25">
      <c r="B180" s="75"/>
      <c r="C180" s="76"/>
      <c r="E180" s="61"/>
      <c r="G180" s="61"/>
    </row>
    <row r="181" spans="2:7" x14ac:dyDescent="0.25">
      <c r="B181" s="75"/>
      <c r="C181" s="61"/>
      <c r="E181" s="61"/>
      <c r="G181" s="61"/>
    </row>
    <row r="182" spans="2:7" x14ac:dyDescent="0.25">
      <c r="B182" s="75"/>
      <c r="C182" s="61"/>
      <c r="E182" s="61"/>
      <c r="G182" s="61"/>
    </row>
    <row r="183" spans="2:7" x14ac:dyDescent="0.25">
      <c r="B183" s="75"/>
      <c r="C183" s="76"/>
      <c r="E183" s="61"/>
      <c r="G183" s="61"/>
    </row>
    <row r="184" spans="2:7" x14ac:dyDescent="0.25">
      <c r="B184" s="75"/>
      <c r="C184" s="76"/>
      <c r="E184" s="61"/>
      <c r="G184" s="61"/>
    </row>
    <row r="185" spans="2:7" x14ac:dyDescent="0.25">
      <c r="B185" s="75"/>
      <c r="C185" s="76"/>
      <c r="E185" s="61"/>
      <c r="G185" s="61"/>
    </row>
    <row r="186" spans="2:7" x14ac:dyDescent="0.25">
      <c r="B186" s="75"/>
      <c r="C186" s="76"/>
      <c r="E186" s="61"/>
      <c r="G186" s="61"/>
    </row>
    <row r="187" spans="2:7" x14ac:dyDescent="0.25">
      <c r="B187" s="75"/>
      <c r="C187" s="76"/>
      <c r="E187" s="61"/>
      <c r="G187" s="61"/>
    </row>
    <row r="188" spans="2:7" x14ac:dyDescent="0.25">
      <c r="B188" s="75"/>
      <c r="C188" s="76"/>
      <c r="E188" s="61"/>
      <c r="G188" s="61"/>
    </row>
    <row r="189" spans="2:7" x14ac:dyDescent="0.25">
      <c r="B189" s="75"/>
      <c r="C189" s="76"/>
      <c r="E189" s="61"/>
      <c r="G189" s="61"/>
    </row>
    <row r="190" spans="2:7" x14ac:dyDescent="0.25">
      <c r="B190" s="75"/>
      <c r="C190" s="76"/>
      <c r="E190" s="61"/>
      <c r="G190" s="61"/>
    </row>
    <row r="191" spans="2:7" x14ac:dyDescent="0.25">
      <c r="B191" s="75"/>
      <c r="C191" s="76"/>
      <c r="E191" s="61"/>
      <c r="G191" s="61"/>
    </row>
    <row r="192" spans="2:7" x14ac:dyDescent="0.25">
      <c r="B192" s="75"/>
      <c r="C192" s="76"/>
      <c r="E192" s="61"/>
      <c r="G192" s="61"/>
    </row>
    <row r="193" spans="2:7" x14ac:dyDescent="0.25">
      <c r="B193" s="75"/>
      <c r="C193" s="76"/>
      <c r="E193" s="61"/>
      <c r="G193" s="61"/>
    </row>
    <row r="194" spans="2:7" x14ac:dyDescent="0.25">
      <c r="B194" s="74"/>
      <c r="C194" s="76"/>
      <c r="E194" s="61"/>
      <c r="G194" s="61"/>
    </row>
    <row r="195" spans="2:7" x14ac:dyDescent="0.25">
      <c r="B195" s="75"/>
      <c r="C195" s="76"/>
      <c r="E195" s="61"/>
      <c r="G195" s="61"/>
    </row>
    <row r="196" spans="2:7" x14ac:dyDescent="0.25">
      <c r="B196" s="75"/>
      <c r="C196" s="76"/>
      <c r="E196" s="61"/>
      <c r="G196" s="61"/>
    </row>
    <row r="197" spans="2:7" x14ac:dyDescent="0.25">
      <c r="B197" s="75"/>
      <c r="C197" s="76"/>
      <c r="E197" s="61"/>
      <c r="G197" s="61"/>
    </row>
    <row r="198" spans="2:7" x14ac:dyDescent="0.25">
      <c r="B198" s="75"/>
      <c r="C198" s="76"/>
      <c r="E198" s="61"/>
      <c r="G198" s="61"/>
    </row>
    <row r="199" spans="2:7" x14ac:dyDescent="0.25">
      <c r="B199" s="75"/>
      <c r="C199" s="76"/>
      <c r="E199" s="61"/>
      <c r="G199" s="61"/>
    </row>
    <row r="200" spans="2:7" x14ac:dyDescent="0.25">
      <c r="B200" s="75"/>
      <c r="C200" s="76"/>
      <c r="E200" s="61"/>
      <c r="G200" s="61"/>
    </row>
    <row r="201" spans="2:7" x14ac:dyDescent="0.25">
      <c r="B201" s="75"/>
      <c r="C201" s="76"/>
      <c r="E201" s="61"/>
      <c r="G201" s="61"/>
    </row>
    <row r="202" spans="2:7" x14ac:dyDescent="0.25">
      <c r="B202" s="75"/>
      <c r="C202" s="77"/>
      <c r="E202" s="61"/>
      <c r="G202" s="66"/>
    </row>
    <row r="203" spans="2:7" x14ac:dyDescent="0.25">
      <c r="B203" s="75"/>
      <c r="C203" s="76"/>
      <c r="E203" s="61"/>
      <c r="G203" s="61"/>
    </row>
    <row r="204" spans="2:7" x14ac:dyDescent="0.25">
      <c r="B204" s="75"/>
      <c r="C204" s="76"/>
      <c r="E204" s="61"/>
      <c r="G204" s="61"/>
    </row>
    <row r="205" spans="2:7" x14ac:dyDescent="0.25">
      <c r="B205" s="75"/>
      <c r="C205" s="76"/>
      <c r="E205" s="61"/>
      <c r="G205" s="61"/>
    </row>
    <row r="206" spans="2:7" x14ac:dyDescent="0.25">
      <c r="B206" s="75"/>
      <c r="C206" s="76"/>
      <c r="E206" s="61"/>
      <c r="G206" s="61"/>
    </row>
    <row r="207" spans="2:7" x14ac:dyDescent="0.25">
      <c r="B207" s="75"/>
      <c r="C207" s="76"/>
      <c r="E207" s="61"/>
      <c r="G207" s="61"/>
    </row>
    <row r="208" spans="2:7" x14ac:dyDescent="0.25">
      <c r="B208" s="75"/>
      <c r="C208" s="76"/>
      <c r="E208" s="61"/>
      <c r="G208" s="61"/>
    </row>
    <row r="209" spans="2:7" x14ac:dyDescent="0.25">
      <c r="B209" s="75"/>
      <c r="C209" s="76"/>
      <c r="E209" s="61"/>
      <c r="G209" s="61"/>
    </row>
    <row r="210" spans="2:7" x14ac:dyDescent="0.25">
      <c r="B210" s="75"/>
      <c r="C210" s="76"/>
      <c r="E210" s="61"/>
      <c r="G210" s="61"/>
    </row>
    <row r="211" spans="2:7" x14ac:dyDescent="0.25">
      <c r="B211" s="75"/>
      <c r="C211" s="76"/>
      <c r="E211" s="61"/>
      <c r="G211" s="61"/>
    </row>
    <row r="212" spans="2:7" x14ac:dyDescent="0.25">
      <c r="B212" s="75"/>
      <c r="C212" s="76"/>
      <c r="E212" s="61"/>
      <c r="G212" s="61"/>
    </row>
    <row r="213" spans="2:7" x14ac:dyDescent="0.25">
      <c r="B213" s="75"/>
      <c r="C213" s="76"/>
      <c r="E213" s="61"/>
      <c r="G213" s="61"/>
    </row>
    <row r="214" spans="2:7" x14ac:dyDescent="0.25">
      <c r="B214" s="75"/>
      <c r="C214" s="77"/>
      <c r="E214" s="61"/>
      <c r="G214" s="61"/>
    </row>
    <row r="215" spans="2:7" x14ac:dyDescent="0.25">
      <c r="B215" s="75"/>
      <c r="C215" s="76"/>
      <c r="E215" s="61"/>
      <c r="G215" s="61"/>
    </row>
    <row r="216" spans="2:7" ht="15" x14ac:dyDescent="0.25">
      <c r="B216" s="75"/>
      <c r="C216" s="78"/>
      <c r="E216" s="61"/>
      <c r="G216" s="61"/>
    </row>
    <row r="217" spans="2:7" x14ac:dyDescent="0.25">
      <c r="B217" s="75"/>
      <c r="C217" s="76"/>
      <c r="E217" s="61"/>
      <c r="G217" s="61"/>
    </row>
    <row r="218" spans="2:7" x14ac:dyDescent="0.25">
      <c r="B218" s="75"/>
      <c r="C218" s="76"/>
      <c r="E218" s="61"/>
      <c r="G218" s="61"/>
    </row>
    <row r="219" spans="2:7" ht="15" x14ac:dyDescent="0.25">
      <c r="B219" s="75"/>
      <c r="C219" s="78"/>
      <c r="E219" s="61"/>
      <c r="G219" s="61"/>
    </row>
    <row r="220" spans="2:7" x14ac:dyDescent="0.25">
      <c r="B220" s="75"/>
      <c r="C220" s="76"/>
      <c r="E220" s="61"/>
      <c r="G220" s="61"/>
    </row>
    <row r="221" spans="2:7" x14ac:dyDescent="0.25">
      <c r="B221" s="74"/>
      <c r="C221" s="65"/>
      <c r="E221" s="65"/>
      <c r="G221" s="65"/>
    </row>
    <row r="222" spans="2:7" x14ac:dyDescent="0.25">
      <c r="B222" s="74"/>
      <c r="C222" s="65"/>
      <c r="E222" s="65"/>
      <c r="G222" s="65"/>
    </row>
    <row r="223" spans="2:7" x14ac:dyDescent="0.25">
      <c r="B223" s="33"/>
      <c r="C223" s="65"/>
      <c r="E223" s="65"/>
      <c r="G223" s="65"/>
    </row>
    <row r="224" spans="2:7" x14ac:dyDescent="0.25">
      <c r="B224" s="33"/>
      <c r="C224" s="65"/>
      <c r="E224" s="65"/>
      <c r="G224" s="65"/>
    </row>
    <row r="225" spans="2:7" x14ac:dyDescent="0.25">
      <c r="B225" s="64"/>
      <c r="C225" s="65"/>
      <c r="E225" s="65"/>
      <c r="G225" s="65"/>
    </row>
    <row r="226" spans="2:7" x14ac:dyDescent="0.25">
      <c r="B226" s="64"/>
      <c r="C226" s="65"/>
      <c r="E226" s="65"/>
      <c r="G226" s="66"/>
    </row>
    <row r="227" spans="2:7" x14ac:dyDescent="0.25">
      <c r="B227" s="33"/>
      <c r="C227" s="65"/>
      <c r="E227" s="65"/>
      <c r="G227" s="65"/>
    </row>
    <row r="228" spans="2:7" x14ac:dyDescent="0.25">
      <c r="B228" s="74"/>
      <c r="C228" s="61"/>
      <c r="E228" s="65"/>
      <c r="G228" s="65"/>
    </row>
    <row r="229" spans="2:7" x14ac:dyDescent="0.25">
      <c r="B229" s="74"/>
      <c r="C229" s="61"/>
      <c r="E229" s="65"/>
      <c r="G229" s="65"/>
    </row>
    <row r="230" spans="2:7" x14ac:dyDescent="0.25">
      <c r="B230" s="33"/>
      <c r="C230" s="65"/>
      <c r="E230" s="65"/>
      <c r="G230" s="65"/>
    </row>
    <row r="231" spans="2:7" x14ac:dyDescent="0.25">
      <c r="B231" s="64"/>
      <c r="C231" s="65"/>
      <c r="E231" s="65"/>
      <c r="G231" s="65"/>
    </row>
    <row r="232" spans="2:7" x14ac:dyDescent="0.25">
      <c r="B232" s="33"/>
      <c r="C232" s="65"/>
      <c r="E232" s="65"/>
      <c r="G232" s="65"/>
    </row>
    <row r="233" spans="2:7" x14ac:dyDescent="0.25">
      <c r="B233" s="64"/>
      <c r="C233" s="65"/>
      <c r="E233" s="65"/>
      <c r="G233" s="65"/>
    </row>
    <row r="234" spans="2:7" x14ac:dyDescent="0.25">
      <c r="B234" s="33"/>
      <c r="C234" s="65"/>
      <c r="E234" s="65"/>
      <c r="G234" s="65"/>
    </row>
    <row r="235" spans="2:7" x14ac:dyDescent="0.25">
      <c r="B235" s="33"/>
      <c r="C235" s="65"/>
      <c r="E235" s="65"/>
      <c r="G235" s="65"/>
    </row>
    <row r="236" spans="2:7" x14ac:dyDescent="0.25">
      <c r="B236" s="33"/>
      <c r="C236" s="65"/>
      <c r="E236" s="65"/>
      <c r="G236" s="65"/>
    </row>
    <row r="237" spans="2:7" ht="15.6" x14ac:dyDescent="0.3">
      <c r="B237" s="33"/>
      <c r="C237" s="71"/>
      <c r="E237" s="65"/>
      <c r="G237" s="66"/>
    </row>
    <row r="238" spans="2:7" x14ac:dyDescent="0.25">
      <c r="B238" s="33"/>
      <c r="C238" s="65"/>
      <c r="E238" s="65"/>
      <c r="G238" s="65"/>
    </row>
    <row r="239" spans="2:7" x14ac:dyDescent="0.25">
      <c r="B239" s="33"/>
      <c r="C239" s="65"/>
      <c r="E239" s="65"/>
      <c r="G239" s="65"/>
    </row>
    <row r="240" spans="2:7" x14ac:dyDescent="0.25">
      <c r="B240" s="33"/>
      <c r="C240" s="65"/>
      <c r="E240" s="65"/>
      <c r="G240" s="65"/>
    </row>
    <row r="241" spans="2:7" x14ac:dyDescent="0.25">
      <c r="B241" s="33"/>
      <c r="C241" s="65"/>
      <c r="E241" s="65"/>
      <c r="G241" s="65"/>
    </row>
    <row r="242" spans="2:7" x14ac:dyDescent="0.25">
      <c r="B242" s="33"/>
      <c r="C242" s="65"/>
      <c r="E242" s="65"/>
      <c r="G242" s="65"/>
    </row>
    <row r="243" spans="2:7" x14ac:dyDescent="0.25">
      <c r="B243" s="33"/>
      <c r="C243" s="65"/>
      <c r="E243" s="65"/>
      <c r="G243" s="65"/>
    </row>
    <row r="244" spans="2:7" x14ac:dyDescent="0.25">
      <c r="B244" s="33"/>
      <c r="C244" s="65"/>
      <c r="E244" s="65"/>
      <c r="G244" s="65"/>
    </row>
    <row r="245" spans="2:7" x14ac:dyDescent="0.25">
      <c r="B245" s="33"/>
      <c r="C245" s="65"/>
      <c r="E245" s="65"/>
      <c r="G245" s="65"/>
    </row>
    <row r="246" spans="2:7" x14ac:dyDescent="0.25">
      <c r="B246" s="64"/>
      <c r="C246" s="65"/>
      <c r="E246" s="65"/>
      <c r="G246" s="65"/>
    </row>
    <row r="247" spans="2:7" x14ac:dyDescent="0.25">
      <c r="B247" s="33"/>
      <c r="C247" s="65"/>
      <c r="E247" s="65"/>
      <c r="G247" s="66"/>
    </row>
    <row r="248" spans="2:7" x14ac:dyDescent="0.25">
      <c r="B248" s="33"/>
      <c r="C248" s="65"/>
      <c r="E248" s="65"/>
      <c r="G248" s="65"/>
    </row>
    <row r="249" spans="2:7" x14ac:dyDescent="0.25">
      <c r="B249" s="33"/>
      <c r="C249" s="65"/>
      <c r="E249" s="65"/>
      <c r="G249" s="66"/>
    </row>
    <row r="250" spans="2:7" x14ac:dyDescent="0.25">
      <c r="B250" s="74"/>
      <c r="C250" s="61"/>
      <c r="E250" s="61"/>
      <c r="G250" s="61"/>
    </row>
    <row r="251" spans="2:7" x14ac:dyDescent="0.25">
      <c r="B251" s="74"/>
      <c r="C251" s="61"/>
      <c r="E251" s="61"/>
      <c r="G251" s="61"/>
    </row>
    <row r="252" spans="2:7" x14ac:dyDescent="0.25">
      <c r="B252" s="74"/>
      <c r="C252" s="61"/>
      <c r="E252" s="61"/>
      <c r="G252" s="61"/>
    </row>
    <row r="253" spans="2:7" x14ac:dyDescent="0.25">
      <c r="B253" s="74"/>
      <c r="C253" s="61"/>
      <c r="E253" s="61"/>
      <c r="G253" s="61"/>
    </row>
    <row r="254" spans="2:7" x14ac:dyDescent="0.25">
      <c r="B254" s="74"/>
      <c r="C254" s="61"/>
      <c r="E254" s="61"/>
      <c r="G254" s="61"/>
    </row>
    <row r="255" spans="2:7" x14ac:dyDescent="0.25">
      <c r="B255" s="74"/>
      <c r="C255" s="61"/>
      <c r="E255" s="61"/>
      <c r="G255" s="61"/>
    </row>
    <row r="256" spans="2:7" x14ac:dyDescent="0.25">
      <c r="B256" s="74"/>
      <c r="C256" s="61"/>
      <c r="E256" s="61"/>
      <c r="G256" s="61"/>
    </row>
    <row r="257" spans="2:7" x14ac:dyDescent="0.25">
      <c r="B257" s="74"/>
      <c r="C257" s="61"/>
      <c r="E257" s="61"/>
      <c r="G257" s="61"/>
    </row>
    <row r="258" spans="2:7" x14ac:dyDescent="0.25">
      <c r="B258" s="74"/>
      <c r="C258" s="61"/>
      <c r="E258" s="61"/>
      <c r="G258" s="61"/>
    </row>
    <row r="259" spans="2:7" x14ac:dyDescent="0.25">
      <c r="B259" s="74"/>
      <c r="C259" s="61"/>
      <c r="E259" s="61"/>
      <c r="G259" s="61"/>
    </row>
    <row r="260" spans="2:7" x14ac:dyDescent="0.25">
      <c r="B260" s="74"/>
      <c r="C260" s="61"/>
      <c r="E260" s="61"/>
      <c r="G260" s="61"/>
    </row>
    <row r="261" spans="2:7" x14ac:dyDescent="0.25">
      <c r="B261" s="74"/>
      <c r="C261" s="61"/>
      <c r="E261" s="61"/>
      <c r="G261" s="61"/>
    </row>
    <row r="262" spans="2:7" x14ac:dyDescent="0.25">
      <c r="B262" s="74"/>
      <c r="C262" s="61"/>
      <c r="E262" s="61"/>
      <c r="G262" s="61"/>
    </row>
    <row r="263" spans="2:7" x14ac:dyDescent="0.25">
      <c r="B263" s="74"/>
      <c r="C263" s="61"/>
      <c r="E263" s="61"/>
      <c r="G263" s="61"/>
    </row>
    <row r="264" spans="2:7" x14ac:dyDescent="0.25">
      <c r="B264" s="74"/>
      <c r="C264" s="61"/>
      <c r="E264" s="61"/>
      <c r="G264" s="61"/>
    </row>
    <row r="265" spans="2:7" x14ac:dyDescent="0.25">
      <c r="B265" s="74"/>
      <c r="C265" s="61"/>
      <c r="E265" s="61"/>
      <c r="G265" s="61"/>
    </row>
    <row r="266" spans="2:7" x14ac:dyDescent="0.25">
      <c r="B266" s="74"/>
      <c r="C266" s="61"/>
      <c r="E266" s="61"/>
      <c r="G266" s="61"/>
    </row>
    <row r="267" spans="2:7" x14ac:dyDescent="0.25">
      <c r="B267" s="74"/>
      <c r="C267" s="61"/>
      <c r="E267" s="61"/>
      <c r="G267" s="61"/>
    </row>
    <row r="268" spans="2:7" x14ac:dyDescent="0.25">
      <c r="B268" s="74"/>
      <c r="C268" s="61"/>
      <c r="E268" s="61"/>
      <c r="G268" s="61"/>
    </row>
    <row r="269" spans="2:7" x14ac:dyDescent="0.25">
      <c r="B269" s="74"/>
      <c r="C269" s="61"/>
      <c r="E269" s="61"/>
      <c r="G269" s="61"/>
    </row>
    <row r="270" spans="2:7" x14ac:dyDescent="0.25">
      <c r="B270" s="74"/>
      <c r="C270" s="61"/>
      <c r="E270" s="61"/>
      <c r="G270" s="61"/>
    </row>
    <row r="271" spans="2:7" x14ac:dyDescent="0.25">
      <c r="B271" s="74"/>
      <c r="C271" s="61"/>
      <c r="E271" s="61"/>
      <c r="G271" s="61"/>
    </row>
    <row r="272" spans="2:7" x14ac:dyDescent="0.25">
      <c r="B272" s="74"/>
      <c r="C272" s="61"/>
      <c r="E272" s="61"/>
      <c r="G272" s="61"/>
    </row>
    <row r="273" spans="2:7" x14ac:dyDescent="0.25">
      <c r="B273" s="74"/>
      <c r="C273" s="61"/>
      <c r="E273" s="61"/>
      <c r="G273" s="61"/>
    </row>
    <row r="274" spans="2:7" x14ac:dyDescent="0.25">
      <c r="B274" s="74"/>
      <c r="C274" s="61"/>
      <c r="E274" s="61"/>
      <c r="G274" s="61"/>
    </row>
    <row r="275" spans="2:7" x14ac:dyDescent="0.25">
      <c r="B275" s="74"/>
      <c r="C275" s="61"/>
      <c r="E275" s="61"/>
      <c r="G275" s="61"/>
    </row>
    <row r="276" spans="2:7" x14ac:dyDescent="0.25">
      <c r="B276" s="74"/>
      <c r="C276" s="61"/>
      <c r="E276" s="61"/>
      <c r="G276" s="61"/>
    </row>
    <row r="277" spans="2:7" x14ac:dyDescent="0.25">
      <c r="B277" s="74"/>
      <c r="C277" s="61"/>
      <c r="E277" s="61"/>
      <c r="G277" s="61"/>
    </row>
    <row r="278" spans="2:7" x14ac:dyDescent="0.25">
      <c r="B278" s="74"/>
      <c r="C278" s="61"/>
      <c r="E278" s="61"/>
      <c r="G278" s="61"/>
    </row>
    <row r="279" spans="2:7" x14ac:dyDescent="0.25">
      <c r="B279" s="74"/>
      <c r="C279" s="61"/>
      <c r="E279" s="61"/>
      <c r="G279" s="61"/>
    </row>
  </sheetData>
  <mergeCells count="2"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/>
  </sheetViews>
  <sheetFormatPr defaultColWidth="9.109375" defaultRowHeight="13.2" x14ac:dyDescent="0.25"/>
  <cols>
    <col min="1" max="1" width="4.88671875" style="34" customWidth="1"/>
    <col min="2" max="2" width="48.88671875" style="34" customWidth="1"/>
    <col min="3" max="12" width="12.88671875" style="34" customWidth="1"/>
    <col min="13" max="16384" width="9.109375" style="34"/>
  </cols>
  <sheetData>
    <row r="1" spans="1:11" x14ac:dyDescent="0.25">
      <c r="A1" s="153" t="s">
        <v>453</v>
      </c>
      <c r="B1" s="155"/>
      <c r="C1" s="155"/>
      <c r="D1" s="155"/>
      <c r="E1" s="155"/>
      <c r="F1" s="155"/>
      <c r="G1" s="155"/>
    </row>
    <row r="3" spans="1:11" x14ac:dyDescent="0.25">
      <c r="A3" s="163" t="s">
        <v>303</v>
      </c>
      <c r="B3" s="163"/>
    </row>
    <row r="4" spans="1:11" x14ac:dyDescent="0.25">
      <c r="A4" s="164" t="s">
        <v>298</v>
      </c>
      <c r="B4" s="164"/>
      <c r="C4" s="164"/>
      <c r="D4" s="164"/>
      <c r="E4" s="164"/>
      <c r="F4" s="164"/>
      <c r="G4" s="164"/>
      <c r="H4" s="61"/>
      <c r="I4" s="61"/>
      <c r="J4" s="61"/>
      <c r="K4" s="61"/>
    </row>
    <row r="5" spans="1:11" x14ac:dyDescent="0.25">
      <c r="B5" s="79"/>
      <c r="E5" s="61"/>
      <c r="F5" s="61"/>
      <c r="G5" s="102" t="s">
        <v>402</v>
      </c>
      <c r="H5" s="61"/>
      <c r="I5" s="61"/>
      <c r="J5" s="61"/>
      <c r="K5" s="61"/>
    </row>
    <row r="6" spans="1:11" x14ac:dyDescent="0.25">
      <c r="A6" s="80" t="s">
        <v>70</v>
      </c>
      <c r="B6" s="81" t="s">
        <v>71</v>
      </c>
      <c r="C6" s="80" t="s">
        <v>72</v>
      </c>
      <c r="D6" s="80" t="s">
        <v>73</v>
      </c>
      <c r="E6" s="80" t="s">
        <v>103</v>
      </c>
      <c r="F6" s="82" t="s">
        <v>98</v>
      </c>
      <c r="G6" s="83" t="s">
        <v>99</v>
      </c>
      <c r="H6" s="61"/>
      <c r="I6" s="61"/>
      <c r="J6" s="61"/>
      <c r="K6" s="61"/>
    </row>
    <row r="7" spans="1:11" ht="48.75" customHeight="1" x14ac:dyDescent="0.25">
      <c r="A7" s="112" t="s">
        <v>313</v>
      </c>
      <c r="B7" s="41" t="s">
        <v>0</v>
      </c>
      <c r="C7" s="162" t="s">
        <v>347</v>
      </c>
      <c r="D7" s="162"/>
      <c r="E7" s="162"/>
      <c r="F7" s="41" t="s">
        <v>63</v>
      </c>
      <c r="G7" s="113" t="s">
        <v>438</v>
      </c>
      <c r="H7" s="92"/>
      <c r="I7" s="93"/>
      <c r="J7" s="61"/>
      <c r="K7" s="61"/>
    </row>
    <row r="8" spans="1:11" x14ac:dyDescent="0.25">
      <c r="A8" s="83"/>
      <c r="B8" s="81"/>
      <c r="C8" s="111" t="s">
        <v>119</v>
      </c>
      <c r="D8" s="111" t="s">
        <v>101</v>
      </c>
      <c r="E8" s="111" t="s">
        <v>348</v>
      </c>
      <c r="F8" s="81"/>
      <c r="G8" s="80"/>
      <c r="H8" s="61"/>
      <c r="I8" s="66"/>
      <c r="J8" s="61"/>
      <c r="K8" s="61"/>
    </row>
    <row r="9" spans="1:11" x14ac:dyDescent="0.25">
      <c r="A9" s="83">
        <v>1</v>
      </c>
      <c r="B9" s="6" t="s">
        <v>102</v>
      </c>
      <c r="C9" s="118"/>
      <c r="D9" s="119"/>
      <c r="E9" s="120"/>
      <c r="F9" s="119"/>
      <c r="G9" s="118"/>
      <c r="H9" s="61"/>
      <c r="I9" s="66"/>
      <c r="J9" s="61"/>
      <c r="K9" s="61"/>
    </row>
    <row r="10" spans="1:11" x14ac:dyDescent="0.25">
      <c r="A10" s="83">
        <v>2</v>
      </c>
      <c r="B10" s="6" t="s">
        <v>104</v>
      </c>
      <c r="C10" s="118"/>
      <c r="D10" s="119"/>
      <c r="E10" s="120"/>
      <c r="F10" s="119"/>
      <c r="G10" s="118"/>
      <c r="H10" s="61"/>
      <c r="I10" s="66"/>
      <c r="J10" s="61"/>
      <c r="K10" s="61"/>
    </row>
    <row r="11" spans="1:11" x14ac:dyDescent="0.25">
      <c r="A11" s="83">
        <v>3</v>
      </c>
      <c r="B11" s="80" t="s">
        <v>105</v>
      </c>
      <c r="C11" s="121">
        <v>31562195</v>
      </c>
      <c r="D11" s="119">
        <v>1729600</v>
      </c>
      <c r="E11" s="121"/>
      <c r="F11" s="121">
        <f>SUM(C11:E11)</f>
        <v>33291795</v>
      </c>
      <c r="G11" s="121">
        <v>33718146</v>
      </c>
      <c r="H11" s="152"/>
      <c r="I11" s="61"/>
      <c r="J11" s="61"/>
      <c r="K11" s="61"/>
    </row>
    <row r="12" spans="1:11" x14ac:dyDescent="0.25">
      <c r="A12" s="83">
        <v>4</v>
      </c>
      <c r="B12" s="83" t="s">
        <v>106</v>
      </c>
      <c r="C12" s="119">
        <v>4007510</v>
      </c>
      <c r="D12" s="119">
        <v>276320</v>
      </c>
      <c r="E12" s="121"/>
      <c r="F12" s="121">
        <f>SUM(C12:E12)</f>
        <v>4283830</v>
      </c>
      <c r="G12" s="119">
        <v>4358441</v>
      </c>
      <c r="H12" s="152"/>
      <c r="I12" s="65"/>
      <c r="J12" s="61"/>
      <c r="K12" s="61"/>
    </row>
    <row r="13" spans="1:11" x14ac:dyDescent="0.25">
      <c r="A13" s="83">
        <v>5</v>
      </c>
      <c r="B13" s="83" t="s">
        <v>107</v>
      </c>
      <c r="C13" s="119">
        <v>25538911</v>
      </c>
      <c r="D13" s="119">
        <v>0</v>
      </c>
      <c r="E13" s="121"/>
      <c r="F13" s="121">
        <f>SUM(C13:E13)</f>
        <v>25538911</v>
      </c>
      <c r="G13" s="122">
        <v>27913811</v>
      </c>
      <c r="H13" s="152"/>
      <c r="I13" s="85"/>
      <c r="J13" s="85"/>
      <c r="K13" s="85"/>
    </row>
    <row r="14" spans="1:11" x14ac:dyDescent="0.25">
      <c r="A14" s="83">
        <v>6</v>
      </c>
      <c r="B14" s="83" t="s">
        <v>108</v>
      </c>
      <c r="C14" s="119">
        <v>11473000</v>
      </c>
      <c r="D14" s="119">
        <v>0</v>
      </c>
      <c r="E14" s="121">
        <v>0</v>
      </c>
      <c r="F14" s="121">
        <f>SUM(C14:E14)</f>
        <v>11473000</v>
      </c>
      <c r="G14" s="119">
        <v>12054000</v>
      </c>
      <c r="H14" s="152"/>
      <c r="I14" s="65"/>
      <c r="J14" s="61"/>
      <c r="K14" s="61"/>
    </row>
    <row r="15" spans="1:11" x14ac:dyDescent="0.25">
      <c r="A15" s="83">
        <v>7</v>
      </c>
      <c r="B15" s="83" t="s">
        <v>109</v>
      </c>
      <c r="C15" s="119">
        <v>49414116</v>
      </c>
      <c r="D15" s="119">
        <v>1080000</v>
      </c>
      <c r="E15" s="121">
        <v>0</v>
      </c>
      <c r="F15" s="121">
        <f>SUM(C15:E15)</f>
        <v>50494116</v>
      </c>
      <c r="G15" s="119">
        <v>51360116</v>
      </c>
      <c r="H15" s="152"/>
      <c r="I15" s="85"/>
      <c r="J15" s="61"/>
      <c r="K15" s="61"/>
    </row>
    <row r="16" spans="1:11" x14ac:dyDescent="0.25">
      <c r="A16" s="83">
        <v>8</v>
      </c>
      <c r="B16" s="81" t="s">
        <v>63</v>
      </c>
      <c r="C16" s="118">
        <f>SUM(C11:C15)</f>
        <v>121995732</v>
      </c>
      <c r="D16" s="118">
        <f>SUM(D11:D15)</f>
        <v>3085920</v>
      </c>
      <c r="E16" s="118">
        <f>SUM(E11:E15)</f>
        <v>0</v>
      </c>
      <c r="F16" s="118">
        <f>SUM(F11:F15)</f>
        <v>125081652</v>
      </c>
      <c r="G16" s="118">
        <f>SUM(G11:G15)</f>
        <v>129404514</v>
      </c>
      <c r="H16" s="61"/>
      <c r="I16" s="65"/>
      <c r="J16" s="61"/>
      <c r="K16" s="61"/>
    </row>
    <row r="17" spans="1:11" x14ac:dyDescent="0.25">
      <c r="A17" s="83"/>
      <c r="B17" s="83"/>
      <c r="C17" s="115"/>
      <c r="D17" s="115"/>
      <c r="E17" s="117"/>
      <c r="F17" s="117"/>
      <c r="G17" s="115"/>
      <c r="H17" s="61"/>
      <c r="I17" s="65"/>
      <c r="J17" s="61"/>
      <c r="K17" s="61"/>
    </row>
    <row r="18" spans="1:11" x14ac:dyDescent="0.25">
      <c r="A18" s="84">
        <v>9</v>
      </c>
      <c r="B18" s="81" t="s">
        <v>110</v>
      </c>
      <c r="C18" s="115"/>
      <c r="D18" s="115"/>
      <c r="E18" s="114"/>
      <c r="F18" s="117"/>
      <c r="G18" s="115"/>
      <c r="H18" s="61"/>
      <c r="I18" s="66"/>
      <c r="J18" s="61"/>
      <c r="K18" s="61"/>
    </row>
    <row r="19" spans="1:11" x14ac:dyDescent="0.25">
      <c r="A19" s="84">
        <v>10</v>
      </c>
      <c r="B19" s="81" t="s">
        <v>104</v>
      </c>
      <c r="C19" s="115"/>
      <c r="D19" s="115"/>
      <c r="E19" s="114"/>
      <c r="F19" s="117"/>
      <c r="G19" s="115"/>
      <c r="H19" s="61"/>
      <c r="I19" s="66"/>
      <c r="J19" s="61"/>
      <c r="K19" s="61"/>
    </row>
    <row r="20" spans="1:11" x14ac:dyDescent="0.25">
      <c r="A20" s="83">
        <v>11</v>
      </c>
      <c r="B20" s="83" t="s">
        <v>349</v>
      </c>
      <c r="C20" s="115">
        <v>2004850</v>
      </c>
      <c r="D20" s="115"/>
      <c r="E20" s="117"/>
      <c r="F20" s="117">
        <f>SUM(C20:E20)</f>
        <v>2004850</v>
      </c>
      <c r="G20" s="115">
        <v>2004850</v>
      </c>
      <c r="H20" s="61"/>
      <c r="I20" s="65"/>
      <c r="J20" s="61"/>
      <c r="K20" s="61"/>
    </row>
    <row r="21" spans="1:11" x14ac:dyDescent="0.25">
      <c r="A21" s="83">
        <v>12</v>
      </c>
      <c r="B21" s="83" t="s">
        <v>111</v>
      </c>
      <c r="C21" s="115">
        <v>48437576</v>
      </c>
      <c r="D21" s="115"/>
      <c r="E21" s="117">
        <v>0</v>
      </c>
      <c r="F21" s="117">
        <f>SUM(C21:E21)</f>
        <v>48437576</v>
      </c>
      <c r="G21" s="115">
        <v>60870260</v>
      </c>
      <c r="H21" s="61"/>
      <c r="I21" s="65"/>
      <c r="J21" s="61"/>
      <c r="K21" s="61"/>
    </row>
    <row r="22" spans="1:11" x14ac:dyDescent="0.25">
      <c r="A22" s="83">
        <v>13</v>
      </c>
      <c r="B22" s="83" t="s">
        <v>112</v>
      </c>
      <c r="C22" s="117"/>
      <c r="D22" s="117"/>
      <c r="E22" s="117"/>
      <c r="F22" s="117"/>
      <c r="G22" s="117"/>
      <c r="H22" s="61"/>
      <c r="I22" s="65"/>
      <c r="J22" s="61"/>
      <c r="K22" s="61"/>
    </row>
    <row r="23" spans="1:11" x14ac:dyDescent="0.25">
      <c r="A23" s="83">
        <v>14</v>
      </c>
      <c r="B23" s="83" t="s">
        <v>113</v>
      </c>
      <c r="C23" s="117"/>
      <c r="D23" s="117"/>
      <c r="E23" s="117"/>
      <c r="F23" s="117"/>
      <c r="G23" s="117"/>
      <c r="H23" s="61"/>
      <c r="I23" s="65"/>
      <c r="J23" s="61"/>
      <c r="K23" s="61"/>
    </row>
    <row r="24" spans="1:11" x14ac:dyDescent="0.25">
      <c r="A24" s="83">
        <v>15</v>
      </c>
      <c r="B24" s="83" t="s">
        <v>114</v>
      </c>
      <c r="C24" s="117"/>
      <c r="D24" s="117"/>
      <c r="E24" s="117"/>
      <c r="F24" s="117"/>
      <c r="G24" s="117"/>
      <c r="H24" s="61"/>
      <c r="I24" s="65"/>
      <c r="J24" s="61"/>
      <c r="K24" s="61"/>
    </row>
    <row r="25" spans="1:11" x14ac:dyDescent="0.25">
      <c r="A25" s="83">
        <v>16</v>
      </c>
      <c r="B25" s="81" t="s">
        <v>63</v>
      </c>
      <c r="C25" s="114">
        <f>SUM(C20:C24)</f>
        <v>50442426</v>
      </c>
      <c r="D25" s="114">
        <f>SUM(D20:D24)</f>
        <v>0</v>
      </c>
      <c r="E25" s="114">
        <f>SUM(E20:E24)</f>
        <v>0</v>
      </c>
      <c r="F25" s="114">
        <f>SUM(F20:F24)</f>
        <v>50442426</v>
      </c>
      <c r="G25" s="114">
        <f>SUM(G20:G24)</f>
        <v>62875110</v>
      </c>
      <c r="H25" s="61"/>
      <c r="I25" s="65"/>
      <c r="J25" s="61"/>
      <c r="K25" s="61"/>
    </row>
    <row r="26" spans="1:11" x14ac:dyDescent="0.25">
      <c r="A26" s="83"/>
      <c r="B26" s="80"/>
      <c r="C26" s="117"/>
      <c r="D26" s="117"/>
      <c r="E26" s="114"/>
      <c r="F26" s="117"/>
      <c r="G26" s="117"/>
      <c r="H26" s="61"/>
      <c r="I26" s="61"/>
      <c r="J26" s="61"/>
      <c r="K26" s="61"/>
    </row>
    <row r="27" spans="1:11" x14ac:dyDescent="0.25">
      <c r="A27" s="86">
        <v>17</v>
      </c>
      <c r="B27" s="81" t="s">
        <v>115</v>
      </c>
      <c r="C27" s="117"/>
      <c r="D27" s="117"/>
      <c r="E27" s="114"/>
      <c r="F27" s="117"/>
      <c r="G27" s="117"/>
      <c r="H27" s="61"/>
      <c r="I27" s="66"/>
      <c r="J27" s="61"/>
      <c r="K27" s="61"/>
    </row>
    <row r="28" spans="1:11" x14ac:dyDescent="0.25">
      <c r="A28" s="87">
        <v>18</v>
      </c>
      <c r="B28" s="87" t="s">
        <v>87</v>
      </c>
      <c r="C28" s="123">
        <v>16669619</v>
      </c>
      <c r="D28" s="117">
        <v>0</v>
      </c>
      <c r="E28" s="114">
        <v>0</v>
      </c>
      <c r="F28" s="117">
        <f>SUM(C28:E28)</f>
        <v>16669619</v>
      </c>
      <c r="G28" s="114">
        <v>16855523</v>
      </c>
      <c r="H28" s="61"/>
      <c r="I28" s="65"/>
      <c r="J28" s="61"/>
      <c r="K28" s="61"/>
    </row>
    <row r="29" spans="1:11" x14ac:dyDescent="0.25">
      <c r="A29" s="83">
        <v>19</v>
      </c>
      <c r="B29" s="82" t="s">
        <v>88</v>
      </c>
      <c r="C29" s="117"/>
      <c r="D29" s="117"/>
      <c r="E29" s="114"/>
      <c r="F29" s="117"/>
      <c r="G29" s="117"/>
      <c r="H29" s="61"/>
      <c r="I29" s="76"/>
      <c r="J29" s="61"/>
      <c r="K29" s="61"/>
    </row>
    <row r="30" spans="1:11" x14ac:dyDescent="0.25">
      <c r="A30" s="83">
        <v>20</v>
      </c>
      <c r="B30" s="82" t="s">
        <v>89</v>
      </c>
      <c r="C30" s="117">
        <v>0</v>
      </c>
      <c r="D30" s="117">
        <v>0</v>
      </c>
      <c r="E30" s="114">
        <v>0</v>
      </c>
      <c r="F30" s="117">
        <f>SUM(C30:E30)</f>
        <v>0</v>
      </c>
      <c r="G30" s="117"/>
      <c r="H30" s="61"/>
      <c r="I30" s="76"/>
      <c r="J30" s="61"/>
      <c r="K30" s="61"/>
    </row>
    <row r="31" spans="1:11" x14ac:dyDescent="0.25">
      <c r="A31" s="83">
        <v>21</v>
      </c>
      <c r="B31" s="82" t="s">
        <v>90</v>
      </c>
      <c r="C31" s="117"/>
      <c r="D31" s="117"/>
      <c r="E31" s="114"/>
      <c r="F31" s="117"/>
      <c r="G31" s="117"/>
      <c r="H31" s="61"/>
      <c r="I31" s="76"/>
      <c r="J31" s="61"/>
      <c r="K31" s="61"/>
    </row>
    <row r="32" spans="1:11" x14ac:dyDescent="0.25">
      <c r="A32" s="83">
        <v>22</v>
      </c>
      <c r="B32" s="88" t="s">
        <v>63</v>
      </c>
      <c r="C32" s="114">
        <f>SUM(C28:C31)</f>
        <v>16669619</v>
      </c>
      <c r="D32" s="114">
        <f>SUM(D28:D31)</f>
        <v>0</v>
      </c>
      <c r="E32" s="114">
        <f>SUM(E28:E31)</f>
        <v>0</v>
      </c>
      <c r="F32" s="114">
        <f>SUM(F28:F31)</f>
        <v>16669619</v>
      </c>
      <c r="G32" s="114">
        <f>SUM(G28:G31)</f>
        <v>16855523</v>
      </c>
      <c r="H32" s="61"/>
      <c r="I32" s="76"/>
      <c r="J32" s="61"/>
      <c r="K32" s="61"/>
    </row>
    <row r="33" spans="1:13" x14ac:dyDescent="0.25">
      <c r="A33" s="83">
        <v>23</v>
      </c>
      <c r="B33" s="88" t="s">
        <v>350</v>
      </c>
      <c r="C33" s="114">
        <f>SUM(C16,C25,C32)</f>
        <v>189107777</v>
      </c>
      <c r="D33" s="114">
        <f>SUM(D16,D25,D32)</f>
        <v>3085920</v>
      </c>
      <c r="E33" s="114">
        <f>SUM(E16,E25,E32)</f>
        <v>0</v>
      </c>
      <c r="F33" s="114">
        <f>SUM(F16,F25,F32)</f>
        <v>192193697</v>
      </c>
      <c r="G33" s="114">
        <f>SUM(G16,G25,G32)</f>
        <v>209135147</v>
      </c>
      <c r="H33" s="66"/>
      <c r="I33" s="77"/>
      <c r="J33" s="66"/>
      <c r="K33" s="61"/>
    </row>
    <row r="34" spans="1:13" x14ac:dyDescent="0.25">
      <c r="A34" s="83"/>
      <c r="B34" s="82"/>
      <c r="C34" s="117"/>
      <c r="D34" s="117"/>
      <c r="E34" s="114"/>
      <c r="F34" s="117"/>
      <c r="G34" s="117"/>
      <c r="H34" s="61"/>
      <c r="I34" s="76"/>
      <c r="J34" s="61"/>
      <c r="K34" s="61"/>
    </row>
    <row r="35" spans="1:13" x14ac:dyDescent="0.25">
      <c r="A35" s="84">
        <v>24</v>
      </c>
      <c r="B35" s="81" t="s">
        <v>351</v>
      </c>
      <c r="C35" s="117"/>
      <c r="D35" s="114"/>
      <c r="E35" s="114"/>
      <c r="F35" s="117"/>
      <c r="G35" s="117"/>
      <c r="H35" s="61"/>
      <c r="I35" s="77"/>
      <c r="J35" s="61"/>
      <c r="K35" s="61"/>
    </row>
    <row r="36" spans="1:13" x14ac:dyDescent="0.25">
      <c r="A36" s="83">
        <v>25</v>
      </c>
      <c r="B36" s="82" t="s">
        <v>299</v>
      </c>
      <c r="C36" s="117"/>
      <c r="D36" s="117"/>
      <c r="E36" s="114"/>
      <c r="F36" s="117">
        <f>SUM(C36:E36)</f>
        <v>0</v>
      </c>
      <c r="G36" s="117"/>
      <c r="H36" s="61"/>
      <c r="I36" s="76"/>
      <c r="J36" s="61"/>
      <c r="K36" s="61"/>
    </row>
    <row r="37" spans="1:13" x14ac:dyDescent="0.25">
      <c r="A37" s="80"/>
      <c r="B37" s="81"/>
      <c r="C37" s="117"/>
      <c r="D37" s="117"/>
      <c r="E37" s="117"/>
      <c r="F37" s="117"/>
      <c r="G37" s="117"/>
      <c r="H37" s="61"/>
      <c r="I37" s="66"/>
      <c r="J37" s="61"/>
      <c r="K37" s="61"/>
    </row>
    <row r="38" spans="1:13" x14ac:dyDescent="0.25">
      <c r="A38" s="140">
        <v>26</v>
      </c>
      <c r="B38" s="147" t="s">
        <v>421</v>
      </c>
      <c r="C38" s="115">
        <v>2666616</v>
      </c>
      <c r="D38" s="117"/>
      <c r="E38" s="116"/>
      <c r="F38" s="117">
        <f>SUM(C38:E38)</f>
        <v>2666616</v>
      </c>
      <c r="G38" s="114">
        <v>2666616</v>
      </c>
      <c r="H38" s="61"/>
      <c r="I38" s="65"/>
      <c r="J38" s="61"/>
      <c r="K38" s="61"/>
    </row>
    <row r="39" spans="1:13" ht="13.8" x14ac:dyDescent="0.25">
      <c r="A39" s="124">
        <v>27</v>
      </c>
      <c r="B39" s="124" t="s">
        <v>350</v>
      </c>
      <c r="C39" s="125">
        <f>SUM(C33,C36,C38)</f>
        <v>191774393</v>
      </c>
      <c r="D39" s="125">
        <f>SUM(D33,D36,D38)</f>
        <v>3085920</v>
      </c>
      <c r="E39" s="125">
        <f>SUM(E33,E36,E38)</f>
        <v>0</v>
      </c>
      <c r="F39" s="125">
        <f>SUM(F33,F36,F38)</f>
        <v>194860313</v>
      </c>
      <c r="G39" s="125">
        <f>SUM(G33,G38)</f>
        <v>211801763</v>
      </c>
      <c r="H39" s="61"/>
      <c r="I39" s="61"/>
      <c r="J39" s="61"/>
      <c r="K39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5"/>
    </row>
    <row r="42" spans="1:13" x14ac:dyDescent="0.25">
      <c r="A42" s="61"/>
      <c r="B42" s="165" t="s">
        <v>435</v>
      </c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</row>
    <row r="43" spans="1:13" x14ac:dyDescent="0.25">
      <c r="A43" s="80">
        <v>28</v>
      </c>
      <c r="B43" s="91" t="s">
        <v>300</v>
      </c>
      <c r="C43" s="141" t="s">
        <v>59</v>
      </c>
      <c r="D43" s="141" t="s">
        <v>365</v>
      </c>
      <c r="E43" s="141" t="s">
        <v>60</v>
      </c>
      <c r="F43" s="141" t="s">
        <v>61</v>
      </c>
      <c r="G43" s="141" t="s">
        <v>62</v>
      </c>
      <c r="H43" s="141" t="s">
        <v>91</v>
      </c>
      <c r="I43" s="141" t="s">
        <v>7</v>
      </c>
      <c r="J43" s="142" t="s">
        <v>426</v>
      </c>
      <c r="K43" s="141" t="s">
        <v>58</v>
      </c>
      <c r="L43" s="141" t="s">
        <v>63</v>
      </c>
      <c r="M43" s="143" t="s">
        <v>301</v>
      </c>
    </row>
    <row r="44" spans="1:13" x14ac:dyDescent="0.25">
      <c r="A44" s="80">
        <v>29</v>
      </c>
      <c r="B44" s="81" t="s">
        <v>92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13" x14ac:dyDescent="0.25">
      <c r="A45" s="80">
        <v>30</v>
      </c>
      <c r="B45" s="80" t="s">
        <v>425</v>
      </c>
      <c r="C45" s="117"/>
      <c r="D45" s="117"/>
      <c r="E45" s="117"/>
      <c r="F45" s="117"/>
      <c r="G45" s="117"/>
      <c r="H45" s="117"/>
      <c r="I45" s="117"/>
      <c r="J45" s="117">
        <v>2666616</v>
      </c>
      <c r="K45" s="117"/>
      <c r="L45" s="117">
        <f t="shared" ref="L45:L64" si="0">SUM(C45:K45)</f>
        <v>2666616</v>
      </c>
      <c r="M45" s="126"/>
    </row>
    <row r="46" spans="1:13" x14ac:dyDescent="0.25">
      <c r="A46" s="80">
        <v>31</v>
      </c>
      <c r="B46" s="128" t="s">
        <v>353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>
        <f t="shared" si="0"/>
        <v>0</v>
      </c>
      <c r="M46" s="117"/>
    </row>
    <row r="47" spans="1:13" x14ac:dyDescent="0.25">
      <c r="A47" s="80">
        <v>32</v>
      </c>
      <c r="B47" s="128" t="s">
        <v>354</v>
      </c>
      <c r="C47" s="117"/>
      <c r="D47" s="117"/>
      <c r="E47" s="117">
        <v>2816000</v>
      </c>
      <c r="F47" s="117"/>
      <c r="G47" s="117"/>
      <c r="H47" s="117"/>
      <c r="I47" s="117"/>
      <c r="J47" s="117"/>
      <c r="K47" s="117"/>
      <c r="L47" s="117">
        <f t="shared" si="0"/>
        <v>2816000</v>
      </c>
      <c r="M47" s="117"/>
    </row>
    <row r="48" spans="1:13" x14ac:dyDescent="0.25">
      <c r="A48" s="80">
        <v>33</v>
      </c>
      <c r="B48" s="128" t="s">
        <v>355</v>
      </c>
      <c r="C48" s="117">
        <v>12337860</v>
      </c>
      <c r="D48" s="117">
        <v>1751454</v>
      </c>
      <c r="E48" s="117">
        <v>13268430</v>
      </c>
      <c r="F48" s="117"/>
      <c r="G48" s="117">
        <v>1651536</v>
      </c>
      <c r="H48" s="117">
        <v>381000</v>
      </c>
      <c r="I48" s="117">
        <v>13496762</v>
      </c>
      <c r="J48" s="117"/>
      <c r="K48" s="117">
        <v>16855523</v>
      </c>
      <c r="L48" s="117">
        <f t="shared" si="0"/>
        <v>59742565</v>
      </c>
      <c r="M48" s="126">
        <v>2</v>
      </c>
    </row>
    <row r="49" spans="1:13" x14ac:dyDescent="0.25">
      <c r="A49" s="80">
        <v>34</v>
      </c>
      <c r="B49" s="128" t="s">
        <v>356</v>
      </c>
      <c r="C49" s="117"/>
      <c r="D49" s="117"/>
      <c r="E49" s="117"/>
      <c r="F49" s="117"/>
      <c r="G49" s="117">
        <v>49052497</v>
      </c>
      <c r="H49" s="117"/>
      <c r="I49" s="117">
        <v>42556344</v>
      </c>
      <c r="J49" s="117"/>
      <c r="K49" s="117"/>
      <c r="L49" s="117">
        <f t="shared" si="0"/>
        <v>91608841</v>
      </c>
      <c r="M49" s="117"/>
    </row>
    <row r="50" spans="1:13" x14ac:dyDescent="0.25">
      <c r="A50" s="80">
        <v>35</v>
      </c>
      <c r="B50" s="128" t="s">
        <v>357</v>
      </c>
      <c r="C50" s="117"/>
      <c r="D50" s="117"/>
      <c r="E50" s="117"/>
      <c r="F50" s="117"/>
      <c r="G50" s="117">
        <v>576083</v>
      </c>
      <c r="H50" s="117"/>
      <c r="I50" s="117"/>
      <c r="J50" s="117"/>
      <c r="K50" s="117"/>
      <c r="L50" s="117">
        <f t="shared" si="0"/>
        <v>576083</v>
      </c>
      <c r="M50" s="117"/>
    </row>
    <row r="51" spans="1:13" x14ac:dyDescent="0.25">
      <c r="A51" s="80">
        <v>36</v>
      </c>
      <c r="B51" s="128" t="s">
        <v>358</v>
      </c>
      <c r="C51" s="117"/>
      <c r="D51" s="117"/>
      <c r="E51" s="117"/>
      <c r="F51" s="117"/>
      <c r="G51" s="117"/>
      <c r="H51" s="117"/>
      <c r="I51" s="117">
        <v>510710</v>
      </c>
      <c r="J51" s="117"/>
      <c r="K51" s="117"/>
      <c r="L51" s="117">
        <f t="shared" si="0"/>
        <v>510710</v>
      </c>
      <c r="M51" s="117"/>
    </row>
    <row r="52" spans="1:13" x14ac:dyDescent="0.25">
      <c r="A52" s="80">
        <v>37</v>
      </c>
      <c r="B52" s="128" t="s">
        <v>359</v>
      </c>
      <c r="C52" s="117">
        <v>3514051</v>
      </c>
      <c r="D52" s="117">
        <v>670123</v>
      </c>
      <c r="E52" s="117">
        <v>833000</v>
      </c>
      <c r="F52" s="117"/>
      <c r="G52" s="117"/>
      <c r="H52" s="117"/>
      <c r="I52" s="117"/>
      <c r="J52" s="117"/>
      <c r="K52" s="117"/>
      <c r="L52" s="117">
        <f t="shared" si="0"/>
        <v>5017174</v>
      </c>
      <c r="M52" s="117">
        <v>1</v>
      </c>
    </row>
    <row r="53" spans="1:13" x14ac:dyDescent="0.25">
      <c r="A53" s="80">
        <v>38</v>
      </c>
      <c r="B53" s="128" t="s">
        <v>408</v>
      </c>
      <c r="C53" s="117"/>
      <c r="D53" s="117"/>
      <c r="E53" s="117">
        <v>2374900</v>
      </c>
      <c r="F53" s="117">
        <v>12054000</v>
      </c>
      <c r="G53" s="117"/>
      <c r="H53" s="117"/>
      <c r="I53" s="117"/>
      <c r="J53" s="117"/>
      <c r="K53" s="117"/>
      <c r="L53" s="117">
        <f t="shared" si="0"/>
        <v>14428900</v>
      </c>
      <c r="M53" s="117"/>
    </row>
    <row r="54" spans="1:13" x14ac:dyDescent="0.25">
      <c r="A54" s="80">
        <v>39</v>
      </c>
      <c r="B54" s="128" t="s">
        <v>423</v>
      </c>
      <c r="C54" s="117"/>
      <c r="D54" s="117"/>
      <c r="E54" s="117">
        <v>643530</v>
      </c>
      <c r="F54" s="117"/>
      <c r="G54" s="117"/>
      <c r="H54" s="117"/>
      <c r="I54" s="117"/>
      <c r="J54" s="117"/>
      <c r="K54" s="117"/>
      <c r="L54" s="117">
        <f t="shared" si="0"/>
        <v>643530</v>
      </c>
      <c r="M54" s="117"/>
    </row>
    <row r="55" spans="1:13" x14ac:dyDescent="0.25">
      <c r="A55" s="80">
        <v>40</v>
      </c>
      <c r="B55" s="128" t="s">
        <v>360</v>
      </c>
      <c r="C55" s="117"/>
      <c r="D55" s="117"/>
      <c r="E55" s="117"/>
      <c r="F55" s="117"/>
      <c r="G55" s="117"/>
      <c r="H55" s="117"/>
      <c r="I55" s="117"/>
      <c r="J55" s="117"/>
      <c r="K55" s="117"/>
      <c r="L55" s="117">
        <f t="shared" si="0"/>
        <v>0</v>
      </c>
      <c r="M55" s="117"/>
    </row>
    <row r="56" spans="1:13" x14ac:dyDescent="0.25">
      <c r="A56" s="80">
        <v>41</v>
      </c>
      <c r="B56" s="128" t="s">
        <v>361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>
        <f t="shared" si="0"/>
        <v>0</v>
      </c>
      <c r="M56" s="117"/>
    </row>
    <row r="57" spans="1:13" x14ac:dyDescent="0.25">
      <c r="A57" s="80">
        <v>42</v>
      </c>
      <c r="B57" s="128" t="s">
        <v>424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>
        <f t="shared" si="0"/>
        <v>0</v>
      </c>
      <c r="M57" s="117"/>
    </row>
    <row r="58" spans="1:13" x14ac:dyDescent="0.25">
      <c r="A58" s="80">
        <v>43</v>
      </c>
      <c r="B58" s="128" t="s">
        <v>362</v>
      </c>
      <c r="C58" s="117"/>
      <c r="D58" s="117"/>
      <c r="E58" s="117"/>
      <c r="F58" s="117"/>
      <c r="G58" s="117">
        <v>80000</v>
      </c>
      <c r="H58" s="117"/>
      <c r="I58" s="117"/>
      <c r="J58" s="117"/>
      <c r="K58" s="117"/>
      <c r="L58" s="117">
        <f t="shared" si="0"/>
        <v>80000</v>
      </c>
      <c r="M58" s="117"/>
    </row>
    <row r="59" spans="1:13" x14ac:dyDescent="0.25">
      <c r="A59" s="80">
        <v>44</v>
      </c>
      <c r="B59" s="128" t="s">
        <v>409</v>
      </c>
      <c r="C59" s="117">
        <v>15471335</v>
      </c>
      <c r="D59" s="117">
        <v>1508428</v>
      </c>
      <c r="E59" s="117">
        <v>4976941</v>
      </c>
      <c r="F59" s="117"/>
      <c r="G59" s="117"/>
      <c r="H59" s="117">
        <v>259850</v>
      </c>
      <c r="I59" s="117"/>
      <c r="J59" s="117"/>
      <c r="K59" s="117"/>
      <c r="L59" s="117">
        <f t="shared" si="0"/>
        <v>22216554</v>
      </c>
      <c r="M59" s="117"/>
    </row>
    <row r="60" spans="1:13" x14ac:dyDescent="0.25">
      <c r="A60" s="80">
        <v>45</v>
      </c>
      <c r="B60" s="128" t="s">
        <v>410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>
        <f t="shared" si="0"/>
        <v>0</v>
      </c>
      <c r="M60" s="117"/>
    </row>
    <row r="61" spans="1:13" x14ac:dyDescent="0.25">
      <c r="A61" s="80">
        <v>46</v>
      </c>
      <c r="B61" s="128" t="s">
        <v>411</v>
      </c>
      <c r="C61" s="117"/>
      <c r="D61" s="117"/>
      <c r="E61" s="117"/>
      <c r="F61" s="117"/>
      <c r="G61" s="117"/>
      <c r="H61" s="117"/>
      <c r="I61" s="117"/>
      <c r="J61" s="117"/>
      <c r="K61" s="117"/>
      <c r="L61" s="117">
        <f t="shared" si="0"/>
        <v>0</v>
      </c>
      <c r="M61" s="117"/>
    </row>
    <row r="62" spans="1:13" x14ac:dyDescent="0.25">
      <c r="A62" s="80">
        <v>47</v>
      </c>
      <c r="B62" s="128" t="s">
        <v>412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7">
        <f t="shared" si="0"/>
        <v>0</v>
      </c>
      <c r="M62" s="117"/>
    </row>
    <row r="63" spans="1:13" x14ac:dyDescent="0.25">
      <c r="A63" s="80">
        <v>48</v>
      </c>
      <c r="B63" s="128" t="s">
        <v>363</v>
      </c>
      <c r="C63" s="117">
        <v>2394900</v>
      </c>
      <c r="D63" s="117">
        <v>428436</v>
      </c>
      <c r="E63" s="117">
        <v>2010410</v>
      </c>
      <c r="F63" s="117"/>
      <c r="G63" s="117"/>
      <c r="H63" s="117"/>
      <c r="I63" s="117"/>
      <c r="J63" s="117"/>
      <c r="K63" s="117"/>
      <c r="L63" s="117">
        <f t="shared" si="0"/>
        <v>4833746</v>
      </c>
      <c r="M63" s="117">
        <v>1</v>
      </c>
    </row>
    <row r="64" spans="1:13" x14ac:dyDescent="0.25">
      <c r="A64" s="80">
        <v>49</v>
      </c>
      <c r="B64" s="128" t="s">
        <v>364</v>
      </c>
      <c r="C64" s="117"/>
      <c r="D64" s="117"/>
      <c r="E64" s="117">
        <v>431800</v>
      </c>
      <c r="F64" s="117"/>
      <c r="G64" s="117"/>
      <c r="H64" s="117">
        <v>364000</v>
      </c>
      <c r="I64" s="117"/>
      <c r="J64" s="117"/>
      <c r="K64" s="117"/>
      <c r="L64" s="117">
        <f t="shared" si="0"/>
        <v>795800</v>
      </c>
      <c r="M64" s="117"/>
    </row>
    <row r="65" spans="1:13" x14ac:dyDescent="0.25">
      <c r="A65" s="80">
        <v>50</v>
      </c>
      <c r="B65" s="128" t="s">
        <v>407</v>
      </c>
      <c r="C65" s="117"/>
      <c r="D65" s="117"/>
      <c r="E65" s="117">
        <v>558800</v>
      </c>
      <c r="F65" s="117"/>
      <c r="G65" s="117"/>
      <c r="H65" s="117">
        <v>1000000</v>
      </c>
      <c r="I65" s="117">
        <v>4306444</v>
      </c>
      <c r="J65" s="117"/>
      <c r="K65" s="117"/>
      <c r="L65" s="117">
        <f>SUM(C65:K65)</f>
        <v>5865244</v>
      </c>
      <c r="M65" s="117"/>
    </row>
    <row r="66" spans="1:13" x14ac:dyDescent="0.25">
      <c r="A66" s="80">
        <v>51</v>
      </c>
      <c r="B66" s="89" t="s">
        <v>352</v>
      </c>
      <c r="C66" s="127">
        <f>SUM(C45:C65)</f>
        <v>33718146</v>
      </c>
      <c r="D66" s="127">
        <f t="shared" ref="D66:K66" si="1">SUM(D45:D65)</f>
        <v>4358441</v>
      </c>
      <c r="E66" s="127">
        <f t="shared" si="1"/>
        <v>27913811</v>
      </c>
      <c r="F66" s="127">
        <f t="shared" si="1"/>
        <v>12054000</v>
      </c>
      <c r="G66" s="127">
        <f t="shared" si="1"/>
        <v>51360116</v>
      </c>
      <c r="H66" s="127">
        <f t="shared" si="1"/>
        <v>2004850</v>
      </c>
      <c r="I66" s="127">
        <f t="shared" si="1"/>
        <v>60870260</v>
      </c>
      <c r="J66" s="127">
        <f t="shared" si="1"/>
        <v>2666616</v>
      </c>
      <c r="K66" s="127">
        <f t="shared" si="1"/>
        <v>16855523</v>
      </c>
      <c r="L66" s="127">
        <f>SUM(L45:L65)</f>
        <v>211801763</v>
      </c>
      <c r="M66" s="117">
        <f>SUM(M46:M65)</f>
        <v>4</v>
      </c>
    </row>
    <row r="67" spans="1:13" x14ac:dyDescent="0.25">
      <c r="A67" s="80"/>
      <c r="B67" s="89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17"/>
    </row>
    <row r="68" spans="1:13" x14ac:dyDescent="0.25">
      <c r="A68" s="80">
        <v>52</v>
      </c>
      <c r="B68" s="89" t="s">
        <v>350</v>
      </c>
      <c r="C68" s="127">
        <f>SUM(C66:C66)</f>
        <v>33718146</v>
      </c>
      <c r="D68" s="127">
        <f t="shared" ref="D68:H68" si="2">SUM(D66:D66)</f>
        <v>4358441</v>
      </c>
      <c r="E68" s="127">
        <f t="shared" si="2"/>
        <v>27913811</v>
      </c>
      <c r="F68" s="127">
        <f t="shared" si="2"/>
        <v>12054000</v>
      </c>
      <c r="G68" s="127">
        <f t="shared" si="2"/>
        <v>51360116</v>
      </c>
      <c r="H68" s="127">
        <f t="shared" si="2"/>
        <v>2004850</v>
      </c>
      <c r="I68" s="127">
        <f>SUM(I66)</f>
        <v>60870260</v>
      </c>
      <c r="J68" s="127">
        <f>SUM(J66)</f>
        <v>2666616</v>
      </c>
      <c r="K68" s="127">
        <f>SUM(K66)</f>
        <v>16855523</v>
      </c>
      <c r="L68" s="127">
        <f>SUM(C68:K68)</f>
        <v>211801763</v>
      </c>
      <c r="M68" s="117">
        <f>SUM(M66:M66)</f>
        <v>4</v>
      </c>
    </row>
    <row r="69" spans="1:13" x14ac:dyDescent="0.25">
      <c r="B69" s="61"/>
      <c r="C69" s="61"/>
      <c r="D69" s="61"/>
      <c r="E69" s="61"/>
      <c r="F69" s="61"/>
      <c r="G69" s="61"/>
      <c r="H69" s="61"/>
      <c r="I69" s="61"/>
      <c r="J69" s="61"/>
    </row>
    <row r="70" spans="1:13" x14ac:dyDescent="0.25">
      <c r="B70" s="66"/>
      <c r="C70" s="61"/>
      <c r="D70" s="61"/>
      <c r="E70" s="61"/>
      <c r="F70" s="61"/>
      <c r="G70" s="61"/>
      <c r="H70" s="61"/>
      <c r="I70" s="61"/>
      <c r="J70" s="61"/>
    </row>
    <row r="71" spans="1:13" x14ac:dyDescent="0.25">
      <c r="B71" s="66"/>
      <c r="C71" s="66"/>
      <c r="D71" s="66"/>
      <c r="E71" s="66"/>
      <c r="F71" s="66"/>
      <c r="G71" s="66"/>
      <c r="H71" s="66"/>
      <c r="I71" s="66"/>
      <c r="J71" s="66"/>
    </row>
    <row r="72" spans="1:13" x14ac:dyDescent="0.25">
      <c r="B72" s="61"/>
      <c r="C72" s="61"/>
      <c r="D72" s="61"/>
      <c r="E72" s="61"/>
      <c r="F72" s="61"/>
      <c r="G72" s="61"/>
      <c r="H72" s="61"/>
      <c r="I72" s="61"/>
      <c r="J72" s="61"/>
    </row>
    <row r="73" spans="1:13" x14ac:dyDescent="0.25">
      <c r="B73" s="66"/>
      <c r="C73" s="66"/>
      <c r="D73" s="66"/>
      <c r="E73" s="66"/>
      <c r="F73" s="66"/>
      <c r="G73" s="66"/>
      <c r="H73" s="66"/>
      <c r="I73" s="66"/>
      <c r="J73" s="66"/>
    </row>
    <row r="74" spans="1:13" x14ac:dyDescent="0.25">
      <c r="B74" s="61"/>
      <c r="C74" s="61"/>
      <c r="D74" s="61"/>
      <c r="E74" s="61"/>
      <c r="F74" s="61"/>
      <c r="G74" s="61"/>
      <c r="H74" s="61"/>
      <c r="I74" s="61"/>
      <c r="J74" s="61"/>
    </row>
    <row r="75" spans="1:13" x14ac:dyDescent="0.25">
      <c r="B75" s="66"/>
      <c r="C75" s="66"/>
      <c r="D75" s="66"/>
      <c r="E75" s="66"/>
      <c r="F75" s="66"/>
      <c r="G75" s="66"/>
      <c r="H75" s="66"/>
      <c r="I75" s="66"/>
      <c r="J75" s="66"/>
    </row>
    <row r="76" spans="1:13" x14ac:dyDescent="0.25">
      <c r="B76" s="61"/>
      <c r="C76" s="61"/>
      <c r="D76" s="61"/>
      <c r="E76" s="61"/>
      <c r="F76" s="61"/>
      <c r="G76" s="61"/>
      <c r="H76" s="61"/>
      <c r="I76" s="61"/>
      <c r="J76" s="61"/>
    </row>
    <row r="77" spans="1:13" x14ac:dyDescent="0.25">
      <c r="B77" s="61"/>
      <c r="C77" s="61"/>
      <c r="D77" s="61"/>
      <c r="E77" s="61"/>
      <c r="F77" s="61"/>
      <c r="G77" s="61"/>
      <c r="H77" s="61"/>
      <c r="I77" s="61"/>
      <c r="J77" s="61"/>
    </row>
  </sheetData>
  <mergeCells count="4">
    <mergeCell ref="C7:E7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3.2" x14ac:dyDescent="0.25"/>
  <cols>
    <col min="1" max="1" width="4.6640625" bestFit="1" customWidth="1"/>
    <col min="2" max="2" width="28" bestFit="1" customWidth="1"/>
    <col min="3" max="7" width="12.88671875" customWidth="1"/>
  </cols>
  <sheetData>
    <row r="1" spans="1:7" x14ac:dyDescent="0.25">
      <c r="A1" s="153" t="s">
        <v>454</v>
      </c>
      <c r="B1" s="154"/>
      <c r="C1" s="154"/>
      <c r="D1" s="154"/>
      <c r="E1" s="154"/>
      <c r="F1" s="154"/>
      <c r="G1" s="154"/>
    </row>
    <row r="2" spans="1:7" x14ac:dyDescent="0.25">
      <c r="A2" s="156" t="s">
        <v>302</v>
      </c>
      <c r="B2" s="156"/>
    </row>
    <row r="3" spans="1:7" x14ac:dyDescent="0.25">
      <c r="A3" s="157" t="s">
        <v>53</v>
      </c>
      <c r="B3" s="157"/>
      <c r="C3" s="157"/>
      <c r="D3" s="157"/>
      <c r="E3" s="157"/>
      <c r="F3" s="157"/>
      <c r="G3" s="157"/>
    </row>
    <row r="4" spans="1:7" x14ac:dyDescent="0.25">
      <c r="A4" s="94"/>
      <c r="B4" s="94"/>
      <c r="C4" s="94"/>
      <c r="D4" s="94"/>
      <c r="E4" s="94"/>
      <c r="F4" s="94"/>
      <c r="G4" s="96" t="s">
        <v>402</v>
      </c>
    </row>
    <row r="5" spans="1:7" x14ac:dyDescent="0.25">
      <c r="A5" s="5" t="s">
        <v>70</v>
      </c>
      <c r="B5" s="5" t="s">
        <v>71</v>
      </c>
      <c r="C5" s="5" t="s">
        <v>72</v>
      </c>
      <c r="D5" s="5" t="s">
        <v>73</v>
      </c>
      <c r="E5" s="5" t="s">
        <v>103</v>
      </c>
      <c r="F5" s="5" t="s">
        <v>98</v>
      </c>
      <c r="G5" s="5" t="s">
        <v>99</v>
      </c>
    </row>
    <row r="6" spans="1:7" ht="26.25" customHeight="1" x14ac:dyDescent="0.25">
      <c r="A6" s="131" t="s">
        <v>313</v>
      </c>
      <c r="B6" s="131" t="s">
        <v>366</v>
      </c>
      <c r="C6" s="132" t="s">
        <v>119</v>
      </c>
      <c r="D6" s="133" t="s">
        <v>101</v>
      </c>
      <c r="E6" s="133" t="s">
        <v>348</v>
      </c>
      <c r="F6" s="133" t="s">
        <v>63</v>
      </c>
      <c r="G6" s="134" t="s">
        <v>438</v>
      </c>
    </row>
    <row r="7" spans="1:7" ht="12.75" customHeight="1" x14ac:dyDescent="0.25">
      <c r="A7" s="3">
        <v>1</v>
      </c>
      <c r="B7" s="3" t="s">
        <v>437</v>
      </c>
      <c r="C7" s="129">
        <v>3390901</v>
      </c>
      <c r="D7" s="129"/>
      <c r="E7" s="129"/>
      <c r="F7" s="129">
        <f t="shared" ref="F7:G15" si="0">SUM(C7:E7)</f>
        <v>3390901</v>
      </c>
      <c r="G7" s="129">
        <f t="shared" si="0"/>
        <v>3390901</v>
      </c>
    </row>
    <row r="8" spans="1:7" ht="12.75" customHeight="1" x14ac:dyDescent="0.25">
      <c r="A8" s="3">
        <v>5</v>
      </c>
      <c r="B8" s="3" t="s">
        <v>429</v>
      </c>
      <c r="C8" s="129">
        <v>402134</v>
      </c>
      <c r="D8" s="129"/>
      <c r="E8" s="129"/>
      <c r="F8" s="129">
        <f t="shared" si="0"/>
        <v>402134</v>
      </c>
      <c r="G8" s="129">
        <f t="shared" si="0"/>
        <v>402134</v>
      </c>
    </row>
    <row r="9" spans="1:7" ht="12.75" customHeight="1" x14ac:dyDescent="0.25">
      <c r="A9" s="3">
        <v>7</v>
      </c>
      <c r="B9" s="3" t="s">
        <v>430</v>
      </c>
      <c r="C9" s="129">
        <v>837856</v>
      </c>
      <c r="D9" s="129"/>
      <c r="E9" s="129"/>
      <c r="F9" s="129">
        <f t="shared" si="0"/>
        <v>837856</v>
      </c>
      <c r="G9" s="129">
        <f t="shared" si="0"/>
        <v>837856</v>
      </c>
    </row>
    <row r="10" spans="1:7" ht="12.75" customHeight="1" x14ac:dyDescent="0.25">
      <c r="A10" s="5">
        <v>8</v>
      </c>
      <c r="B10" s="3" t="s">
        <v>431</v>
      </c>
      <c r="C10" s="129">
        <v>25968349</v>
      </c>
      <c r="D10" s="129"/>
      <c r="E10" s="129"/>
      <c r="F10" s="129">
        <f t="shared" si="0"/>
        <v>25968349</v>
      </c>
      <c r="G10" s="129">
        <f t="shared" si="0"/>
        <v>25968349</v>
      </c>
    </row>
    <row r="11" spans="1:7" ht="12.75" customHeight="1" x14ac:dyDescent="0.25">
      <c r="A11" s="3">
        <v>9</v>
      </c>
      <c r="B11" s="3" t="s">
        <v>432</v>
      </c>
      <c r="C11" s="129">
        <v>7540583</v>
      </c>
      <c r="D11" s="129"/>
      <c r="E11" s="129"/>
      <c r="F11" s="129">
        <f t="shared" si="0"/>
        <v>7540583</v>
      </c>
      <c r="G11" s="129">
        <f t="shared" si="0"/>
        <v>7540583</v>
      </c>
    </row>
    <row r="12" spans="1:7" ht="12.75" customHeight="1" x14ac:dyDescent="0.25">
      <c r="A12" s="5">
        <v>12</v>
      </c>
      <c r="B12" s="3" t="s">
        <v>433</v>
      </c>
      <c r="C12" s="129">
        <v>10297753</v>
      </c>
      <c r="D12" s="129"/>
      <c r="E12" s="129"/>
      <c r="F12" s="129">
        <f t="shared" si="0"/>
        <v>10297753</v>
      </c>
      <c r="G12" s="129">
        <f t="shared" si="0"/>
        <v>10297753</v>
      </c>
    </row>
    <row r="13" spans="1:7" ht="12.75" customHeight="1" x14ac:dyDescent="0.25">
      <c r="A13" s="5">
        <v>13</v>
      </c>
      <c r="B13" s="3" t="s">
        <v>446</v>
      </c>
      <c r="C13" s="129"/>
      <c r="D13" s="129"/>
      <c r="E13" s="129"/>
      <c r="F13" s="129"/>
      <c r="G13" s="129">
        <v>9789515</v>
      </c>
    </row>
    <row r="14" spans="1:7" ht="12.75" customHeight="1" x14ac:dyDescent="0.25">
      <c r="A14" s="5">
        <v>14</v>
      </c>
      <c r="B14" s="3" t="s">
        <v>433</v>
      </c>
      <c r="C14" s="129"/>
      <c r="D14" s="129"/>
      <c r="E14" s="129"/>
      <c r="F14" s="129"/>
      <c r="G14" s="129">
        <v>2643169</v>
      </c>
    </row>
    <row r="15" spans="1:7" ht="12.75" customHeight="1" x14ac:dyDescent="0.25">
      <c r="A15" s="3">
        <v>15</v>
      </c>
      <c r="B15" s="4" t="s">
        <v>63</v>
      </c>
      <c r="C15" s="130">
        <f>SUM(C7:C12)</f>
        <v>48437576</v>
      </c>
      <c r="D15" s="130">
        <f>SUM(D7:D12)</f>
        <v>0</v>
      </c>
      <c r="E15" s="130">
        <f>SUM(E7:E12)</f>
        <v>0</v>
      </c>
      <c r="F15" s="130">
        <f t="shared" si="0"/>
        <v>48437576</v>
      </c>
      <c r="G15" s="130">
        <f>SUM(G7:G14)</f>
        <v>60870260</v>
      </c>
    </row>
  </sheetData>
  <mergeCells count="2"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/>
  </sheetViews>
  <sheetFormatPr defaultRowHeight="13.2" x14ac:dyDescent="0.25"/>
  <cols>
    <col min="1" max="1" width="4.88671875" bestFit="1" customWidth="1"/>
    <col min="2" max="2" width="40.88671875" customWidth="1"/>
    <col min="3" max="3" width="11.109375" bestFit="1" customWidth="1"/>
    <col min="4" max="14" width="10.6640625" customWidth="1"/>
    <col min="15" max="15" width="11.109375" bestFit="1" customWidth="1"/>
  </cols>
  <sheetData>
    <row r="1" spans="1:15" x14ac:dyDescent="0.25">
      <c r="A1" s="153" t="s">
        <v>455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3" spans="1:15" x14ac:dyDescent="0.25">
      <c r="A3" s="156" t="s">
        <v>302</v>
      </c>
      <c r="B3" s="156"/>
    </row>
    <row r="4" spans="1:15" x14ac:dyDescent="0.25">
      <c r="A4" s="157" t="s">
        <v>55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96" t="s">
        <v>402</v>
      </c>
    </row>
    <row r="6" spans="1:15" x14ac:dyDescent="0.25">
      <c r="A6" s="5" t="s">
        <v>70</v>
      </c>
      <c r="B6" s="5" t="s">
        <v>71</v>
      </c>
      <c r="C6" s="5" t="s">
        <v>72</v>
      </c>
      <c r="D6" s="5" t="s">
        <v>73</v>
      </c>
      <c r="E6" s="5" t="s">
        <v>103</v>
      </c>
      <c r="F6" s="5" t="s">
        <v>98</v>
      </c>
      <c r="G6" s="5" t="s">
        <v>99</v>
      </c>
      <c r="H6" s="5" t="s">
        <v>100</v>
      </c>
      <c r="I6" s="5" t="s">
        <v>368</v>
      </c>
      <c r="J6" s="5" t="s">
        <v>369</v>
      </c>
      <c r="K6" s="5" t="s">
        <v>370</v>
      </c>
      <c r="L6" s="5" t="s">
        <v>371</v>
      </c>
      <c r="M6" s="5" t="s">
        <v>372</v>
      </c>
      <c r="N6" s="5" t="s">
        <v>373</v>
      </c>
      <c r="O6" s="5" t="s">
        <v>374</v>
      </c>
    </row>
    <row r="7" spans="1:15" x14ac:dyDescent="0.25">
      <c r="A7" s="4" t="s">
        <v>313</v>
      </c>
      <c r="B7" s="4" t="s">
        <v>0</v>
      </c>
      <c r="C7" s="4" t="s">
        <v>375</v>
      </c>
      <c r="D7" s="4" t="s">
        <v>376</v>
      </c>
      <c r="E7" s="4" t="s">
        <v>377</v>
      </c>
      <c r="F7" s="4" t="s">
        <v>378</v>
      </c>
      <c r="G7" s="4" t="s">
        <v>379</v>
      </c>
      <c r="H7" s="4" t="s">
        <v>380</v>
      </c>
      <c r="I7" s="4" t="s">
        <v>381</v>
      </c>
      <c r="J7" s="4" t="s">
        <v>382</v>
      </c>
      <c r="K7" s="4" t="s">
        <v>383</v>
      </c>
      <c r="L7" s="4" t="s">
        <v>384</v>
      </c>
      <c r="M7" s="4" t="s">
        <v>385</v>
      </c>
      <c r="N7" s="4" t="s">
        <v>386</v>
      </c>
      <c r="O7" s="4" t="s">
        <v>63</v>
      </c>
    </row>
    <row r="8" spans="1:15" x14ac:dyDescent="0.25">
      <c r="A8" s="3">
        <v>1</v>
      </c>
      <c r="B8" s="166" t="s">
        <v>10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15" x14ac:dyDescent="0.25">
      <c r="A9" s="3">
        <v>2</v>
      </c>
      <c r="B9" s="7" t="s">
        <v>389</v>
      </c>
      <c r="C9" s="137">
        <v>6605187</v>
      </c>
      <c r="D9" s="137">
        <v>6599212</v>
      </c>
      <c r="E9" s="137">
        <v>6599212</v>
      </c>
      <c r="F9" s="137">
        <v>6599212</v>
      </c>
      <c r="G9" s="137">
        <v>6599212</v>
      </c>
      <c r="H9" s="137">
        <v>6599212</v>
      </c>
      <c r="I9" s="137">
        <v>7476609</v>
      </c>
      <c r="J9" s="137">
        <v>8985510</v>
      </c>
      <c r="K9" s="137">
        <v>6610609</v>
      </c>
      <c r="L9" s="137">
        <v>6610610</v>
      </c>
      <c r="M9" s="137">
        <v>6610609</v>
      </c>
      <c r="N9" s="137">
        <v>6599210</v>
      </c>
      <c r="O9" s="137">
        <f>SUM(C9:N9)</f>
        <v>82494404</v>
      </c>
    </row>
    <row r="10" spans="1:15" x14ac:dyDescent="0.25">
      <c r="A10" s="3">
        <v>3</v>
      </c>
      <c r="B10" s="8" t="s">
        <v>95</v>
      </c>
      <c r="C10" s="137">
        <v>2197379</v>
      </c>
      <c r="D10" s="137">
        <v>2197379</v>
      </c>
      <c r="E10" s="137">
        <v>2197379</v>
      </c>
      <c r="F10" s="137">
        <v>2197379</v>
      </c>
      <c r="G10" s="137">
        <v>2197379</v>
      </c>
      <c r="H10" s="137">
        <v>2197379</v>
      </c>
      <c r="I10" s="137">
        <v>2197379</v>
      </c>
      <c r="J10" s="137">
        <v>2575479</v>
      </c>
      <c r="K10" s="137">
        <v>2284979</v>
      </c>
      <c r="L10" s="137">
        <v>2284979</v>
      </c>
      <c r="M10" s="137">
        <v>2284979</v>
      </c>
      <c r="N10" s="137">
        <v>2284984</v>
      </c>
      <c r="O10" s="137">
        <f>SUM(C10:N10)</f>
        <v>27097053</v>
      </c>
    </row>
    <row r="11" spans="1:15" x14ac:dyDescent="0.25">
      <c r="A11" s="3">
        <v>4</v>
      </c>
      <c r="B11" s="7" t="s">
        <v>49</v>
      </c>
      <c r="C11" s="137">
        <v>1085000</v>
      </c>
      <c r="D11" s="137">
        <v>1085000</v>
      </c>
      <c r="E11" s="137">
        <v>1085000</v>
      </c>
      <c r="F11" s="137">
        <v>1085000</v>
      </c>
      <c r="G11" s="137">
        <v>1085000</v>
      </c>
      <c r="H11" s="137">
        <v>1085000</v>
      </c>
      <c r="I11" s="137">
        <v>1085000</v>
      </c>
      <c r="J11" s="137">
        <v>1085000</v>
      </c>
      <c r="K11" s="137">
        <v>1085000</v>
      </c>
      <c r="L11" s="137">
        <v>1085000</v>
      </c>
      <c r="M11" s="137">
        <v>1085000</v>
      </c>
      <c r="N11" s="137">
        <v>1085000</v>
      </c>
      <c r="O11" s="137">
        <f>SUM(C11:N11)</f>
        <v>13020000</v>
      </c>
    </row>
    <row r="12" spans="1:15" x14ac:dyDescent="0.25">
      <c r="A12" s="3">
        <v>5</v>
      </c>
      <c r="B12" s="7" t="s">
        <v>86</v>
      </c>
      <c r="C12" s="137">
        <v>33333</v>
      </c>
      <c r="D12" s="137">
        <v>33333</v>
      </c>
      <c r="E12" s="137">
        <v>33333</v>
      </c>
      <c r="F12" s="137">
        <v>33333</v>
      </c>
      <c r="G12" s="137">
        <v>33333</v>
      </c>
      <c r="H12" s="137">
        <v>33333</v>
      </c>
      <c r="I12" s="137">
        <v>33333</v>
      </c>
      <c r="J12" s="137">
        <v>33333</v>
      </c>
      <c r="K12" s="137">
        <v>33334</v>
      </c>
      <c r="L12" s="137">
        <v>33334</v>
      </c>
      <c r="M12" s="137">
        <v>33334</v>
      </c>
      <c r="N12" s="137">
        <v>33334</v>
      </c>
      <c r="O12" s="137">
        <f t="shared" ref="O12:O18" si="0">SUM(C12:N12)</f>
        <v>400000</v>
      </c>
    </row>
    <row r="13" spans="1:15" x14ac:dyDescent="0.25">
      <c r="A13" s="3">
        <v>6</v>
      </c>
      <c r="B13" s="7" t="s">
        <v>390</v>
      </c>
      <c r="C13" s="137">
        <v>0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f t="shared" si="0"/>
        <v>0</v>
      </c>
    </row>
    <row r="14" spans="1:15" x14ac:dyDescent="0.25">
      <c r="A14" s="3">
        <v>7</v>
      </c>
      <c r="B14" s="7" t="s">
        <v>51</v>
      </c>
      <c r="C14" s="137">
        <v>966709</v>
      </c>
      <c r="D14" s="137">
        <v>966711</v>
      </c>
      <c r="E14" s="137">
        <v>966709</v>
      </c>
      <c r="F14" s="137">
        <v>966709</v>
      </c>
      <c r="G14" s="137">
        <v>966709</v>
      </c>
      <c r="H14" s="137">
        <v>966709</v>
      </c>
      <c r="I14" s="137">
        <v>966709</v>
      </c>
      <c r="J14" s="137">
        <v>966709</v>
      </c>
      <c r="K14" s="137">
        <v>13399393</v>
      </c>
      <c r="L14" s="137">
        <v>966709</v>
      </c>
      <c r="M14" s="137">
        <v>966709</v>
      </c>
      <c r="N14" s="137">
        <v>966709</v>
      </c>
      <c r="O14" s="137">
        <f t="shared" si="0"/>
        <v>24033194</v>
      </c>
    </row>
    <row r="15" spans="1:15" x14ac:dyDescent="0.25">
      <c r="A15" s="3">
        <v>8</v>
      </c>
      <c r="B15" s="136" t="s">
        <v>116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f t="shared" si="0"/>
        <v>0</v>
      </c>
    </row>
    <row r="16" spans="1:15" x14ac:dyDescent="0.25">
      <c r="A16" s="3">
        <v>9</v>
      </c>
      <c r="B16" s="136" t="s">
        <v>117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f t="shared" si="0"/>
        <v>0</v>
      </c>
    </row>
    <row r="17" spans="1:15" ht="27.75" customHeight="1" x14ac:dyDescent="0.25">
      <c r="A17" s="3">
        <v>10</v>
      </c>
      <c r="B17" s="7" t="s">
        <v>413</v>
      </c>
      <c r="C17" s="137">
        <v>476404</v>
      </c>
      <c r="D17" s="137">
        <v>0</v>
      </c>
      <c r="E17" s="137">
        <v>6428071</v>
      </c>
      <c r="F17" s="137">
        <v>6428071</v>
      </c>
      <c r="G17" s="137">
        <v>6428071</v>
      </c>
      <c r="H17" s="137">
        <v>6428071</v>
      </c>
      <c r="I17" s="137">
        <v>6428071</v>
      </c>
      <c r="J17" s="137">
        <v>6428071</v>
      </c>
      <c r="K17" s="137">
        <v>6428071</v>
      </c>
      <c r="L17" s="137">
        <v>6428071</v>
      </c>
      <c r="M17" s="137">
        <v>6428071</v>
      </c>
      <c r="N17" s="137">
        <v>6428069</v>
      </c>
      <c r="O17" s="137">
        <f t="shared" si="0"/>
        <v>64757112</v>
      </c>
    </row>
    <row r="18" spans="1:15" x14ac:dyDescent="0.25">
      <c r="A18" s="3">
        <v>11</v>
      </c>
      <c r="B18" s="7" t="s">
        <v>96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f t="shared" si="0"/>
        <v>0</v>
      </c>
    </row>
    <row r="19" spans="1:15" x14ac:dyDescent="0.25">
      <c r="A19" s="3">
        <v>12</v>
      </c>
      <c r="B19" s="29" t="s">
        <v>387</v>
      </c>
      <c r="C19" s="138">
        <f t="shared" ref="C19:N19" si="1">SUM(C9:C18)</f>
        <v>11364012</v>
      </c>
      <c r="D19" s="138">
        <f t="shared" si="1"/>
        <v>10881635</v>
      </c>
      <c r="E19" s="138">
        <f t="shared" si="1"/>
        <v>17309704</v>
      </c>
      <c r="F19" s="138">
        <f t="shared" si="1"/>
        <v>17309704</v>
      </c>
      <c r="G19" s="138">
        <f t="shared" si="1"/>
        <v>17309704</v>
      </c>
      <c r="H19" s="138">
        <f t="shared" si="1"/>
        <v>17309704</v>
      </c>
      <c r="I19" s="138">
        <f t="shared" si="1"/>
        <v>18187101</v>
      </c>
      <c r="J19" s="138">
        <f t="shared" si="1"/>
        <v>20074102</v>
      </c>
      <c r="K19" s="138">
        <f t="shared" si="1"/>
        <v>29841386</v>
      </c>
      <c r="L19" s="138">
        <f t="shared" si="1"/>
        <v>17408703</v>
      </c>
      <c r="M19" s="138">
        <f t="shared" si="1"/>
        <v>17408702</v>
      </c>
      <c r="N19" s="138">
        <f t="shared" si="1"/>
        <v>17397306</v>
      </c>
      <c r="O19" s="138">
        <f>SUM(C19:N19)</f>
        <v>211801763</v>
      </c>
    </row>
    <row r="20" spans="1:15" x14ac:dyDescent="0.25">
      <c r="B20" s="2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3">
        <v>13</v>
      </c>
      <c r="B21" s="166" t="s">
        <v>11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</row>
    <row r="22" spans="1:15" x14ac:dyDescent="0.25">
      <c r="A22" s="3">
        <v>14</v>
      </c>
      <c r="B22" s="9" t="s">
        <v>56</v>
      </c>
      <c r="C22" s="137">
        <v>3137277</v>
      </c>
      <c r="D22" s="137">
        <v>2512350</v>
      </c>
      <c r="E22" s="137">
        <v>3131302</v>
      </c>
      <c r="F22" s="137">
        <v>3131302</v>
      </c>
      <c r="G22" s="137">
        <v>3131302</v>
      </c>
      <c r="H22" s="137">
        <v>3131302</v>
      </c>
      <c r="I22" s="137">
        <v>3230299</v>
      </c>
      <c r="J22" s="137">
        <v>3230300</v>
      </c>
      <c r="K22" s="137">
        <v>3230300</v>
      </c>
      <c r="L22" s="137">
        <v>3230301</v>
      </c>
      <c r="M22" s="137">
        <v>3230300</v>
      </c>
      <c r="N22" s="137">
        <v>3750252</v>
      </c>
      <c r="O22" s="137">
        <f t="shared" ref="O22:O27" si="2">SUM(C22:N22)</f>
        <v>38076587</v>
      </c>
    </row>
    <row r="23" spans="1:15" x14ac:dyDescent="0.25">
      <c r="A23" s="3">
        <v>15</v>
      </c>
      <c r="B23" s="9" t="s">
        <v>57</v>
      </c>
      <c r="C23" s="137">
        <v>2128242</v>
      </c>
      <c r="D23" s="137">
        <v>1509290</v>
      </c>
      <c r="E23" s="137">
        <v>2128242</v>
      </c>
      <c r="F23" s="137">
        <v>2128242</v>
      </c>
      <c r="G23" s="137">
        <v>2128242</v>
      </c>
      <c r="H23" s="137">
        <v>2128242</v>
      </c>
      <c r="I23" s="137">
        <v>2128242</v>
      </c>
      <c r="J23" s="137">
        <v>2128242</v>
      </c>
      <c r="K23" s="137">
        <v>2128242</v>
      </c>
      <c r="L23" s="137">
        <v>4503142</v>
      </c>
      <c r="M23" s="137">
        <v>2128242</v>
      </c>
      <c r="N23" s="137">
        <v>2747201</v>
      </c>
      <c r="O23" s="137">
        <f t="shared" si="2"/>
        <v>27913811</v>
      </c>
    </row>
    <row r="24" spans="1:15" x14ac:dyDescent="0.25">
      <c r="A24" s="3">
        <v>16</v>
      </c>
      <c r="B24" s="9" t="s">
        <v>93</v>
      </c>
      <c r="C24" s="137">
        <v>332428</v>
      </c>
      <c r="D24" s="137">
        <v>0</v>
      </c>
      <c r="E24" s="137">
        <v>4207843</v>
      </c>
      <c r="F24" s="137">
        <v>4207843</v>
      </c>
      <c r="G24" s="137">
        <v>4207843</v>
      </c>
      <c r="H24" s="137">
        <v>4207843</v>
      </c>
      <c r="I24" s="137">
        <v>5082988</v>
      </c>
      <c r="J24" s="137">
        <v>5190165</v>
      </c>
      <c r="K24" s="137">
        <v>5190165</v>
      </c>
      <c r="L24" s="137">
        <v>6056165</v>
      </c>
      <c r="M24" s="137">
        <v>6857128</v>
      </c>
      <c r="N24" s="137">
        <v>5819705</v>
      </c>
      <c r="O24" s="137">
        <f t="shared" si="2"/>
        <v>51360116</v>
      </c>
    </row>
    <row r="25" spans="1:15" x14ac:dyDescent="0.25">
      <c r="A25" s="3">
        <v>17</v>
      </c>
      <c r="B25" s="9" t="s">
        <v>94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f t="shared" si="2"/>
        <v>0</v>
      </c>
    </row>
    <row r="26" spans="1:15" x14ac:dyDescent="0.25">
      <c r="A26" s="3">
        <v>18</v>
      </c>
      <c r="B26" s="9" t="s">
        <v>414</v>
      </c>
      <c r="C26" s="137">
        <v>956083</v>
      </c>
      <c r="D26" s="137">
        <v>956083</v>
      </c>
      <c r="E26" s="137">
        <v>956083</v>
      </c>
      <c r="F26" s="137">
        <v>956083</v>
      </c>
      <c r="G26" s="137">
        <v>956083</v>
      </c>
      <c r="H26" s="137">
        <v>956083</v>
      </c>
      <c r="I26" s="137">
        <v>956083</v>
      </c>
      <c r="J26" s="137">
        <v>1246583</v>
      </c>
      <c r="K26" s="137">
        <v>956083</v>
      </c>
      <c r="L26" s="137">
        <v>956083</v>
      </c>
      <c r="M26" s="137">
        <v>956083</v>
      </c>
      <c r="N26" s="137">
        <v>1246587</v>
      </c>
      <c r="O26" s="137">
        <f t="shared" si="2"/>
        <v>12054000</v>
      </c>
    </row>
    <row r="27" spans="1:15" x14ac:dyDescent="0.25">
      <c r="A27" s="3">
        <v>19</v>
      </c>
      <c r="B27" s="9" t="s">
        <v>58</v>
      </c>
      <c r="C27" s="137">
        <v>1666962</v>
      </c>
      <c r="D27" s="137">
        <v>1666962</v>
      </c>
      <c r="E27" s="137">
        <v>1666962</v>
      </c>
      <c r="F27" s="137">
        <v>1666962</v>
      </c>
      <c r="G27" s="137">
        <v>1666962</v>
      </c>
      <c r="H27" s="137">
        <v>1666962</v>
      </c>
      <c r="I27" s="137">
        <v>1666962</v>
      </c>
      <c r="J27" s="137">
        <v>1666962</v>
      </c>
      <c r="K27" s="137">
        <v>1666962</v>
      </c>
      <c r="L27" s="137">
        <v>1666961</v>
      </c>
      <c r="M27" s="137">
        <v>0</v>
      </c>
      <c r="N27" s="137">
        <v>185904</v>
      </c>
      <c r="O27" s="137">
        <f t="shared" si="2"/>
        <v>16855523</v>
      </c>
    </row>
    <row r="28" spans="1:15" x14ac:dyDescent="0.25">
      <c r="A28" s="3">
        <v>20</v>
      </c>
      <c r="B28" s="9" t="s">
        <v>16</v>
      </c>
      <c r="C28" s="137"/>
      <c r="D28" s="137">
        <v>4036465</v>
      </c>
      <c r="E28" s="137">
        <v>5018787</v>
      </c>
      <c r="F28" s="137">
        <v>5018787</v>
      </c>
      <c r="G28" s="137">
        <v>5018787</v>
      </c>
      <c r="H28" s="137">
        <v>5018787</v>
      </c>
      <c r="I28" s="137">
        <v>4143642</v>
      </c>
      <c r="J28" s="137">
        <v>4036465</v>
      </c>
      <c r="K28" s="137">
        <v>4036465</v>
      </c>
      <c r="L28" s="137">
        <v>4036465</v>
      </c>
      <c r="M28" s="137">
        <v>16469149</v>
      </c>
      <c r="N28" s="137">
        <v>4036461</v>
      </c>
      <c r="O28" s="137">
        <f>SUM(C28:N28)</f>
        <v>60870260</v>
      </c>
    </row>
    <row r="29" spans="1:15" x14ac:dyDescent="0.25">
      <c r="A29" s="3">
        <v>21</v>
      </c>
      <c r="B29" s="9" t="s">
        <v>6</v>
      </c>
      <c r="C29" s="137"/>
      <c r="D29" s="137">
        <v>200485</v>
      </c>
      <c r="E29" s="137">
        <v>200485</v>
      </c>
      <c r="F29" s="137">
        <v>200485</v>
      </c>
      <c r="G29" s="137">
        <v>200485</v>
      </c>
      <c r="H29" s="137">
        <v>200485</v>
      </c>
      <c r="I29" s="137">
        <v>200485</v>
      </c>
      <c r="J29" s="137">
        <v>200485</v>
      </c>
      <c r="K29" s="137">
        <v>200485</v>
      </c>
      <c r="L29" s="137">
        <v>200485</v>
      </c>
      <c r="M29" s="137">
        <v>200485</v>
      </c>
      <c r="N29" s="137">
        <v>0</v>
      </c>
      <c r="O29" s="137">
        <f>SUM(C29:N29)</f>
        <v>2004850</v>
      </c>
    </row>
    <row r="30" spans="1:15" x14ac:dyDescent="0.25">
      <c r="A30" s="3">
        <v>22</v>
      </c>
      <c r="B30" s="9" t="s">
        <v>68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f>SUM(C30:N30)</f>
        <v>0</v>
      </c>
    </row>
    <row r="31" spans="1:15" x14ac:dyDescent="0.25">
      <c r="A31" s="3">
        <v>23</v>
      </c>
      <c r="B31" s="9" t="s">
        <v>421</v>
      </c>
      <c r="C31" s="137">
        <v>2666616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>
        <f>SUM(C31:N31)</f>
        <v>2666616</v>
      </c>
    </row>
    <row r="32" spans="1:15" x14ac:dyDescent="0.25">
      <c r="A32" s="4">
        <v>24</v>
      </c>
      <c r="B32" s="30" t="s">
        <v>388</v>
      </c>
      <c r="C32" s="138">
        <f t="shared" ref="C32:N32" si="3">SUM(C22:C31)</f>
        <v>10887608</v>
      </c>
      <c r="D32" s="138">
        <f t="shared" si="3"/>
        <v>10881635</v>
      </c>
      <c r="E32" s="138">
        <f t="shared" si="3"/>
        <v>17309704</v>
      </c>
      <c r="F32" s="138">
        <f t="shared" si="3"/>
        <v>17309704</v>
      </c>
      <c r="G32" s="138">
        <f t="shared" si="3"/>
        <v>17309704</v>
      </c>
      <c r="H32" s="138">
        <f t="shared" si="3"/>
        <v>17309704</v>
      </c>
      <c r="I32" s="138">
        <f t="shared" si="3"/>
        <v>17408701</v>
      </c>
      <c r="J32" s="138">
        <f t="shared" si="3"/>
        <v>17699202</v>
      </c>
      <c r="K32" s="138">
        <f t="shared" si="3"/>
        <v>17408702</v>
      </c>
      <c r="L32" s="138">
        <f t="shared" si="3"/>
        <v>20649602</v>
      </c>
      <c r="M32" s="138">
        <f t="shared" si="3"/>
        <v>29841387</v>
      </c>
      <c r="N32" s="138">
        <f t="shared" si="3"/>
        <v>17786110</v>
      </c>
      <c r="O32" s="138">
        <f>SUM(O22:O31)</f>
        <v>211801763</v>
      </c>
    </row>
    <row r="34" spans="3:14" x14ac:dyDescent="0.25"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</row>
  </sheetData>
  <mergeCells count="4">
    <mergeCell ref="B8:O8"/>
    <mergeCell ref="B21:O2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22" sqref="G22"/>
    </sheetView>
  </sheetViews>
  <sheetFormatPr defaultRowHeight="13.2" x14ac:dyDescent="0.25"/>
  <cols>
    <col min="1" max="1" width="4.6640625" bestFit="1" customWidth="1"/>
    <col min="2" max="2" width="51.5546875" customWidth="1"/>
    <col min="3" max="3" width="11.109375" bestFit="1" customWidth="1"/>
    <col min="4" max="4" width="19" customWidth="1"/>
  </cols>
  <sheetData>
    <row r="1" spans="1:4" x14ac:dyDescent="0.25">
      <c r="A1" s="153" t="s">
        <v>456</v>
      </c>
      <c r="B1" s="154"/>
      <c r="C1" s="154"/>
      <c r="D1" s="154"/>
    </row>
    <row r="2" spans="1:4" x14ac:dyDescent="0.25">
      <c r="A2" s="156" t="s">
        <v>302</v>
      </c>
      <c r="B2" s="156"/>
    </row>
    <row r="3" spans="1:4" x14ac:dyDescent="0.25">
      <c r="A3" s="157" t="s">
        <v>97</v>
      </c>
      <c r="B3" s="157"/>
      <c r="C3" s="157"/>
      <c r="D3" s="157"/>
    </row>
    <row r="4" spans="1:4" x14ac:dyDescent="0.25">
      <c r="D4" s="96" t="s">
        <v>402</v>
      </c>
    </row>
    <row r="5" spans="1:4" x14ac:dyDescent="0.25">
      <c r="A5" s="5" t="s">
        <v>70</v>
      </c>
      <c r="B5" s="5" t="s">
        <v>71</v>
      </c>
      <c r="C5" s="5" t="s">
        <v>72</v>
      </c>
      <c r="D5" s="5" t="s">
        <v>73</v>
      </c>
    </row>
    <row r="6" spans="1:4" x14ac:dyDescent="0.25">
      <c r="A6" s="4" t="s">
        <v>313</v>
      </c>
      <c r="B6" s="4" t="s">
        <v>0</v>
      </c>
      <c r="C6" s="4" t="s">
        <v>391</v>
      </c>
      <c r="D6" s="4" t="s">
        <v>438</v>
      </c>
    </row>
    <row r="7" spans="1:4" x14ac:dyDescent="0.25">
      <c r="A7" s="3">
        <v>1</v>
      </c>
      <c r="B7" s="4" t="s">
        <v>392</v>
      </c>
      <c r="C7" s="138"/>
      <c r="D7" s="137"/>
    </row>
    <row r="8" spans="1:4" x14ac:dyDescent="0.25">
      <c r="A8" s="3">
        <v>2</v>
      </c>
      <c r="B8" s="4" t="s">
        <v>393</v>
      </c>
      <c r="C8" s="135"/>
      <c r="D8" s="135"/>
    </row>
    <row r="9" spans="1:4" x14ac:dyDescent="0.25">
      <c r="A9" s="3">
        <v>3</v>
      </c>
      <c r="B9" s="5" t="s">
        <v>397</v>
      </c>
      <c r="C9" s="135"/>
      <c r="D9" s="135"/>
    </row>
    <row r="10" spans="1:4" x14ac:dyDescent="0.25">
      <c r="A10" s="3">
        <v>4</v>
      </c>
      <c r="B10" s="5" t="s">
        <v>398</v>
      </c>
      <c r="C10" s="135">
        <v>48186497</v>
      </c>
      <c r="D10" s="135">
        <v>49052497</v>
      </c>
    </row>
    <row r="11" spans="1:4" x14ac:dyDescent="0.25">
      <c r="A11" s="3">
        <v>5</v>
      </c>
      <c r="B11" s="5" t="s">
        <v>415</v>
      </c>
      <c r="C11" s="135">
        <v>576083</v>
      </c>
      <c r="D11" s="135">
        <f>C11</f>
        <v>576083</v>
      </c>
    </row>
    <row r="12" spans="1:4" x14ac:dyDescent="0.25">
      <c r="A12" s="3">
        <v>6</v>
      </c>
      <c r="B12" s="5" t="s">
        <v>419</v>
      </c>
      <c r="C12" s="135">
        <v>0</v>
      </c>
      <c r="D12" s="135">
        <f t="shared" ref="D12:D16" si="0">C12</f>
        <v>0</v>
      </c>
    </row>
    <row r="13" spans="1:4" x14ac:dyDescent="0.25">
      <c r="A13" s="3">
        <v>7</v>
      </c>
      <c r="B13" s="5" t="s">
        <v>416</v>
      </c>
      <c r="C13" s="135">
        <v>203971</v>
      </c>
      <c r="D13" s="135">
        <f t="shared" si="0"/>
        <v>203971</v>
      </c>
    </row>
    <row r="14" spans="1:4" x14ac:dyDescent="0.25">
      <c r="A14" s="3">
        <v>8</v>
      </c>
      <c r="B14" s="5" t="s">
        <v>399</v>
      </c>
      <c r="C14" s="135">
        <v>58620</v>
      </c>
      <c r="D14" s="135">
        <f t="shared" si="0"/>
        <v>58620</v>
      </c>
    </row>
    <row r="15" spans="1:4" x14ac:dyDescent="0.25">
      <c r="A15" s="3">
        <v>9</v>
      </c>
      <c r="B15" s="5" t="s">
        <v>400</v>
      </c>
      <c r="C15" s="135">
        <v>83210</v>
      </c>
      <c r="D15" s="135">
        <f t="shared" si="0"/>
        <v>83210</v>
      </c>
    </row>
    <row r="16" spans="1:4" x14ac:dyDescent="0.25">
      <c r="A16" s="3">
        <v>10</v>
      </c>
      <c r="B16" s="5" t="s">
        <v>401</v>
      </c>
      <c r="C16" s="135">
        <v>100000</v>
      </c>
      <c r="D16" s="135">
        <f t="shared" si="0"/>
        <v>100000</v>
      </c>
    </row>
    <row r="17" spans="1:4" x14ac:dyDescent="0.25">
      <c r="A17" s="3">
        <v>11</v>
      </c>
      <c r="B17" s="4" t="s">
        <v>63</v>
      </c>
      <c r="C17" s="138">
        <f>SUM(C9:C16)</f>
        <v>49208381</v>
      </c>
      <c r="D17" s="138">
        <f>SUM(D10:D16)</f>
        <v>50074381</v>
      </c>
    </row>
    <row r="18" spans="1:4" x14ac:dyDescent="0.25">
      <c r="A18" s="3"/>
      <c r="B18" s="3"/>
      <c r="C18" s="135"/>
      <c r="D18" s="135"/>
    </row>
    <row r="19" spans="1:4" x14ac:dyDescent="0.25">
      <c r="A19" s="3">
        <v>12</v>
      </c>
      <c r="B19" s="4" t="s">
        <v>394</v>
      </c>
      <c r="C19" s="135"/>
      <c r="D19" s="135"/>
    </row>
    <row r="20" spans="1:4" x14ac:dyDescent="0.25">
      <c r="A20" s="3">
        <v>13</v>
      </c>
      <c r="B20" s="5" t="s">
        <v>395</v>
      </c>
      <c r="C20" s="135">
        <v>70000</v>
      </c>
      <c r="D20" s="135">
        <f>C20</f>
        <v>70000</v>
      </c>
    </row>
    <row r="21" spans="1:4" x14ac:dyDescent="0.25">
      <c r="A21" s="3">
        <v>14</v>
      </c>
      <c r="B21" s="5" t="s">
        <v>396</v>
      </c>
      <c r="C21" s="135">
        <v>39000</v>
      </c>
      <c r="D21" s="135">
        <f t="shared" ref="D21:D26" si="1">C21</f>
        <v>39000</v>
      </c>
    </row>
    <row r="22" spans="1:4" x14ac:dyDescent="0.25">
      <c r="A22" s="3">
        <v>15</v>
      </c>
      <c r="B22" s="3" t="s">
        <v>120</v>
      </c>
      <c r="C22" s="135">
        <v>43000</v>
      </c>
      <c r="D22" s="135">
        <f t="shared" si="1"/>
        <v>43000</v>
      </c>
    </row>
    <row r="23" spans="1:4" x14ac:dyDescent="0.25">
      <c r="A23" s="3">
        <v>16</v>
      </c>
      <c r="B23" s="5" t="s">
        <v>418</v>
      </c>
      <c r="C23" s="135">
        <v>53735</v>
      </c>
      <c r="D23" s="135">
        <f t="shared" si="1"/>
        <v>53735</v>
      </c>
    </row>
    <row r="24" spans="1:4" ht="13.8" x14ac:dyDescent="0.25">
      <c r="A24" s="3">
        <v>17</v>
      </c>
      <c r="B24" s="144" t="s">
        <v>436</v>
      </c>
      <c r="C24" s="135">
        <v>50000</v>
      </c>
      <c r="D24" s="135">
        <f t="shared" si="1"/>
        <v>50000</v>
      </c>
    </row>
    <row r="25" spans="1:4" x14ac:dyDescent="0.25">
      <c r="A25" s="3">
        <v>18</v>
      </c>
      <c r="B25" s="5" t="s">
        <v>417</v>
      </c>
      <c r="C25" s="135">
        <v>30000</v>
      </c>
      <c r="D25" s="135">
        <f t="shared" si="1"/>
        <v>30000</v>
      </c>
    </row>
    <row r="26" spans="1:4" x14ac:dyDescent="0.25">
      <c r="A26" s="3">
        <v>19</v>
      </c>
      <c r="B26" s="5" t="s">
        <v>434</v>
      </c>
      <c r="C26" s="135">
        <v>1000000</v>
      </c>
      <c r="D26" s="135">
        <f t="shared" si="1"/>
        <v>1000000</v>
      </c>
    </row>
    <row r="27" spans="1:4" x14ac:dyDescent="0.25">
      <c r="A27" s="3">
        <v>20</v>
      </c>
      <c r="B27" s="4" t="s">
        <v>63</v>
      </c>
      <c r="C27" s="138">
        <f>SUM(C20:C26)</f>
        <v>1285735</v>
      </c>
      <c r="D27" s="138">
        <f>SUM(D20:D26)</f>
        <v>1285735</v>
      </c>
    </row>
    <row r="28" spans="1:4" x14ac:dyDescent="0.25">
      <c r="A28" s="4">
        <v>21</v>
      </c>
      <c r="B28" s="4" t="s">
        <v>367</v>
      </c>
      <c r="C28" s="138">
        <f>SUM(C17,C27)</f>
        <v>50494116</v>
      </c>
      <c r="D28" s="138">
        <f>SUM(D17,D27)</f>
        <v>51360116</v>
      </c>
    </row>
  </sheetData>
  <mergeCells count="2"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2. maradvány</vt:lpstr>
      <vt:lpstr>4.Mérleg</vt:lpstr>
      <vt:lpstr>5.bev. forrásonként </vt:lpstr>
      <vt:lpstr>6. Kiadások</vt:lpstr>
      <vt:lpstr>8. felújítás</vt:lpstr>
      <vt:lpstr>16. előir.- falhaszn. ütemterv</vt:lpstr>
      <vt:lpstr>18. egyéb működési tám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2019-02-19T12:40:55Z</cp:lastPrinted>
  <dcterms:created xsi:type="dcterms:W3CDTF">2006-01-17T11:47:21Z</dcterms:created>
  <dcterms:modified xsi:type="dcterms:W3CDTF">2019-10-13T13:10:09Z</dcterms:modified>
</cp:coreProperties>
</file>