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506" windowWidth="15480" windowHeight="10320" tabRatio="707" firstSheet="28" activeTab="37"/>
  </bookViews>
  <sheets>
    <sheet name="1. mell." sheetId="1" r:id="rId1"/>
    <sheet name="2.1. mell." sheetId="2" r:id="rId2"/>
    <sheet name="2.2. mell." sheetId="3" r:id="rId3"/>
    <sheet name="3.1. mell." sheetId="4" r:id="rId4"/>
    <sheet name="3.2.. mell." sheetId="5" r:id="rId5"/>
    <sheet name="3.3. mell." sheetId="6" r:id="rId6"/>
    <sheet name="3.4.mell." sheetId="7" r:id="rId7"/>
    <sheet name="3.5. mell. " sheetId="8" r:id="rId8"/>
    <sheet name="3.6.. mell." sheetId="9" r:id="rId9"/>
    <sheet name="3.7. mell." sheetId="10" r:id="rId10"/>
    <sheet name="3.8. mell." sheetId="11" r:id="rId11"/>
    <sheet name="3.9. mell." sheetId="12" r:id="rId12"/>
    <sheet name="3.10. mell" sheetId="13" r:id="rId13"/>
    <sheet name="3.11. mell." sheetId="14" r:id="rId14"/>
    <sheet name="3.12. mell." sheetId="15" r:id="rId15"/>
    <sheet name="3.13.mell." sheetId="16" r:id="rId16"/>
    <sheet name="3.14.mell." sheetId="17" r:id="rId17"/>
    <sheet name="3.15.mell." sheetId="18" r:id="rId18"/>
    <sheet name="3.16.mell." sheetId="19" r:id="rId19"/>
    <sheet name="3.17.mell." sheetId="20" r:id="rId20"/>
    <sheet name="3.18.mell." sheetId="21" r:id="rId21"/>
    <sheet name="3.19.mell." sheetId="22" r:id="rId22"/>
    <sheet name="3.20.mell." sheetId="23" r:id="rId23"/>
    <sheet name="3.21.mell." sheetId="24" r:id="rId24"/>
    <sheet name="3.22.mell." sheetId="25" r:id="rId25"/>
    <sheet name="3.23.mell." sheetId="26" r:id="rId26"/>
    <sheet name="3.24.mell." sheetId="27" r:id="rId27"/>
    <sheet name="3.25.mell." sheetId="28" r:id="rId28"/>
    <sheet name="4.mell." sheetId="29" r:id="rId29"/>
    <sheet name="5.mell." sheetId="30" r:id="rId30"/>
    <sheet name="6.mell." sheetId="31" r:id="rId31"/>
    <sheet name="7.mell." sheetId="32" r:id="rId32"/>
    <sheet name="8.1.mell." sheetId="33" r:id="rId33"/>
    <sheet name="8.2.mell." sheetId="34" r:id="rId34"/>
    <sheet name="8.3.mell." sheetId="35" r:id="rId35"/>
    <sheet name="9.mell." sheetId="36" r:id="rId36"/>
    <sheet name="10.mell." sheetId="37" r:id="rId37"/>
    <sheet name="10. mell." sheetId="38" r:id="rId38"/>
  </sheets>
  <definedNames>
    <definedName name="_xlnm.Print_Titles" localSheetId="36">'10.mell.'!$2:$6</definedName>
    <definedName name="_xlnm.Print_Titles" localSheetId="3">'3.1. mell.'!$1:$7</definedName>
    <definedName name="_xlnm.Print_Titles" localSheetId="12">'3.10. mell'!$1:$7</definedName>
    <definedName name="_xlnm.Print_Titles" localSheetId="13">'3.11. mell.'!$1:$7</definedName>
    <definedName name="_xlnm.Print_Titles" localSheetId="14">'3.12. mell.'!$1:$7</definedName>
    <definedName name="_xlnm.Print_Titles" localSheetId="15">'3.13.mell.'!$1:$7</definedName>
    <definedName name="_xlnm.Print_Titles" localSheetId="16">'3.14.mell.'!$1:$7</definedName>
    <definedName name="_xlnm.Print_Titles" localSheetId="17">'3.15.mell.'!$1:$7</definedName>
    <definedName name="_xlnm.Print_Titles" localSheetId="18">'3.16.mell.'!$1:$7</definedName>
    <definedName name="_xlnm.Print_Titles" localSheetId="19">'3.17.mell.'!$1:$7</definedName>
    <definedName name="_xlnm.Print_Titles" localSheetId="20">'3.18.mell.'!$1:$7</definedName>
    <definedName name="_xlnm.Print_Titles" localSheetId="21">'3.19.mell.'!$1:$7</definedName>
    <definedName name="_xlnm.Print_Titles" localSheetId="4">'3.2.. mell.'!$1:$7</definedName>
    <definedName name="_xlnm.Print_Titles" localSheetId="22">'3.20.mell.'!$1:$7</definedName>
    <definedName name="_xlnm.Print_Titles" localSheetId="23">'3.21.mell.'!$1:$7</definedName>
    <definedName name="_xlnm.Print_Titles" localSheetId="24">'3.22.mell.'!$1:$7</definedName>
    <definedName name="_xlnm.Print_Titles" localSheetId="25">'3.23.mell.'!$1:$7</definedName>
    <definedName name="_xlnm.Print_Titles" localSheetId="26">'3.24.mell.'!$1:$7</definedName>
    <definedName name="_xlnm.Print_Titles" localSheetId="27">'3.25.mell.'!$1:$7</definedName>
    <definedName name="_xlnm.Print_Titles" localSheetId="5">'3.3. mell.'!$1:$7</definedName>
    <definedName name="_xlnm.Print_Titles" localSheetId="6">'3.4.mell.'!$1:$7</definedName>
    <definedName name="_xlnm.Print_Titles" localSheetId="7">'3.5. mell. '!$1:$7</definedName>
    <definedName name="_xlnm.Print_Titles" localSheetId="8">'3.6.. mell.'!$1:$7</definedName>
    <definedName name="_xlnm.Print_Titles" localSheetId="9">'3.7. mell.'!$1:$7</definedName>
    <definedName name="_xlnm.Print_Titles" localSheetId="10">'3.8. mell.'!$1:$7</definedName>
    <definedName name="_xlnm.Print_Titles" localSheetId="11">'3.9. mell.'!$1:$7</definedName>
    <definedName name="_xlnm.Print_Area" localSheetId="0">'1. mell.'!$A$1:$E$156</definedName>
  </definedNames>
  <calcPr fullCalcOnLoad="1"/>
</workbook>
</file>

<file path=xl/sharedStrings.xml><?xml version="1.0" encoding="utf-8"?>
<sst xmlns="http://schemas.openxmlformats.org/spreadsheetml/2006/main" count="3391" uniqueCount="748">
  <si>
    <t>Szociális étkezők térítési díjából biztosított kedvezmény</t>
  </si>
  <si>
    <t>ösztöndíj</t>
  </si>
  <si>
    <t>Rendőrség</t>
  </si>
  <si>
    <t>gépjárműnormához hj.</t>
  </si>
  <si>
    <t>működési támogatás</t>
  </si>
  <si>
    <t xml:space="preserve">B </t>
  </si>
  <si>
    <t>Előző évi működési célú pénzmaradvány átadás</t>
  </si>
  <si>
    <t>Tervezett</t>
  </si>
  <si>
    <t>Tényleges</t>
  </si>
  <si>
    <t>A helyi adókból biztosított kedvezményeket, mentességeket, adónemenként kell feltüntetni.</t>
  </si>
  <si>
    <t>Tervezett 
(E Ft)</t>
  </si>
  <si>
    <t>Tényleges 
(E Ft)</t>
  </si>
  <si>
    <t>Eredeti</t>
  </si>
  <si>
    <t>Módosított</t>
  </si>
  <si>
    <t>előirányzat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</si>
  <si>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</si>
  <si>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</si>
  <si>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</si>
  <si>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</si>
  <si>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</si>
  <si>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</si>
  <si>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</si>
  <si>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</si>
  <si>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</si>
  <si>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</si>
  <si>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</si>
  <si>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</si>
  <si>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</si>
  <si>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</si>
  <si>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</si>
  <si>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</si>
  <si>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</si>
  <si>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</si>
  <si>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</si>
  <si>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</si>
  <si>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</si>
  <si>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</si>
  <si>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</si>
  <si>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</si>
  <si>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</si>
  <si>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</si>
  <si>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</si>
  <si>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</si>
  <si>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</si>
  <si>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</si>
  <si>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</si>
  <si>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EGYSZERŰSÍTETT PÉNZFORGALMI JELENTÉS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</si>
  <si>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</si>
  <si>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</si>
  <si>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</si>
  <si>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</si>
  <si>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</si>
  <si>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</si>
  <si>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</si>
  <si>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Költségvetési pénzforgalmi kiadások összesen ( 01+...+12 )</t>
  </si>
  <si>
    <t>15-ből likvid 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</si>
  <si>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</si>
  <si>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</si>
  <si>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</si>
  <si>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</si>
  <si>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</si>
  <si>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 xml:space="preserve">Kiegyenlítő, függő, átfutó kiadások </t>
  </si>
  <si>
    <t>Kiadások összesen ( 20+21+22 )</t>
  </si>
  <si>
    <t>Működési célú támogatásértékű bevételek, egyéb támogatások</t>
  </si>
  <si>
    <t>Államháztartáson kívülről végleges működési pénzeszközátvételek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</si>
  <si>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</si>
  <si>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</si>
  <si>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</si>
  <si>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</si>
  <si>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</si>
  <si>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</si>
  <si>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(24+..+28+30+31+32+34+35)</t>
  </si>
  <si>
    <t>38-ból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</si>
  <si>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</si>
  <si>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</si>
  <si>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(37+38+40+41)</t>
  </si>
  <si>
    <t>Pénzforgalmi bevételek (36+42 )</t>
  </si>
  <si>
    <t>Pénzforgalom nélküli bevételek</t>
  </si>
  <si>
    <t>Továbbadási (lebonyolítási) célú bevételek</t>
  </si>
  <si>
    <t>Kiegyenlítő, függő, átfutó bevételek</t>
  </si>
  <si>
    <t>Bevételek összesen ( 43+…+46)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</si>
  <si>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</si>
  <si>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</si>
  <si>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(42-19)</t>
  </si>
  <si>
    <t>Aktív és passzív pénzügyi műveletek egyenlege (45+46-22)</t>
  </si>
  <si>
    <t>EGYSZERŰSÍTETT PÉNZMARADVÁNY-KIMUTATÁS</t>
  </si>
  <si>
    <t>Záró pénzkészlet</t>
  </si>
  <si>
    <t>Forgatási célú pénzügyi műveletek egyenlege</t>
  </si>
  <si>
    <t>Egyéb aktív és passzív pénzügyi elszámolások összevont záró egyenlege (±)</t>
  </si>
  <si>
    <t>Előző év(ek)ben képzett tartalékok maradványa ( - )</t>
  </si>
  <si>
    <t>Vállalkozási tevékenység pénzforgalmi vállalkozási maradványa ( - )</t>
  </si>
  <si>
    <t>Tárgyévi helyesbített pénzmaradvány (1+2±3–4–5)</t>
  </si>
  <si>
    <t>Finanszírozásból származó korrekciók ( ± )</t>
  </si>
  <si>
    <t>Pénzmaradványt terhelő elvonások ( ± )</t>
  </si>
  <si>
    <t>Költségvetési pénzmaradvány (6±7±8)</t>
  </si>
  <si>
    <t>A vállalkozási maradványból alaptevékenység ellátására felhasznált összeg</t>
  </si>
  <si>
    <t>Költségvetési pénzmaradványt külön jogszabály alapján módosító tétel ( ± )</t>
  </si>
  <si>
    <t>Módosított pénzmaradvány (9±10±11)</t>
  </si>
  <si>
    <t>A 12. sorból 
   - az egészségbiztosítási alapból folyósított pénzmaradványa</t>
  </si>
  <si>
    <t xml:space="preserve">   - Kötelezettséggel terhelt pénzmaradvány</t>
  </si>
  <si>
    <t xml:space="preserve">   - Szabad pénzmaradvány</t>
  </si>
  <si>
    <t>A</t>
  </si>
  <si>
    <t>B</t>
  </si>
  <si>
    <t>C</t>
  </si>
  <si>
    <t>D</t>
  </si>
  <si>
    <t>E</t>
  </si>
  <si>
    <t>F</t>
  </si>
  <si>
    <t xml:space="preserve">         2012. ÉV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</si>
  <si>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</si>
  <si>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</si>
  <si>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</si>
  <si>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</si>
  <si>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</si>
  <si>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</si>
  <si>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</si>
  <si>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</si>
  <si>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</si>
  <si>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</si>
  <si>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</si>
  <si>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</si>
  <si>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</si>
  <si>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</si>
  <si>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</si>
  <si>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</si>
  <si>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</si>
  <si>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</si>
  <si>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</si>
  <si>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</si>
  <si>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</si>
  <si>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</si>
  <si>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09.</t>
  </si>
  <si>
    <t>3. Immateriális javakra adott előlegek</t>
  </si>
  <si>
    <t>4. 0-ig leírt immateriális javak</t>
  </si>
  <si>
    <t>5. Immateriális javak értékhelyesbítése</t>
  </si>
  <si>
    <t>IV. Üzemelt., kezelésre átadott, koncesszióba adott, vagyonkezelésbe vett eszk.</t>
  </si>
  <si>
    <t>KIADÁSI JOGCÍMEK</t>
  </si>
  <si>
    <t>Közutak üzemeltetése</t>
  </si>
  <si>
    <t>Háziorvosi szolgáltatás</t>
  </si>
  <si>
    <t>Közművelődési intézmények tevékenysége</t>
  </si>
  <si>
    <t>M.n.s. közösségi, társadalmi tevékenység</t>
  </si>
  <si>
    <t>Köztemető fenntartása</t>
  </si>
  <si>
    <t xml:space="preserve"> I. Készletek   (179+187+197)</t>
  </si>
  <si>
    <t>1. Vásárolt anyagok (180+..+186)</t>
  </si>
  <si>
    <t>1.1. Élelmiszerek</t>
  </si>
  <si>
    <t>1.2. Gyógyszerek, vegyszerek</t>
  </si>
  <si>
    <t>1.3. Irodaszerek, nyomtatványok</t>
  </si>
  <si>
    <t>1.4. Tüzelőanyagok</t>
  </si>
  <si>
    <t>1.5. Hajtó és kenőanyagok</t>
  </si>
  <si>
    <t>1.6. Szakmai anyagok</t>
  </si>
  <si>
    <t>1.7. Munkaruha, védőruha, formaruha, egyenruha</t>
  </si>
  <si>
    <t>2. Egyéb készletek  (188+..+192)</t>
  </si>
  <si>
    <t>2.1. Áruk</t>
  </si>
  <si>
    <t>2.2. Betétdíjas göngyölegek</t>
  </si>
  <si>
    <t>2.3. Közvetített szolgáltatások</t>
  </si>
  <si>
    <t>2.4. Követelés fejében átvett eszközök, készletek</t>
  </si>
  <si>
    <t>2.5. Értékesítési céllal átsorolt eszközök   (193+..+196)</t>
  </si>
  <si>
    <t>2.5.1. Épületek építmények</t>
  </si>
  <si>
    <t>2.5.2. Gépek, berendezések és felszerelések</t>
  </si>
  <si>
    <t>2.5.3. Járművek</t>
  </si>
  <si>
    <t>2.5.4. Tenyészállatok</t>
  </si>
  <si>
    <t>3. Saját termelésű készletek   (198+..+200)</t>
  </si>
  <si>
    <t>3.1. Késztermékek</t>
  </si>
  <si>
    <t>3.2. Növendék-, hízó- és egyéb állatok</t>
  </si>
  <si>
    <t>3.3. Befejezetlen termelés, félkész termékek</t>
  </si>
  <si>
    <t>1. Követelések áruszállításból, szolgáltatásból (vevők)</t>
  </si>
  <si>
    <t>3. Rövid lejáratú kölcsönök   (209+215)</t>
  </si>
  <si>
    <t>3.1. Működési célú rövid lejáratú kölcsönök  (210+..+214)</t>
  </si>
  <si>
    <t>3.1.1. Önkormányzati költségvetési szervnek nyújtott kölcsön</t>
  </si>
  <si>
    <t>3.1.2. Központi költségvetési szervnek nyújtott kölcsön</t>
  </si>
  <si>
    <t>3.1.3. Lakosságnak nyújtott kölcsön</t>
  </si>
  <si>
    <t>3.1.4. Non-profit szervezeteknek nyújtott kölcsön</t>
  </si>
  <si>
    <t>3.1.5. Vállalkozásoknak  nyújtott kölcsön</t>
  </si>
  <si>
    <t>3.2. Felhalmozási célú rövid lejáratú kölcsönök  (216+..+220)</t>
  </si>
  <si>
    <t>3.2.1. Önkormányzati költségvetési szervnek nyújtott kölcsön</t>
  </si>
  <si>
    <t>3.2.2. Központi költségvetési szervnek nyújtott kölcsön</t>
  </si>
  <si>
    <t>3.2.3. Lakosságnak nyújtott kölcsön</t>
  </si>
  <si>
    <t>3.2.4. Non-profit szervezeteknek nyújtott kölcsön</t>
  </si>
  <si>
    <t>3.2.5. Vállalkozásoknak  nyújtott kölcsön</t>
  </si>
  <si>
    <t>4. Váltókövetelések</t>
  </si>
  <si>
    <t>5. Munkavállalókkal szembeni követelések</t>
  </si>
  <si>
    <t>6. Egyéb követelések   (224+225)</t>
  </si>
  <si>
    <t>6.1. Támogatási program előlege</t>
  </si>
  <si>
    <t>6.2. Szabálytalan kifizetés miatti követelés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</si>
  <si>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</si>
  <si>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</si>
  <si>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</si>
  <si>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</si>
  <si>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</si>
  <si>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1. Kárpótlási jegyek</t>
  </si>
  <si>
    <t>2. Kincstárjegyek</t>
  </si>
  <si>
    <t>3. Kötvények</t>
  </si>
  <si>
    <t>4. Egyéb értékpapírok</t>
  </si>
  <si>
    <t>5. Egyéb részesedések</t>
  </si>
  <si>
    <t>1.1.1. Forint pénztár</t>
  </si>
  <si>
    <t>1.1.2. Valutapénztár</t>
  </si>
  <si>
    <t>1.2. Költségvetési betétkönyvek</t>
  </si>
  <si>
    <t>1.3. Elektronikus pénzeszközök</t>
  </si>
  <si>
    <t>1.4. Csekkek</t>
  </si>
  <si>
    <t>3. Idegen pénzeszközök  (252+..+259)</t>
  </si>
  <si>
    <t>3.1. Közműtársulati lebonyolítási számla</t>
  </si>
  <si>
    <t>3.2. Társadalmi összefogással megvalósuló közműfejlesztési lebonyolítási számla</t>
  </si>
  <si>
    <t>3.3. Közműtársulati lebonyolítási számla</t>
  </si>
  <si>
    <t>3.4. Értékesítendő lakások építési lebonyolítási számla</t>
  </si>
  <si>
    <t>3.5. Értékesített  lakások bevételének elszámolása</t>
  </si>
  <si>
    <t>3.6. Előcsatlakozási Alapokkal kapcsolatos lebonyolítási számla</t>
  </si>
  <si>
    <t>3.7. Strukturális Alapok és Kohéziós Alap támogatási program  lebonyolítási számla</t>
  </si>
  <si>
    <t>3.8. Egyéb idegen bevételek számla</t>
  </si>
  <si>
    <t xml:space="preserve"> V. Egyéb aktív pénzügyi elszámolások 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</si>
  <si>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</si>
  <si>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</si>
  <si>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</si>
  <si>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</si>
  <si>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</si>
  <si>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</si>
  <si>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</si>
  <si>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</si>
  <si>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</si>
  <si>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</si>
  <si>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</si>
  <si>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</si>
  <si>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</si>
  <si>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</si>
  <si>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</si>
  <si>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</si>
  <si>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</si>
  <si>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</si>
  <si>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</si>
  <si>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</si>
  <si>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</si>
  <si>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</si>
  <si>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</si>
  <si>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</si>
  <si>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</si>
  <si>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</si>
  <si>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</si>
  <si>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</si>
  <si>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</si>
  <si>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</si>
  <si>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</si>
  <si>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</si>
  <si>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</si>
  <si>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</si>
  <si>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</si>
  <si>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</si>
  <si>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</si>
  <si>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</si>
  <si>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</si>
  <si>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</si>
  <si>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Függő, átfutó, kiegyenlítő bevételek:</t>
  </si>
  <si>
    <t>Függő, átfutó, kiegyenlítő bevételek</t>
  </si>
  <si>
    <t>Költségvetési bevételek+Maradvány+Finanszírozási bevételek (10+11+12)</t>
  </si>
  <si>
    <t>BEVÉTELEK ÖSSZESEN: (13+14)</t>
  </si>
  <si>
    <t>Függő, átfutó, kiegyenlítő kiadások:</t>
  </si>
  <si>
    <t>KIADÁSOK ÖSSZESEN: (7+8)</t>
  </si>
  <si>
    <t>A KÖLTSÉGVETÉS ÖSSZEVONT TÁRGYÉVI EGYENLEGE</t>
  </si>
  <si>
    <t>A költségvetés összevont tárgyévi hiánya, többlete (Bevételek összesen 15. sor - Kiadások összesen 9. sor) (+/-)</t>
  </si>
  <si>
    <t>Költségvetési bevételek+Maradvány+ Finanszírozási bevételek: (13+14+15+25)</t>
  </si>
  <si>
    <t>BEVÉTELEK ÖSSZESEN (26+27)</t>
  </si>
  <si>
    <t>Költségvetési kiadások + Finanszírozási kiadások: (13+25)</t>
  </si>
  <si>
    <t>KIADÁSOK ÖSSZESEN (26+27)</t>
  </si>
  <si>
    <t>Tárgyévi hiány:</t>
  </si>
  <si>
    <t>Tárgyévi többlet:</t>
  </si>
  <si>
    <t>Finanszírozási célú bevételek (13+…+21)</t>
  </si>
  <si>
    <t>Finanszírozási célú kiadások (12+...+21)</t>
  </si>
  <si>
    <t>Költségvetési bevételek + Maradvány + Finanszírozási bevételek (11+12+22)</t>
  </si>
  <si>
    <t>Bevételek összesen: (23+24)</t>
  </si>
  <si>
    <t>Költségvetési kiadások + Finanszírozási kiadások (11+22)</t>
  </si>
  <si>
    <t>Kiadások összesen: (23+24)</t>
  </si>
  <si>
    <t>IV. Függő, átfutó, kiegyenlítő kiadások</t>
  </si>
  <si>
    <t>VII. Függő, átfutó, kiegyenlítő bevételek</t>
  </si>
  <si>
    <t>Költségvetési kiadások + Finanszírozási kiadások (5+6)</t>
  </si>
  <si>
    <t>Elkülönített állami pénzalapoktól átvett pénzeszköz</t>
  </si>
  <si>
    <t>Központi költségvetési szervtől átvett pénzeszköz</t>
  </si>
  <si>
    <t>Fejezeti kezelésű előirányzattól átvett pénzeszköz</t>
  </si>
  <si>
    <t>Működési célú pénzeszköz-átvétel ÁHT-n kívül</t>
  </si>
  <si>
    <t>G</t>
  </si>
  <si>
    <t>H</t>
  </si>
  <si>
    <t>I</t>
  </si>
  <si>
    <t>Inézményi működési bevételek</t>
  </si>
  <si>
    <t>Dologi kiadások és egyéb folyó kiadások</t>
  </si>
  <si>
    <t>Támogatásértékű működési kiadás</t>
  </si>
  <si>
    <t>Műk. Célú pénzeszköz-átadás ÁHT kívülre</t>
  </si>
  <si>
    <t>Előző évi pénzmar. Átadás nemzetiségi önk.</t>
  </si>
  <si>
    <t>ÖNKORMÁNYZAT</t>
  </si>
  <si>
    <t>Közutak, hidak, alagutak üzemeltetése, fenntartása</t>
  </si>
  <si>
    <t>Közhatalmi bevétel</t>
  </si>
  <si>
    <t>Sajátos működési bevétel</t>
  </si>
  <si>
    <t>Egyéb saját működési bevétel</t>
  </si>
  <si>
    <t>Tartalék</t>
  </si>
  <si>
    <t>Előző évi működési célú pénzmaradvány átadás nemzetiségi önk.</t>
  </si>
  <si>
    <t>Óvodai nevelés, ellátás</t>
  </si>
  <si>
    <t>Város-és községgazdálkodás</t>
  </si>
  <si>
    <t>Közvilágítási feladatok</t>
  </si>
  <si>
    <t>Háziorvosi alapellátás</t>
  </si>
  <si>
    <t>Szociális étkeztetés</t>
  </si>
  <si>
    <t>Lakásfenntartási támogatás normatív alapon</t>
  </si>
  <si>
    <t>Aktív korúak ellátása</t>
  </si>
  <si>
    <t>Átmeneti segély</t>
  </si>
  <si>
    <t>Temetési segély</t>
  </si>
  <si>
    <t>Közgyógyellátás</t>
  </si>
  <si>
    <t>Ápolási díj alanyi jogon</t>
  </si>
  <si>
    <t>Közművelődési intézmények működtetése</t>
  </si>
  <si>
    <t xml:space="preserve">A </t>
  </si>
  <si>
    <t>Immateriális javak</t>
  </si>
  <si>
    <t>2. Forgalomképes immateriális javak     (10+11)</t>
  </si>
  <si>
    <t xml:space="preserve">       2.1.1. Értékkel nyilvántartott forgalomképes immateriális javak</t>
  </si>
  <si>
    <t xml:space="preserve">       2.1.2. 0-ig leírt forgalomképes immateriális javak</t>
  </si>
  <si>
    <t>Ingatlanok és kapcsolódó vagyoni értékű jogok</t>
  </si>
  <si>
    <t>Gépek, berendezések, felszerelések</t>
  </si>
  <si>
    <t>BEFEKTETETT ESZKÖZÖK ÖSSZESEN:</t>
  </si>
  <si>
    <t>Követelések összesen:</t>
  </si>
  <si>
    <t>Adósók</t>
  </si>
  <si>
    <t>Pénzeszközök összesen:</t>
  </si>
  <si>
    <t>Pénztárak, csekkek, betétkönyvek</t>
  </si>
  <si>
    <t xml:space="preserve">Pénztárak </t>
  </si>
  <si>
    <t>Költségvetési bankszámlák</t>
  </si>
  <si>
    <t>1.1. Költségvetési elszámolási számla</t>
  </si>
  <si>
    <t>1.2. Adóbeszedéssel kapcsolatos számlál</t>
  </si>
  <si>
    <t>1.3. Költségvetési elszámolási számla</t>
  </si>
  <si>
    <t>1.4. Lakásépítés és vásárlás munkáltatói támogatás számla</t>
  </si>
  <si>
    <t>1.5. Részben önálló költségvetési szervek bankszámlái</t>
  </si>
  <si>
    <t>1.6. Kihelyezett költségvetési elszámolásai számla</t>
  </si>
  <si>
    <t>1.7. Önkormányzati kincstári finanszírozási elszámolási számla</t>
  </si>
  <si>
    <t>1.8. Deviza(betét) számla</t>
  </si>
  <si>
    <t>FORGÓESZKÖZÖK ÖSSZESEN:</t>
  </si>
  <si>
    <t>ESZKÖZÖK ÖSSZESEN: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</si>
  <si>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</si>
  <si>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</si>
  <si>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</si>
  <si>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</si>
  <si>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</si>
  <si>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</si>
  <si>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</si>
  <si>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</si>
  <si>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</si>
  <si>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</si>
  <si>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</si>
  <si>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</si>
  <si>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</si>
  <si>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</si>
  <si>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</si>
  <si>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</si>
  <si>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</si>
  <si>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</si>
  <si>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</si>
  <si>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</si>
  <si>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</si>
  <si>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</si>
  <si>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</si>
  <si>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</si>
  <si>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</si>
  <si>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</si>
  <si>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</si>
  <si>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</si>
  <si>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</si>
  <si>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</si>
  <si>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</si>
  <si>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</si>
  <si>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</si>
  <si>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</si>
  <si>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</si>
  <si>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</si>
  <si>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Összesen: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</si>
  <si>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</si>
  <si>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</si>
  <si>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</si>
  <si>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</si>
  <si>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</si>
  <si>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</si>
  <si>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Egyéb központi támogatás</t>
  </si>
  <si>
    <t>EU támogatás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</si>
  <si>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</si>
  <si>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</si>
  <si>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</si>
  <si>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</si>
  <si>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</si>
  <si>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</si>
  <si>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</si>
  <si>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Munkaadókat terhelő járulék</t>
  </si>
  <si>
    <t>ÖSSZESEN:</t>
  </si>
  <si>
    <t>Sor-
szám</t>
  </si>
  <si>
    <t>Tárgyi eszközök, immateriális javak értékesítése</t>
  </si>
  <si>
    <t>Illetékek</t>
  </si>
  <si>
    <t>Előző évi pénzmaradvány igénybevétele</t>
  </si>
  <si>
    <t>Támogatások, kiegészítések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</si>
  <si>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</si>
  <si>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</si>
  <si>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</si>
  <si>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</si>
  <si>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</si>
  <si>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</si>
  <si>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</si>
  <si>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</si>
  <si>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</si>
  <si>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</si>
  <si>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</si>
  <si>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</si>
  <si>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</si>
  <si>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</si>
  <si>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</si>
  <si>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</si>
  <si>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</si>
  <si>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</si>
  <si>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</si>
  <si>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</si>
  <si>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</si>
  <si>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</si>
  <si>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</si>
  <si>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</si>
  <si>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</si>
  <si>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</si>
  <si>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</si>
  <si>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</si>
  <si>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</si>
  <si>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</si>
  <si>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</si>
  <si>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</si>
  <si>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</si>
  <si>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</si>
  <si>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</si>
  <si>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</si>
  <si>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</si>
  <si>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</si>
  <si>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</si>
  <si>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</si>
  <si>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</si>
  <si>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</si>
  <si>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</si>
  <si>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</si>
  <si>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</si>
  <si>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</si>
  <si>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</si>
  <si>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</si>
  <si>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</si>
  <si>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</si>
  <si>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</si>
  <si>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 xml:space="preserve">Egyéb </t>
  </si>
  <si>
    <t>Támogatott szervezet neve</t>
  </si>
  <si>
    <t>Támogatás célja</t>
  </si>
  <si>
    <t>30.</t>
  </si>
  <si>
    <t>31.</t>
  </si>
  <si>
    <t>32.</t>
  </si>
  <si>
    <t>33.</t>
  </si>
  <si>
    <t>Ezer forintban!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</si>
  <si>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</si>
  <si>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</si>
  <si>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</si>
  <si>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</si>
  <si>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</si>
  <si>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1.5.</t>
  </si>
  <si>
    <t>11.1.</t>
  </si>
  <si>
    <t>11.2.</t>
  </si>
  <si>
    <t>Költségvetési bevételek összesen:</t>
  </si>
  <si>
    <t>Költségvetési kiadások összesen:</t>
  </si>
  <si>
    <t>2. sz. táblázat</t>
  </si>
  <si>
    <t>3. sz. táblázat</t>
  </si>
  <si>
    <t>4. sz. táblázat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</si>
  <si>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</si>
  <si>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</si>
  <si>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</si>
  <si>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</si>
  <si>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</si>
  <si>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</si>
  <si>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</si>
  <si>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</si>
  <si>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</si>
  <si>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</si>
  <si>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</si>
  <si>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</si>
  <si>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Működési célú kölcsön visszatérítése, igénybevétele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</si>
  <si>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</si>
  <si>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</si>
  <si>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</si>
  <si>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</si>
  <si>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</si>
  <si>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</si>
  <si>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</si>
  <si>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</si>
  <si>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</si>
  <si>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</si>
  <si>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</si>
  <si>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</si>
  <si>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I. Önkormányzat működési bevételei (2+3+4)</t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</si>
  <si>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</si>
  <si>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</si>
  <si>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</si>
  <si>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</si>
  <si>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</si>
  <si>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</si>
  <si>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</si>
  <si>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</si>
  <si>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</si>
  <si>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</si>
  <si>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</si>
  <si>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</si>
  <si>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</si>
  <si>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</si>
  <si>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</si>
  <si>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</si>
  <si>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</si>
  <si>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</si>
  <si>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</si>
  <si>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</si>
  <si>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</si>
  <si>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</si>
  <si>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</si>
  <si>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Felhasználási kötöttséggel járó normatív támogatás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</si>
  <si>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</si>
  <si>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</si>
  <si>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</si>
  <si>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</si>
  <si>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</si>
  <si>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</si>
  <si>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</si>
  <si>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</si>
  <si>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</si>
  <si>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</si>
  <si>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</si>
  <si>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</si>
  <si>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</si>
  <si>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</si>
  <si>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</si>
  <si>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</si>
  <si>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family val="0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</si>
  <si>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</si>
  <si>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</si>
  <si>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</si>
  <si>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</si>
  <si>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</si>
  <si>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</si>
  <si>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</si>
  <si>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</si>
  <si>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</si>
  <si>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</si>
  <si>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</si>
  <si>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</si>
  <si>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</si>
  <si>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</si>
  <si>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</si>
  <si>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</si>
  <si>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</si>
  <si>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</si>
  <si>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</si>
  <si>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</si>
  <si>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</si>
  <si>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</si>
  <si>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</si>
  <si>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</si>
  <si>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</si>
  <si>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</si>
  <si>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</si>
  <si>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</si>
  <si>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</si>
  <si>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</si>
  <si>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</si>
  <si>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</si>
  <si>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</si>
  <si>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</si>
  <si>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</si>
  <si>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</si>
  <si>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</si>
  <si>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</si>
  <si>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</si>
  <si>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</si>
  <si>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</si>
  <si>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</si>
  <si>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</si>
  <si>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</si>
  <si>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</si>
  <si>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</si>
  <si>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2.10.</t>
  </si>
  <si>
    <t>2.11.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</si>
  <si>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</si>
  <si>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</si>
  <si>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</si>
  <si>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</si>
  <si>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family val="0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</si>
  <si>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</si>
  <si>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</si>
  <si>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</si>
  <si>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</si>
  <si>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</si>
  <si>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</si>
  <si>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</si>
  <si>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</si>
  <si>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</si>
  <si>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</si>
  <si>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</si>
  <si>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</si>
  <si>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</si>
  <si>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</si>
  <si>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</si>
  <si>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</si>
  <si>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</si>
  <si>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</si>
  <si>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</si>
  <si>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</si>
  <si>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</si>
  <si>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</si>
  <si>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</si>
  <si>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</si>
  <si>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</si>
  <si>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</si>
  <si>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</si>
  <si>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</si>
  <si>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</si>
  <si>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</si>
  <si>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</si>
  <si>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</si>
  <si>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</si>
  <si>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</si>
  <si>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</si>
  <si>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</si>
  <si>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</si>
  <si>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</si>
  <si>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</si>
  <si>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</si>
  <si>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</si>
  <si>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</si>
  <si>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</si>
  <si>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</si>
  <si>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</si>
  <si>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</si>
  <si>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</si>
  <si>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Vagyoni értékű jogok értékesítése, hasznosítása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</si>
  <si>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</si>
  <si>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</si>
  <si>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</si>
  <si>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</si>
  <si>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Finanszírozási célú bevételek (16+…+24)</t>
  </si>
  <si>
    <t>Finanszírozási célú kiadások (14+…+24)</t>
  </si>
  <si>
    <t>Kamatbevétel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</si>
  <si>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</si>
  <si>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</si>
  <si>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</si>
  <si>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</si>
  <si>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</si>
  <si>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I. Intézményi működési bevételek (1.1.+…+1.8.)</t>
  </si>
  <si>
    <t>Osztalék, hozambevétel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</si>
  <si>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</si>
  <si>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</si>
  <si>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</si>
  <si>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</si>
  <si>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</si>
  <si>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</si>
  <si>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</si>
  <si>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BEVÉTELEK ÖSSZESEN (1+2+3+4+5+6)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</si>
  <si>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</si>
  <si>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III. Kölcsön</t>
  </si>
  <si>
    <t>KIADÁSOK ÖSSZESEN: (1+2+3)</t>
  </si>
  <si>
    <t>Egyéb felhalmozási célú támogatásértékű bevétel</t>
  </si>
  <si>
    <t>VIII. Pénzmaradvány, vállalkozási tevékenység maradványa (12.1.+12.2.)</t>
  </si>
  <si>
    <t>Eredeti előirányzat</t>
  </si>
  <si>
    <t>Módosított előirányzat</t>
  </si>
  <si>
    <t>Teljesítés</t>
  </si>
  <si>
    <t>Támogatásértékű bevétel helyi önkormányzatoktól és kv-i szerveitől</t>
  </si>
  <si>
    <t>Igazgatási szolgáltatási díjbevétel</t>
  </si>
  <si>
    <t>Irányító szerv alá tartozó kv-i szervnek foly. Működ. Támog.</t>
  </si>
  <si>
    <t>Irányító szerv alá tartozó kv-i sz. foly. Tám.</t>
  </si>
  <si>
    <t>Kamatkiadás</t>
  </si>
  <si>
    <t>Egyéb sajátos bevétel</t>
  </si>
  <si>
    <t>Forgatási célú finanszírozási kiadások</t>
  </si>
  <si>
    <t>Közvilágítás</t>
  </si>
  <si>
    <t>Város-és községgazdálkodási feladatok</t>
  </si>
  <si>
    <t>Önkormányzatok elszámolásai</t>
  </si>
  <si>
    <t>Óvodai nevelés</t>
  </si>
  <si>
    <t>3/14. melléklete a 8/2013. (V.02.) önkormányzati rendelethez</t>
  </si>
  <si>
    <t>Egyéb önkormányzati eseti pénzbeli ellátás</t>
  </si>
  <si>
    <t>Versenysport tevékenység támogatása</t>
  </si>
  <si>
    <t>Közösségi , társadalmi tevékenység</t>
  </si>
  <si>
    <t>Egyéb önkormányzati eseti ellátás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</si>
  <si>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</si>
  <si>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</si>
  <si>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</si>
  <si>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</si>
  <si>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</si>
  <si>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2014.</t>
  </si>
  <si>
    <t>2015.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</si>
  <si>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</si>
  <si>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</si>
  <si>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</si>
  <si>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</si>
  <si>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</si>
  <si>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</si>
  <si>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Összesen (1+4+7+9+11)</t>
  </si>
  <si>
    <t>Bursa Ösztöndíjkezelő Alap</t>
  </si>
  <si>
    <t>GIC KÖZSÉG ÖNKORMÁNYZATA EGYSZERŰSÍTETT MÉRLEG</t>
  </si>
  <si>
    <t>GIC KÖZSÉG ÖNKORMÁNYZATA</t>
  </si>
  <si>
    <t>2013. évi</t>
  </si>
  <si>
    <t>Átengedett közhatalmi bevételek</t>
  </si>
  <si>
    <t>Általános működési és ágazati feladatok támogatása</t>
  </si>
  <si>
    <t>Működési célú központi támogatás</t>
  </si>
  <si>
    <t>Egyes szociális feladatok ellátása</t>
  </si>
  <si>
    <t>2013. évi eredeti ei.</t>
  </si>
  <si>
    <t>2013. évi
mód. ei.</t>
  </si>
  <si>
    <t>2013. évi
teljesítés</t>
  </si>
  <si>
    <t>Átvett pénzeszköz ÁHT-n belül</t>
  </si>
  <si>
    <t>Ellátottak pénzbeli juttatása</t>
  </si>
  <si>
    <t>3/1. melléklet a 4/2014.(V.08.) önkormányzati rendelethez</t>
  </si>
  <si>
    <t>3/2. melléklet a 4/2014. (V.08.) önkormányzati rendelethez</t>
  </si>
  <si>
    <t>Önkormányzat igazgatási tevékenysége</t>
  </si>
  <si>
    <t>Működési célú támogatásértékű kiadás</t>
  </si>
  <si>
    <t>Működési célú pénzeszközátadás ÁHT-n kívül</t>
  </si>
  <si>
    <t>Felhalmozási kamatkiadás</t>
  </si>
  <si>
    <t>3/3. melléklet a 4/2014. (V.08.) önkormányzati rendelethez</t>
  </si>
  <si>
    <t>3/4. melléklet a 4/2014. (V.08.) önkormányzati rendelethez</t>
  </si>
  <si>
    <t>3/5. melléklet a 4/2014. (V.08.) önkormányzati rendelethez</t>
  </si>
  <si>
    <t>Önkormányzatok működési költségvetési támogatása</t>
  </si>
  <si>
    <t>3/6. melléklet a 4/2014. (V.08.) önkormányzati rendelethez</t>
  </si>
  <si>
    <t>Működási célú pénzeszköz-átadás ÁHT-n belül</t>
  </si>
  <si>
    <t>3/7. melléklet a 4/2014. (V.08.) önkormányzati rendelethez</t>
  </si>
  <si>
    <t>3/8. melléklet a 4/2014. (V.08.) önkormányzati rendelethez</t>
  </si>
  <si>
    <t>3/9. melléklet a 4/2014. (V.08.) önkormányzati rendelethez</t>
  </si>
  <si>
    <t>3/10. melléklet a 4/2014. (V.08.) önkormányzati rendelethez</t>
  </si>
  <si>
    <t>3/12. melléklet a 4/2014. (V.08.) önkormányzati rendelethez</t>
  </si>
  <si>
    <t>3/13. melléklet a 4/2014. (V.08.) önkormányzati rendelethez</t>
  </si>
  <si>
    <t>3/14. melléklet a 4/2014. (V.08.) önkormányzati rendelethez</t>
  </si>
  <si>
    <t>3/15. melléklet a 4/2014.(V.08.) önkormányzati rendelethez</t>
  </si>
  <si>
    <t>3/16. melléklet a 4/2014. (V.08.) önkormányzati rendelethez</t>
  </si>
  <si>
    <t>Falugondnoki szolgáltatás</t>
  </si>
  <si>
    <t>3/17. melléklet a 4/2014. (V.08.) önkormányzati rendelethez</t>
  </si>
  <si>
    <t>Téli közfoglalkoztatás</t>
  </si>
  <si>
    <t>3/18. melléklet a 4/2014. (V.08.) önkormányzati rendelethez</t>
  </si>
  <si>
    <t>Bérpótló juttatásra jogosultak hosszútávú közfoglalkoztatása</t>
  </si>
  <si>
    <t>3/19. melléklet a 4/2014.(V.08) önkormányzati rendelethez</t>
  </si>
  <si>
    <t>3/20. melléklet a 4/2014. (V.08.) önkormányzati rendelethez</t>
  </si>
  <si>
    <t>Átvett pénzeszköz ÁHT-n kívülről</t>
  </si>
  <si>
    <t>3/21. melléklet a 4/2014. (V.08.) önkormányzati rendelethez</t>
  </si>
  <si>
    <t>3/22. melléklet a 4/2014. (V.08.) önkormányzati rendelethez</t>
  </si>
  <si>
    <t>3/23. melléklet a 4/2014. (V.08.) önkormányzati rendelethez</t>
  </si>
  <si>
    <t>Könyvtári feladatok</t>
  </si>
  <si>
    <t>3/24. melléklet a 4/2014. (V.08.) önkormányzati rendelethez</t>
  </si>
  <si>
    <t>Lakóingatlan bérbeadása</t>
  </si>
  <si>
    <t>3/25. melléklet a 4/2014. (V.08.) önkormányzati rendelethez</t>
  </si>
  <si>
    <t>Zöldterület kezelés</t>
  </si>
  <si>
    <t>Bérpótló juttatásra jogosultak hosszabb idejű közfoglalkozt.</t>
  </si>
  <si>
    <t>2013.
évi
teljesítés</t>
  </si>
  <si>
    <t>2016.</t>
  </si>
  <si>
    <t>2016. után</t>
  </si>
  <si>
    <t>Katasztrófa-Védelmi Egyesület</t>
  </si>
  <si>
    <t>Falugondnoki Egyesület</t>
  </si>
  <si>
    <t>Polgárőr Egyesület</t>
  </si>
  <si>
    <t>2013. év</t>
  </si>
  <si>
    <t>Felhalmozási bevételek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</si>
  <si>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</si>
  <si>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</si>
  <si>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>VAGYONKIMUTATÁS a könyvviteli mérlegben értékkel szereplő eszközökről 2013. év</t>
  </si>
  <si>
    <t>Tartós részesedések</t>
  </si>
</sst>
</file>

<file path=xl/styles.xml><?xml version="1.0" encoding="utf-8"?>
<styleSheet xmlns="http://schemas.openxmlformats.org/spreadsheetml/2006/main">
  <numFmts count="7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00"/>
    <numFmt numFmtId="170" formatCode="#,###\ _F_t;\-#,###\ _F_t"/>
    <numFmt numFmtId="171" formatCode="#,###__;\-\ #,###__"/>
    <numFmt numFmtId="172" formatCode="#,###__"/>
    <numFmt numFmtId="173" formatCode="#,###__;\-#,###__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.000"/>
    <numFmt numFmtId="178" formatCode="#,##0.0000"/>
    <numFmt numFmtId="179" formatCode="_-* #,##0.000\ _F_t_-;\-* #,##0.000\ _F_t_-;_-* &quot;-&quot;??\ _F_t_-;_-@_-"/>
    <numFmt numFmtId="180" formatCode="_-* #,##0.0\ _F_t_-;\-* #,##0.0\ _F_t_-;_-* &quot;-&quot;??\ _F_t_-;_-@_-"/>
    <numFmt numFmtId="181" formatCode="_-* #,##0.0000\ _F_t_-;\-* #,##0.0000\ _F_t_-;_-* &quot;-&quot;??\ _F_t_-;_-@_-"/>
    <numFmt numFmtId="182" formatCode="0.0"/>
    <numFmt numFmtId="183" formatCode="#,###,"/>
    <numFmt numFmtId="184" formatCode="#,##0.0\ _F_t;\-#,##0.0\ _F_t"/>
    <numFmt numFmtId="185" formatCode="#,##0\ _F_t;\-_#\ ##0\ _F_t"/>
    <numFmt numFmtId="186" formatCode="#,###\ _F_t;\-_#\ ###\ _F_t"/>
    <numFmt numFmtId="187" formatCode="#,###\ _F_t;\-_#\.###\ _F_t"/>
    <numFmt numFmtId="188" formatCode="#,##0__;\-\ #,##0__"/>
    <numFmt numFmtId="189" formatCode="#,###.0__;\-\ #,###.0__"/>
    <numFmt numFmtId="190" formatCode="#,###.00__;\-\ #,###.00__"/>
    <numFmt numFmtId="191" formatCode="#,##0.00__;\-\ #,##0.00__"/>
    <numFmt numFmtId="192" formatCode="_#\ ###__"/>
    <numFmt numFmtId="193" formatCode="_-* #,###\ _F_t_-;\-* #,###\ _F_t_-;_-* &quot;-&quot;\ _F_t_-;_-@_-"/>
    <numFmt numFmtId="194" formatCode="_-* #,###\__-;\-* #,###\ __\-;_-* &quot;-&quot;\ _F_t_-;_-@_-"/>
    <numFmt numFmtId="195" formatCode="_-* ##,##\__;\-* #,###\ __\-;_-* &quot;-&quot;\ _F_t_-;_-@_-"/>
    <numFmt numFmtId="196" formatCode="##,###__"/>
    <numFmt numFmtId="197" formatCode="_#_ ###__"/>
    <numFmt numFmtId="198" formatCode="_#\ _###__"/>
    <numFmt numFmtId="199" formatCode="#,###\ _F_t;\-__#,###\ _F_t"/>
    <numFmt numFmtId="200" formatCode="#,###,__;\-__#,###,__"/>
    <numFmt numFmtId="201" formatCode="#,###\ __;\-__#,###\ __"/>
    <numFmt numFmtId="202" formatCode="#,##0__;\-#,##0__"/>
    <numFmt numFmtId="203" formatCode="#,##0\ __;\-__#,##0\ __"/>
    <numFmt numFmtId="204" formatCode="#,##0\ _F_t;\-__#,##0\ _F_t"/>
    <numFmt numFmtId="205" formatCode="#,###.##"/>
    <numFmt numFmtId="206" formatCode="#,###.##\ _F_t;\-#,###.##\ _F_t"/>
    <numFmt numFmtId="207" formatCode="#,###.0__"/>
    <numFmt numFmtId="208" formatCode="#,###.00__"/>
    <numFmt numFmtId="209" formatCode="#,###.000__"/>
    <numFmt numFmtId="210" formatCode="#,###.##__"/>
    <numFmt numFmtId="211" formatCode="#,###.###\ _F_t;\-#,###.###\ _F_t"/>
    <numFmt numFmtId="212" formatCode="#,###.####\ _F_t;\-#,###.####\ _F_t"/>
    <numFmt numFmtId="213" formatCode="#,##0.00\ _F_t;\-\ #,##0.00\ _F_t"/>
    <numFmt numFmtId="214" formatCode="0.000"/>
    <numFmt numFmtId="215" formatCode="#,###.###__"/>
    <numFmt numFmtId="216" formatCode="#,###.####__"/>
    <numFmt numFmtId="217" formatCode="#,##0.00__"/>
    <numFmt numFmtId="218" formatCode="yyyy/mm/dd;@"/>
    <numFmt numFmtId="219" formatCode="#,##0.0__;\-#,##0.0__"/>
    <numFmt numFmtId="220" formatCode="#,##0.00__;\-#,##0.00__"/>
    <numFmt numFmtId="221" formatCode="#,###.##\ __;\-__#,###.##\ __"/>
    <numFmt numFmtId="222" formatCode="#,###.0__;\-#,###.0__"/>
    <numFmt numFmtId="223" formatCode="#,###.00__;\-#,###.00__"/>
    <numFmt numFmtId="224" formatCode="#,###.##__;\-#,###.##__"/>
    <numFmt numFmtId="225" formatCode="#,##0\ __;\-#,##0\ __"/>
    <numFmt numFmtId="226" formatCode="#,###.0,"/>
    <numFmt numFmtId="227" formatCode="#,###.00,"/>
  </numFmts>
  <fonts count="6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8"/>
      <color indexed="10"/>
      <name val="Times New Roman CE"/>
      <family val="0"/>
    </font>
    <font>
      <sz val="10"/>
      <name val="Arial CE"/>
      <family val="0"/>
    </font>
    <font>
      <sz val="12"/>
      <name val="Times New Roman"/>
      <family val="1"/>
    </font>
    <font>
      <b/>
      <sz val="6"/>
      <name val="Times New Roman CE"/>
      <family val="1"/>
    </font>
    <font>
      <sz val="12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4"/>
      <name val="Times New Roman CE"/>
      <family val="1"/>
    </font>
    <font>
      <sz val="14"/>
      <name val="Arial CE"/>
      <family val="0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ck"/>
      <top style="medium"/>
      <bottom style="thick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4" borderId="7" applyNumberFormat="0" applyFont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9" borderId="0" applyNumberFormat="0" applyBorder="0" applyAlignment="0" applyProtection="0"/>
    <xf numFmtId="0" fontId="45" fillId="14" borderId="0" applyNumberFormat="0" applyBorder="0" applyAlignment="0" applyProtection="0"/>
    <xf numFmtId="0" fontId="55" fillId="15" borderId="0" applyNumberFormat="0" applyBorder="0" applyAlignment="0" applyProtection="0"/>
    <xf numFmtId="0" fontId="56" fillId="16" borderId="8" applyNumberFormat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17" borderId="0" applyNumberFormat="0" applyBorder="0" applyAlignment="0" applyProtection="0"/>
    <xf numFmtId="0" fontId="61" fillId="7" borderId="0" applyNumberFormat="0" applyBorder="0" applyAlignment="0" applyProtection="0"/>
    <xf numFmtId="0" fontId="62" fillId="16" borderId="1" applyNumberFormat="0" applyAlignment="0" applyProtection="0"/>
    <xf numFmtId="9" fontId="0" fillId="0" borderId="0" applyFont="0" applyFill="0" applyBorder="0" applyAlignment="0" applyProtection="0"/>
  </cellStyleXfs>
  <cellXfs count="793">
    <xf numFmtId="0" fontId="0" fillId="0" borderId="0" xfId="0" applyAlignment="1">
      <alignment/>
    </xf>
    <xf numFmtId="164" fontId="6" fillId="0" borderId="0" xfId="59" applyNumberFormat="1" applyFont="1" applyFill="1" applyBorder="1" applyAlignment="1" applyProtection="1">
      <alignment vertical="center" wrapText="1"/>
      <protection/>
    </xf>
    <xf numFmtId="0" fontId="0" fillId="0" borderId="0" xfId="59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164" fontId="17" fillId="0" borderId="12" xfId="59" applyNumberFormat="1" applyFont="1" applyFill="1" applyBorder="1" applyAlignment="1" applyProtection="1">
      <alignment vertical="center" wrapText="1"/>
      <protection locked="0"/>
    </xf>
    <xf numFmtId="0" fontId="17" fillId="0" borderId="13" xfId="59" applyFont="1" applyFill="1" applyBorder="1" applyAlignment="1" applyProtection="1">
      <alignment horizontal="left" vertical="center" wrapText="1" indent="1"/>
      <protection/>
    </xf>
    <xf numFmtId="164" fontId="17" fillId="0" borderId="14" xfId="59" applyNumberFormat="1" applyFont="1" applyFill="1" applyBorder="1" applyAlignment="1" applyProtection="1">
      <alignment vertical="center" wrapText="1"/>
      <protection locked="0"/>
    </xf>
    <xf numFmtId="164" fontId="17" fillId="0" borderId="15" xfId="59" applyNumberFormat="1" applyFont="1" applyFill="1" applyBorder="1" applyAlignment="1" applyProtection="1">
      <alignment vertical="center" wrapText="1"/>
      <protection locked="0"/>
    </xf>
    <xf numFmtId="0" fontId="17" fillId="0" borderId="16" xfId="59" applyFont="1" applyFill="1" applyBorder="1" applyAlignment="1" applyProtection="1">
      <alignment horizontal="left" vertical="center" wrapText="1" indent="1"/>
      <protection/>
    </xf>
    <xf numFmtId="164" fontId="17" fillId="0" borderId="17" xfId="59" applyNumberFormat="1" applyFont="1" applyFill="1" applyBorder="1" applyAlignment="1" applyProtection="1">
      <alignment vertical="center" wrapText="1"/>
      <protection locked="0"/>
    </xf>
    <xf numFmtId="0" fontId="17" fillId="0" borderId="18" xfId="59" applyFont="1" applyFill="1" applyBorder="1" applyAlignment="1" applyProtection="1">
      <alignment horizontal="left" vertical="center" wrapText="1" indent="1"/>
      <protection/>
    </xf>
    <xf numFmtId="49" fontId="17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2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3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4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25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26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8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5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17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6" xfId="59" applyNumberFormat="1" applyFont="1" applyFill="1" applyBorder="1" applyAlignment="1" applyProtection="1">
      <alignment vertical="center" wrapText="1"/>
      <protection locked="0"/>
    </xf>
    <xf numFmtId="0" fontId="15" fillId="0" borderId="29" xfId="59" applyFont="1" applyFill="1" applyBorder="1" applyAlignment="1" applyProtection="1">
      <alignment horizontal="left" vertical="center" wrapText="1" indent="1"/>
      <protection/>
    </xf>
    <xf numFmtId="0" fontId="15" fillId="0" borderId="30" xfId="59" applyFont="1" applyFill="1" applyBorder="1" applyAlignment="1" applyProtection="1">
      <alignment horizontal="left" vertical="center" wrapText="1" indent="1"/>
      <protection/>
    </xf>
    <xf numFmtId="0" fontId="15" fillId="0" borderId="31" xfId="59" applyFont="1" applyFill="1" applyBorder="1" applyAlignment="1" applyProtection="1">
      <alignment horizontal="left" vertical="center" wrapText="1" inden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30" xfId="59" applyFont="1" applyFill="1" applyBorder="1" applyAlignment="1" applyProtection="1">
      <alignment vertical="center" wrapText="1"/>
      <protection/>
    </xf>
    <xf numFmtId="0" fontId="15" fillId="0" borderId="29" xfId="59" applyFont="1" applyFill="1" applyBorder="1" applyAlignment="1" applyProtection="1">
      <alignment horizontal="center" vertical="center" wrapText="1"/>
      <protection/>
    </xf>
    <xf numFmtId="0" fontId="15" fillId="0" borderId="32" xfId="59" applyFont="1" applyFill="1" applyBorder="1" applyAlignment="1" applyProtection="1">
      <alignment horizontal="center" vertical="center" wrapText="1"/>
      <protection/>
    </xf>
    <xf numFmtId="164" fontId="17" fillId="0" borderId="12" xfId="59" applyNumberFormat="1" applyFont="1" applyFill="1" applyBorder="1" applyAlignment="1" applyProtection="1">
      <alignment horizontal="right" vertical="center" wrapText="1"/>
      <protection locked="0"/>
    </xf>
    <xf numFmtId="164" fontId="17" fillId="0" borderId="27" xfId="59" applyNumberFormat="1" applyFont="1" applyFill="1" applyBorder="1" applyAlignment="1" applyProtection="1">
      <alignment horizontal="right" vertical="center" wrapText="1"/>
      <protection locked="0"/>
    </xf>
    <xf numFmtId="164" fontId="6" fillId="0" borderId="0" xfId="59" applyNumberFormat="1" applyFont="1" applyFill="1" applyBorder="1" applyAlignment="1" applyProtection="1">
      <alignment horizontal="centerContinuous" vertical="center"/>
      <protection/>
    </xf>
    <xf numFmtId="0" fontId="2" fillId="0" borderId="0" xfId="59" applyFill="1">
      <alignment/>
      <protection/>
    </xf>
    <xf numFmtId="0" fontId="17" fillId="0" borderId="0" xfId="59" applyFont="1" applyFill="1">
      <alignment/>
      <protection/>
    </xf>
    <xf numFmtId="164" fontId="15" fillId="0" borderId="33" xfId="59" applyNumberFormat="1" applyFont="1" applyFill="1" applyBorder="1" applyAlignment="1" applyProtection="1">
      <alignment horizontal="right" vertical="center" wrapText="1"/>
      <protection/>
    </xf>
    <xf numFmtId="164" fontId="15" fillId="0" borderId="32" xfId="59" applyNumberFormat="1" applyFont="1" applyFill="1" applyBorder="1" applyAlignment="1" applyProtection="1">
      <alignment horizontal="right" vertical="center" wrapText="1"/>
      <protection/>
    </xf>
    <xf numFmtId="0" fontId="20" fillId="0" borderId="0" xfId="59" applyFont="1" applyFill="1">
      <alignment/>
      <protection/>
    </xf>
    <xf numFmtId="164" fontId="19" fillId="0" borderId="32" xfId="59" applyNumberFormat="1" applyFont="1" applyFill="1" applyBorder="1" applyAlignment="1" applyProtection="1">
      <alignment horizontal="right" vertical="center" wrapText="1"/>
      <protection/>
    </xf>
    <xf numFmtId="164" fontId="15" fillId="0" borderId="33" xfId="59" applyNumberFormat="1" applyFont="1" applyFill="1" applyBorder="1" applyAlignment="1" applyProtection="1">
      <alignment vertical="center" wrapText="1"/>
      <protection/>
    </xf>
    <xf numFmtId="164" fontId="15" fillId="0" borderId="32" xfId="59" applyNumberFormat="1" applyFont="1" applyFill="1" applyBorder="1" applyAlignment="1" applyProtection="1">
      <alignment vertical="center" wrapText="1"/>
      <protection/>
    </xf>
    <xf numFmtId="164" fontId="6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 locked="0"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2" xfId="5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64" fontId="0" fillId="0" borderId="19" xfId="0" applyNumberFormat="1" applyFill="1" applyBorder="1" applyAlignment="1" applyProtection="1">
      <alignment horizontal="center" vertical="center" wrapText="1"/>
      <protection locked="0"/>
    </xf>
    <xf numFmtId="164" fontId="17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7" fillId="0" borderId="15" xfId="59" applyNumberFormat="1" applyFont="1" applyFill="1" applyBorder="1" applyAlignment="1" applyProtection="1">
      <alignment horizontal="right" vertical="center" wrapText="1"/>
      <protection locked="0"/>
    </xf>
    <xf numFmtId="3" fontId="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29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30" xfId="59" applyFont="1" applyFill="1" applyBorder="1" applyAlignment="1" applyProtection="1">
      <alignment horizontal="left" vertical="center" wrapText="1" indent="1"/>
      <protection/>
    </xf>
    <xf numFmtId="164" fontId="17" fillId="0" borderId="27" xfId="59" applyNumberFormat="1" applyFont="1" applyFill="1" applyBorder="1" applyAlignment="1" applyProtection="1">
      <alignment vertical="center" wrapText="1"/>
      <protection locked="0"/>
    </xf>
    <xf numFmtId="0" fontId="6" fillId="0" borderId="0" xfId="59" applyFont="1" applyFill="1">
      <alignment/>
      <protection/>
    </xf>
    <xf numFmtId="164" fontId="20" fillId="0" borderId="0" xfId="0" applyNumberFormat="1" applyFont="1" applyFill="1" applyAlignment="1">
      <alignment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23" fillId="0" borderId="0" xfId="59" applyFont="1" applyFill="1">
      <alignment/>
      <protection/>
    </xf>
    <xf numFmtId="164" fontId="15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17" fillId="0" borderId="26" xfId="59" applyNumberFormat="1" applyFont="1" applyFill="1" applyBorder="1" applyAlignment="1" applyProtection="1">
      <alignment horizontal="right" vertical="center" wrapText="1"/>
      <protection/>
    </xf>
    <xf numFmtId="3" fontId="15" fillId="0" borderId="32" xfId="59" applyNumberFormat="1" applyFont="1" applyFill="1" applyBorder="1" applyAlignment="1" applyProtection="1">
      <alignment horizontal="right"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>
      <alignment vertical="center" wrapText="1"/>
    </xf>
    <xf numFmtId="164" fontId="15" fillId="0" borderId="32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36" xfId="59" applyNumberFormat="1" applyFont="1" applyFill="1" applyBorder="1" applyAlignment="1" applyProtection="1">
      <alignment horizontal="right" vertical="center" wrapText="1"/>
      <protection/>
    </xf>
    <xf numFmtId="0" fontId="0" fillId="0" borderId="37" xfId="59" applyFont="1" applyFill="1" applyBorder="1">
      <alignment/>
      <protection/>
    </xf>
    <xf numFmtId="164" fontId="17" fillId="18" borderId="26" xfId="59" applyNumberFormat="1" applyFont="1" applyFill="1" applyBorder="1" applyAlignment="1" applyProtection="1">
      <alignment horizontal="right" vertical="center" wrapText="1"/>
      <protection locked="0"/>
    </xf>
    <xf numFmtId="0" fontId="2" fillId="0" borderId="37" xfId="59" applyFill="1" applyBorder="1">
      <alignment/>
      <protection/>
    </xf>
    <xf numFmtId="164" fontId="17" fillId="0" borderId="14" xfId="0" applyNumberFormat="1" applyFont="1" applyFill="1" applyBorder="1" applyAlignment="1" applyProtection="1">
      <alignment vertical="center" wrapText="1"/>
      <protection locked="0"/>
    </xf>
    <xf numFmtId="0" fontId="5" fillId="0" borderId="38" xfId="0" applyFont="1" applyFill="1" applyBorder="1" applyAlignment="1" applyProtection="1">
      <alignment horizontal="right"/>
      <protection/>
    </xf>
    <xf numFmtId="164" fontId="16" fillId="0" borderId="38" xfId="59" applyNumberFormat="1" applyFont="1" applyFill="1" applyBorder="1" applyAlignment="1" applyProtection="1">
      <alignment horizontal="left" vertical="center"/>
      <protection/>
    </xf>
    <xf numFmtId="164" fontId="17" fillId="0" borderId="17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28" xfId="59" applyNumberFormat="1" applyFont="1" applyFill="1" applyBorder="1" applyAlignment="1" applyProtection="1">
      <alignment horizontal="right" vertical="center" wrapText="1"/>
      <protection locked="0"/>
    </xf>
    <xf numFmtId="49" fontId="17" fillId="0" borderId="24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16" xfId="59" applyFont="1" applyFill="1" applyBorder="1" applyAlignment="1" applyProtection="1">
      <alignment horizontal="left" vertical="center" wrapText="1" indent="1"/>
      <protection/>
    </xf>
    <xf numFmtId="49" fontId="17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7" fillId="0" borderId="39" xfId="59" applyFont="1" applyFill="1" applyBorder="1" applyAlignment="1" applyProtection="1">
      <alignment horizontal="left" vertical="center" wrapText="1" indent="1"/>
      <protection/>
    </xf>
    <xf numFmtId="164" fontId="17" fillId="0" borderId="28" xfId="59" applyNumberFormat="1" applyFont="1" applyFill="1" applyBorder="1" applyAlignment="1" applyProtection="1">
      <alignment horizontal="right" vertical="center" wrapText="1"/>
      <protection locked="0"/>
    </xf>
    <xf numFmtId="0" fontId="17" fillId="0" borderId="11" xfId="59" applyFont="1" applyFill="1" applyBorder="1" applyAlignment="1" applyProtection="1">
      <alignment horizontal="left" indent="5"/>
      <protection/>
    </xf>
    <xf numFmtId="3" fontId="17" fillId="0" borderId="27" xfId="59" applyNumberFormat="1" applyFont="1" applyFill="1" applyBorder="1" applyAlignment="1" applyProtection="1">
      <alignment horizontal="right" vertical="center" wrapText="1"/>
      <protection/>
    </xf>
    <xf numFmtId="3" fontId="17" fillId="0" borderId="15" xfId="59" applyNumberFormat="1" applyFont="1" applyFill="1" applyBorder="1" applyAlignment="1" applyProtection="1">
      <alignment horizontal="right" vertical="center" wrapText="1"/>
      <protection/>
    </xf>
    <xf numFmtId="3" fontId="17" fillId="0" borderId="17" xfId="59" applyNumberFormat="1" applyFont="1" applyFill="1" applyBorder="1" applyAlignment="1" applyProtection="1">
      <alignment horizontal="right" vertical="center" wrapText="1"/>
      <protection/>
    </xf>
    <xf numFmtId="0" fontId="17" fillId="0" borderId="35" xfId="59" applyFont="1" applyFill="1" applyBorder="1" applyAlignment="1" applyProtection="1">
      <alignment horizontal="left" indent="5"/>
      <protection/>
    </xf>
    <xf numFmtId="3" fontId="17" fillId="0" borderId="12" xfId="59" applyNumberFormat="1" applyFont="1" applyFill="1" applyBorder="1" applyAlignment="1" applyProtection="1">
      <alignment horizontal="right" vertical="center" wrapText="1"/>
      <protection/>
    </xf>
    <xf numFmtId="164" fontId="8" fillId="0" borderId="0" xfId="0" applyNumberFormat="1" applyFont="1" applyFill="1" applyAlignment="1">
      <alignment textRotation="180" wrapText="1"/>
    </xf>
    <xf numFmtId="0" fontId="0" fillId="0" borderId="0" xfId="59" applyFont="1" applyFill="1" applyBorder="1">
      <alignment/>
      <protection/>
    </xf>
    <xf numFmtId="49" fontId="17" fillId="0" borderId="11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12" xfId="59" applyNumberFormat="1" applyFont="1" applyFill="1" applyBorder="1" applyAlignment="1" applyProtection="1">
      <alignment horizontal="right" vertical="center" wrapText="1"/>
      <protection/>
    </xf>
    <xf numFmtId="164" fontId="18" fillId="0" borderId="15" xfId="59" applyNumberFormat="1" applyFont="1" applyFill="1" applyBorder="1" applyAlignment="1" applyProtection="1">
      <alignment horizontal="right" vertical="center" wrapText="1"/>
      <protection/>
    </xf>
    <xf numFmtId="164" fontId="18" fillId="0" borderId="27" xfId="59" applyNumberFormat="1" applyFont="1" applyFill="1" applyBorder="1" applyAlignment="1" applyProtection="1">
      <alignment horizontal="right" vertical="center" wrapText="1"/>
      <protection/>
    </xf>
    <xf numFmtId="49" fontId="17" fillId="0" borderId="13" xfId="59" applyNumberFormat="1" applyFont="1" applyFill="1" applyBorder="1" applyAlignment="1" applyProtection="1">
      <alignment horizontal="left" vertical="center" wrapText="1" inden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 locked="0"/>
    </xf>
    <xf numFmtId="49" fontId="17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7" fillId="0" borderId="35" xfId="59" applyNumberFormat="1" applyFont="1" applyFill="1" applyBorder="1" applyAlignment="1" applyProtection="1">
      <alignment horizontal="left" vertical="center" wrapText="1" indent="1"/>
      <protection/>
    </xf>
    <xf numFmtId="49" fontId="15" fillId="0" borderId="30" xfId="59" applyNumberFormat="1" applyFont="1" applyFill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7" fillId="0" borderId="40" xfId="59" applyFont="1" applyFill="1" applyBorder="1" applyAlignment="1" applyProtection="1">
      <alignment horizontal="center" vertical="center" wrapText="1"/>
      <protection/>
    </xf>
    <xf numFmtId="0" fontId="15" fillId="0" borderId="40" xfId="59" applyFont="1" applyFill="1" applyBorder="1" applyAlignment="1" applyProtection="1">
      <alignment horizontal="center" vertical="center" wrapText="1"/>
      <protection/>
    </xf>
    <xf numFmtId="164" fontId="17" fillId="0" borderId="14" xfId="59" applyNumberFormat="1" applyFont="1" applyFill="1" applyBorder="1" applyAlignment="1" applyProtection="1">
      <alignment horizontal="right" vertical="center" wrapText="1"/>
      <protection/>
    </xf>
    <xf numFmtId="164" fontId="15" fillId="0" borderId="32" xfId="59" applyNumberFormat="1" applyFont="1" applyFill="1" applyBorder="1" applyAlignment="1" applyProtection="1">
      <alignment vertical="center" wrapText="1"/>
      <protection locked="0"/>
    </xf>
    <xf numFmtId="164" fontId="17" fillId="0" borderId="12" xfId="59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horizontal="center" vertical="center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15" fillId="0" borderId="32" xfId="0" applyFont="1" applyFill="1" applyBorder="1" applyAlignment="1" applyProtection="1">
      <alignment horizontal="center" vertical="center" wrapText="1"/>
      <protection/>
    </xf>
    <xf numFmtId="0" fontId="15" fillId="0" borderId="29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7" fillId="0" borderId="41" xfId="0" applyFont="1" applyFill="1" applyBorder="1" applyAlignment="1" applyProtection="1">
      <alignment vertical="center"/>
      <protection/>
    </xf>
    <xf numFmtId="0" fontId="7" fillId="0" borderId="42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44" xfId="0" applyFont="1" applyFill="1" applyBorder="1" applyAlignment="1" applyProtection="1">
      <alignment horizontal="center" vertical="center" wrapText="1"/>
      <protection/>
    </xf>
    <xf numFmtId="164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 inden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center" vertical="center" wrapText="1"/>
      <protection/>
    </xf>
    <xf numFmtId="0" fontId="22" fillId="0" borderId="29" xfId="0" applyFont="1" applyBorder="1" applyAlignment="1" applyProtection="1">
      <alignment horizontal="center" vertical="center" wrapText="1"/>
      <protection/>
    </xf>
    <xf numFmtId="0" fontId="24" fillId="0" borderId="30" xfId="0" applyFont="1" applyBorder="1" applyAlignment="1" applyProtection="1">
      <alignment horizontal="center" wrapText="1"/>
      <protection/>
    </xf>
    <xf numFmtId="0" fontId="25" fillId="0" borderId="46" xfId="0" applyFont="1" applyBorder="1" applyAlignment="1" applyProtection="1">
      <alignment horizontal="center" wrapText="1"/>
      <protection/>
    </xf>
    <xf numFmtId="0" fontId="26" fillId="0" borderId="46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4" fontId="15" fillId="0" borderId="0" xfId="0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47" xfId="0" applyFont="1" applyFill="1" applyBorder="1" applyAlignment="1" applyProtection="1">
      <alignment horizontal="center" vertical="center" wrapText="1"/>
      <protection/>
    </xf>
    <xf numFmtId="0" fontId="15" fillId="0" borderId="4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164" fontId="15" fillId="0" borderId="40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9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 wrapText="1"/>
      <protection/>
    </xf>
    <xf numFmtId="0" fontId="3" fillId="0" borderId="46" xfId="0" applyFont="1" applyFill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 vertical="top"/>
      <protection locked="0"/>
    </xf>
    <xf numFmtId="164" fontId="14" fillId="0" borderId="0" xfId="0" applyNumberFormat="1" applyFont="1" applyFill="1" applyAlignment="1" applyProtection="1">
      <alignment vertical="center" wrapText="1"/>
      <protection locked="0"/>
    </xf>
    <xf numFmtId="49" fontId="7" fillId="0" borderId="17" xfId="0" applyNumberFormat="1" applyFont="1" applyFill="1" applyBorder="1" applyAlignment="1" applyProtection="1">
      <alignment horizontal="right" vertical="center"/>
      <protection locked="0"/>
    </xf>
    <xf numFmtId="49" fontId="7" fillId="0" borderId="49" xfId="0" applyNumberFormat="1" applyFont="1" applyFill="1" applyBorder="1" applyAlignment="1" applyProtection="1">
      <alignment horizontal="right" vertical="center"/>
      <protection locked="0"/>
    </xf>
    <xf numFmtId="164" fontId="17" fillId="0" borderId="14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50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40" xfId="0" applyNumberFormat="1" applyFont="1" applyFill="1" applyBorder="1" applyAlignment="1" applyProtection="1">
      <alignment vertical="center" wrapText="1"/>
      <protection/>
    </xf>
    <xf numFmtId="164" fontId="15" fillId="0" borderId="40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6" fillId="0" borderId="0" xfId="59" applyNumberFormat="1" applyFont="1" applyFill="1" applyBorder="1" applyAlignment="1" applyProtection="1">
      <alignment horizontal="left" vertical="center"/>
      <protection/>
    </xf>
    <xf numFmtId="164" fontId="15" fillId="0" borderId="50" xfId="59" applyNumberFormat="1" applyFont="1" applyFill="1" applyBorder="1" applyAlignment="1" applyProtection="1">
      <alignment horizontal="right" vertical="center" wrapText="1"/>
      <protection/>
    </xf>
    <xf numFmtId="164" fontId="15" fillId="0" borderId="40" xfId="59" applyNumberFormat="1" applyFont="1" applyFill="1" applyBorder="1" applyAlignment="1" applyProtection="1">
      <alignment horizontal="right" vertical="center" wrapText="1"/>
      <protection/>
    </xf>
    <xf numFmtId="0" fontId="15" fillId="0" borderId="33" xfId="59" applyFont="1" applyFill="1" applyBorder="1" applyAlignment="1" applyProtection="1">
      <alignment horizontal="left" vertical="center" wrapText="1" indent="1"/>
      <protection/>
    </xf>
    <xf numFmtId="0" fontId="15" fillId="0" borderId="32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7" xfId="59" applyFont="1" applyFill="1" applyBorder="1" applyAlignment="1" applyProtection="1">
      <alignment horizontal="left" vertical="center" wrapText="1" indent="1"/>
      <protection/>
    </xf>
    <xf numFmtId="0" fontId="17" fillId="0" borderId="27" xfId="59" applyFont="1" applyFill="1" applyBorder="1" applyAlignment="1" applyProtection="1">
      <alignment horizontal="left" vertical="center" wrapText="1" indent="1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1"/>
      <protection/>
    </xf>
    <xf numFmtId="0" fontId="18" fillId="0" borderId="14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wrapText="1" indent="2"/>
      <protection/>
    </xf>
    <xf numFmtId="0" fontId="17" fillId="0" borderId="15" xfId="59" applyFont="1" applyFill="1" applyBorder="1" applyAlignment="1" applyProtection="1">
      <alignment horizontal="left" vertical="center" wrapText="1" indent="2"/>
      <protection/>
    </xf>
    <xf numFmtId="0" fontId="17" fillId="0" borderId="27" xfId="59" applyFont="1" applyFill="1" applyBorder="1" applyAlignment="1" applyProtection="1">
      <alignment horizontal="left" indent="1"/>
      <protection/>
    </xf>
    <xf numFmtId="0" fontId="19" fillId="0" borderId="32" xfId="59" applyFont="1" applyFill="1" applyBorder="1" applyAlignment="1" applyProtection="1">
      <alignment horizontal="left" vertical="center" wrapText="1" indent="1"/>
      <protection/>
    </xf>
    <xf numFmtId="0" fontId="15" fillId="0" borderId="32" xfId="59" applyFont="1" applyFill="1" applyBorder="1" applyAlignment="1" applyProtection="1">
      <alignment horizontal="left" vertical="center" wrapText="1" indent="1"/>
      <protection/>
    </xf>
    <xf numFmtId="0" fontId="17" fillId="0" borderId="17" xfId="59" applyFont="1" applyFill="1" applyBorder="1" applyAlignment="1" applyProtection="1">
      <alignment horizontal="left" vertical="center" wrapText="1" indent="1"/>
      <protection/>
    </xf>
    <xf numFmtId="0" fontId="17" fillId="0" borderId="28" xfId="59" applyFont="1" applyFill="1" applyBorder="1" applyAlignment="1" applyProtection="1">
      <alignment horizontal="left" vertical="center" wrapText="1" indent="1"/>
      <protection/>
    </xf>
    <xf numFmtId="0" fontId="17" fillId="0" borderId="14" xfId="59" applyFont="1" applyFill="1" applyBorder="1" applyAlignment="1" applyProtection="1">
      <alignment horizontal="left" vertical="center" wrapText="1" indent="2"/>
      <protection/>
    </xf>
    <xf numFmtId="0" fontId="17" fillId="0" borderId="26" xfId="59" applyFont="1" applyFill="1" applyBorder="1" applyAlignment="1" applyProtection="1">
      <alignment horizontal="left" vertical="center" wrapText="1" indent="2"/>
      <protection/>
    </xf>
    <xf numFmtId="0" fontId="7" fillId="0" borderId="32" xfId="59" applyFont="1" applyFill="1" applyBorder="1" applyAlignment="1" applyProtection="1">
      <alignment horizontal="left" vertical="center" wrapText="1" indent="1"/>
      <protection/>
    </xf>
    <xf numFmtId="0" fontId="7" fillId="0" borderId="51" xfId="59" applyFont="1" applyFill="1" applyBorder="1" applyAlignment="1" applyProtection="1">
      <alignment horizontal="center" vertical="center" wrapText="1"/>
      <protection/>
    </xf>
    <xf numFmtId="0" fontId="15" fillId="0" borderId="51" xfId="59" applyFont="1" applyFill="1" applyBorder="1" applyAlignment="1" applyProtection="1">
      <alignment horizontal="center" vertical="center" wrapText="1"/>
      <protection/>
    </xf>
    <xf numFmtId="164" fontId="15" fillId="0" borderId="51" xfId="59" applyNumberFormat="1" applyFont="1" applyFill="1" applyBorder="1" applyAlignment="1" applyProtection="1">
      <alignment horizontal="right" vertical="center" wrapText="1"/>
      <protection/>
    </xf>
    <xf numFmtId="0" fontId="15" fillId="0" borderId="47" xfId="59" applyFont="1" applyFill="1" applyBorder="1" applyAlignment="1" applyProtection="1">
      <alignment horizontal="center" vertical="center" wrapText="1"/>
      <protection/>
    </xf>
    <xf numFmtId="164" fontId="15" fillId="0" borderId="40" xfId="59" applyNumberFormat="1" applyFont="1" applyFill="1" applyBorder="1" applyAlignment="1" applyProtection="1">
      <alignment vertical="center" wrapText="1"/>
      <protection/>
    </xf>
    <xf numFmtId="0" fontId="15" fillId="0" borderId="33" xfId="59" applyFont="1" applyFill="1" applyBorder="1" applyAlignment="1" applyProtection="1">
      <alignment vertical="center" wrapText="1"/>
      <protection/>
    </xf>
    <xf numFmtId="0" fontId="17" fillId="0" borderId="12" xfId="59" applyFont="1" applyFill="1" applyBorder="1" applyAlignment="1" applyProtection="1">
      <alignment horizontal="left" indent="6"/>
      <protection/>
    </xf>
    <xf numFmtId="0" fontId="17" fillId="0" borderId="12" xfId="59" applyFont="1" applyFill="1" applyBorder="1" applyAlignment="1" applyProtection="1">
      <alignment horizontal="left" vertical="center" wrapText="1" indent="6"/>
      <protection/>
    </xf>
    <xf numFmtId="0" fontId="17" fillId="0" borderId="15" xfId="59" applyFont="1" applyFill="1" applyBorder="1" applyAlignment="1" applyProtection="1">
      <alignment horizontal="left" vertical="center" wrapText="1" indent="6"/>
      <protection/>
    </xf>
    <xf numFmtId="0" fontId="17" fillId="0" borderId="26" xfId="59" applyFont="1" applyFill="1" applyBorder="1" applyAlignment="1" applyProtection="1">
      <alignment horizontal="left" vertical="center" wrapText="1" indent="6"/>
      <protection/>
    </xf>
    <xf numFmtId="0" fontId="15" fillId="0" borderId="32" xfId="59" applyFont="1" applyFill="1" applyBorder="1" applyAlignment="1" applyProtection="1">
      <alignment vertical="center" wrapText="1"/>
      <protection/>
    </xf>
    <xf numFmtId="0" fontId="19" fillId="0" borderId="32" xfId="59" applyFont="1" applyFill="1" applyBorder="1" applyAlignment="1" applyProtection="1">
      <alignment horizontal="left" vertical="center" wrapText="1" indent="1"/>
      <protection/>
    </xf>
    <xf numFmtId="0" fontId="7" fillId="0" borderId="32" xfId="59" applyFont="1" applyFill="1" applyBorder="1" applyAlignment="1" applyProtection="1">
      <alignment vertical="center" wrapText="1"/>
      <protection/>
    </xf>
    <xf numFmtId="164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30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 applyProtection="1">
      <alignment horizontal="right" vertical="center" wrapText="1" indent="1"/>
      <protection/>
    </xf>
    <xf numFmtId="0" fontId="21" fillId="0" borderId="52" xfId="0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 applyProtection="1">
      <alignment horizontal="right" vertical="center" wrapText="1" indent="1"/>
      <protection/>
    </xf>
    <xf numFmtId="0" fontId="21" fillId="0" borderId="53" xfId="0" applyFont="1" applyFill="1" applyBorder="1" applyAlignment="1" applyProtection="1">
      <alignment horizontal="lef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7" fillId="0" borderId="20" xfId="0" applyFont="1" applyFill="1" applyBorder="1" applyAlignment="1">
      <alignment horizontal="right" vertical="center" wrapText="1" indent="1"/>
    </xf>
    <xf numFmtId="0" fontId="21" fillId="0" borderId="53" xfId="0" applyFont="1" applyFill="1" applyBorder="1" applyAlignment="1" applyProtection="1">
      <alignment horizontal="left" vertical="center" wrapText="1" indent="8"/>
      <protection locked="0"/>
    </xf>
    <xf numFmtId="0" fontId="17" fillId="0" borderId="25" xfId="0" applyFont="1" applyFill="1" applyBorder="1" applyAlignment="1">
      <alignment horizontal="right" vertical="center" wrapText="1" indent="1"/>
    </xf>
    <xf numFmtId="164" fontId="17" fillId="0" borderId="35" xfId="0" applyNumberFormat="1" applyFont="1" applyFill="1" applyBorder="1" applyAlignment="1" applyProtection="1">
      <alignment horizontal="right" vertical="center" wrapText="1" indent="2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0" fontId="15" fillId="0" borderId="21" xfId="0" applyFont="1" applyFill="1" applyBorder="1" applyAlignment="1">
      <alignment horizontal="right" vertical="center" wrapText="1" indent="1"/>
    </xf>
    <xf numFmtId="0" fontId="15" fillId="0" borderId="39" xfId="0" applyFont="1" applyFill="1" applyBorder="1" applyAlignment="1">
      <alignment vertical="center" wrapText="1"/>
    </xf>
    <xf numFmtId="164" fontId="15" fillId="0" borderId="39" xfId="0" applyNumberFormat="1" applyFont="1" applyFill="1" applyBorder="1" applyAlignment="1">
      <alignment horizontal="right" vertical="center" wrapText="1" indent="2"/>
    </xf>
    <xf numFmtId="164" fontId="15" fillId="0" borderId="28" xfId="0" applyNumberFormat="1" applyFont="1" applyFill="1" applyBorder="1" applyAlignment="1">
      <alignment horizontal="right" vertical="center" wrapText="1" indent="2"/>
    </xf>
    <xf numFmtId="0" fontId="5" fillId="0" borderId="0" xfId="0" applyFont="1" applyFill="1" applyAlignment="1">
      <alignment horizontal="right"/>
    </xf>
    <xf numFmtId="0" fontId="7" fillId="0" borderId="31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right" vertical="center" indent="1"/>
    </xf>
    <xf numFmtId="0" fontId="17" fillId="0" borderId="16" xfId="0" applyFont="1" applyFill="1" applyBorder="1" applyAlignment="1" applyProtection="1">
      <alignment horizontal="left" vertical="center" indent="1"/>
      <protection locked="0"/>
    </xf>
    <xf numFmtId="3" fontId="17" fillId="0" borderId="56" xfId="0" applyNumberFormat="1" applyFont="1" applyFill="1" applyBorder="1" applyAlignment="1" applyProtection="1">
      <alignment horizontal="right" vertical="center"/>
      <protection locked="0"/>
    </xf>
    <xf numFmtId="3" fontId="17" fillId="0" borderId="17" xfId="0" applyNumberFormat="1" applyFont="1" applyFill="1" applyBorder="1" applyAlignment="1" applyProtection="1">
      <alignment horizontal="right" vertical="center"/>
      <protection locked="0"/>
    </xf>
    <xf numFmtId="0" fontId="17" fillId="0" borderId="20" xfId="0" applyFont="1" applyFill="1" applyBorder="1" applyAlignment="1">
      <alignment horizontal="right" vertical="center" indent="1"/>
    </xf>
    <xf numFmtId="0" fontId="17" fillId="0" borderId="11" xfId="0" applyFont="1" applyFill="1" applyBorder="1" applyAlignment="1" applyProtection="1">
      <alignment horizontal="left" vertical="center" indent="1"/>
      <protection locked="0"/>
    </xf>
    <xf numFmtId="3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17" fillId="0" borderId="12" xfId="0" applyNumberFormat="1" applyFont="1" applyFill="1" applyBorder="1" applyAlignment="1" applyProtection="1">
      <alignment horizontal="right" vertical="center"/>
      <protection locked="0"/>
    </xf>
    <xf numFmtId="0" fontId="17" fillId="0" borderId="23" xfId="0" applyFont="1" applyFill="1" applyBorder="1" applyAlignment="1">
      <alignment horizontal="right" vertical="center" indent="1"/>
    </xf>
    <xf numFmtId="0" fontId="17" fillId="0" borderId="18" xfId="0" applyFont="1" applyFill="1" applyBorder="1" applyAlignment="1" applyProtection="1">
      <alignment horizontal="left" vertical="center" indent="1"/>
      <protection locked="0"/>
    </xf>
    <xf numFmtId="3" fontId="17" fillId="0" borderId="57" xfId="0" applyNumberFormat="1" applyFont="1" applyFill="1" applyBorder="1" applyAlignment="1" applyProtection="1">
      <alignment horizontal="right" vertical="center"/>
      <protection locked="0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30" xfId="0" applyFill="1" applyBorder="1" applyAlignment="1">
      <alignment vertical="center"/>
    </xf>
    <xf numFmtId="164" fontId="15" fillId="0" borderId="32" xfId="0" applyNumberFormat="1" applyFont="1" applyFill="1" applyBorder="1" applyAlignment="1">
      <alignment vertical="center" wrapText="1"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15" fillId="0" borderId="36" xfId="0" applyFont="1" applyFill="1" applyBorder="1" applyAlignment="1" applyProtection="1">
      <alignment horizontal="center" vertical="center" wrapText="1"/>
      <protection/>
    </xf>
    <xf numFmtId="0" fontId="34" fillId="0" borderId="0" xfId="60" applyFont="1" applyFill="1">
      <alignment/>
      <protection/>
    </xf>
    <xf numFmtId="0" fontId="6" fillId="0" borderId="0" xfId="60" applyFont="1" applyFill="1" applyAlignment="1">
      <alignment horizontal="centerContinuous" vertical="center"/>
      <protection/>
    </xf>
    <xf numFmtId="0" fontId="2" fillId="0" borderId="0" xfId="60" applyFont="1" applyFill="1" applyAlignment="1">
      <alignment horizontal="centerContinuous" vertical="center"/>
      <protection/>
    </xf>
    <xf numFmtId="0" fontId="5" fillId="0" borderId="0" xfId="60" applyFont="1" applyFill="1" applyAlignment="1">
      <alignment horizontal="right"/>
      <protection/>
    </xf>
    <xf numFmtId="0" fontId="7" fillId="0" borderId="58" xfId="60" applyFont="1" applyFill="1" applyBorder="1" applyAlignment="1">
      <alignment horizontal="center" vertical="center" wrapText="1"/>
      <protection/>
    </xf>
    <xf numFmtId="0" fontId="15" fillId="0" borderId="58" xfId="60" applyFont="1" applyFill="1" applyBorder="1" applyAlignment="1">
      <alignment horizontal="center" vertical="center" wrapText="1"/>
      <protection/>
    </xf>
    <xf numFmtId="0" fontId="15" fillId="0" borderId="59" xfId="60" applyFont="1" applyFill="1" applyBorder="1" applyAlignment="1">
      <alignment horizontal="center" vertical="center" wrapText="1"/>
      <protection/>
    </xf>
    <xf numFmtId="0" fontId="31" fillId="0" borderId="0" xfId="60" applyFill="1">
      <alignment/>
      <protection/>
    </xf>
    <xf numFmtId="37" fontId="15" fillId="0" borderId="60" xfId="60" applyNumberFormat="1" applyFont="1" applyFill="1" applyBorder="1" applyAlignment="1">
      <alignment horizontal="left" vertical="center" indent="1"/>
      <protection/>
    </xf>
    <xf numFmtId="0" fontId="15" fillId="0" borderId="30" xfId="60" applyFont="1" applyFill="1" applyBorder="1" applyAlignment="1">
      <alignment horizontal="left" vertical="center" indent="1"/>
      <protection/>
    </xf>
    <xf numFmtId="171" fontId="15" fillId="0" borderId="29" xfId="60" applyNumberFormat="1" applyFont="1" applyFill="1" applyBorder="1" applyAlignment="1">
      <alignment horizontal="right" vertical="center"/>
      <protection/>
    </xf>
    <xf numFmtId="171" fontId="15" fillId="0" borderId="30" xfId="60" applyNumberFormat="1" applyFont="1" applyFill="1" applyBorder="1" applyAlignment="1">
      <alignment vertical="center"/>
      <protection/>
    </xf>
    <xf numFmtId="171" fontId="15" fillId="0" borderId="30" xfId="60" applyNumberFormat="1" applyFont="1" applyFill="1" applyBorder="1" applyAlignment="1">
      <alignment horizontal="right" vertical="center"/>
      <protection/>
    </xf>
    <xf numFmtId="171" fontId="15" fillId="0" borderId="61" xfId="60" applyNumberFormat="1" applyFont="1" applyFill="1" applyBorder="1" applyAlignment="1">
      <alignment vertical="center"/>
      <protection/>
    </xf>
    <xf numFmtId="0" fontId="35" fillId="0" borderId="0" xfId="60" applyFont="1" applyFill="1" applyAlignment="1">
      <alignment vertical="center"/>
      <protection/>
    </xf>
    <xf numFmtId="37" fontId="17" fillId="0" borderId="62" xfId="60" applyNumberFormat="1" applyFont="1" applyFill="1" applyBorder="1" applyAlignment="1">
      <alignment horizontal="left" indent="1"/>
      <protection/>
    </xf>
    <xf numFmtId="0" fontId="17" fillId="0" borderId="16" xfId="60" applyFont="1" applyFill="1" applyBorder="1" applyAlignment="1">
      <alignment horizontal="left" indent="3"/>
      <protection/>
    </xf>
    <xf numFmtId="171" fontId="17" fillId="0" borderId="24" xfId="42" applyNumberFormat="1" applyFont="1" applyFill="1" applyBorder="1" applyAlignment="1" applyProtection="1" quotePrefix="1">
      <alignment horizontal="right"/>
      <protection locked="0"/>
    </xf>
    <xf numFmtId="171" fontId="17" fillId="0" borderId="16" xfId="42" applyNumberFormat="1" applyFont="1" applyFill="1" applyBorder="1" applyAlignment="1" applyProtection="1">
      <alignment vertical="center"/>
      <protection locked="0"/>
    </xf>
    <xf numFmtId="171" fontId="17" fillId="0" borderId="16" xfId="60" applyNumberFormat="1" applyFont="1" applyFill="1" applyBorder="1">
      <alignment/>
      <protection/>
    </xf>
    <xf numFmtId="171" fontId="17" fillId="0" borderId="16" xfId="42" applyNumberFormat="1" applyFont="1" applyFill="1" applyBorder="1" applyAlignment="1" applyProtection="1" quotePrefix="1">
      <alignment horizontal="right"/>
      <protection locked="0"/>
    </xf>
    <xf numFmtId="171" fontId="17" fillId="0" borderId="63" xfId="60" applyNumberFormat="1" applyFont="1" applyFill="1" applyBorder="1">
      <alignment/>
      <protection/>
    </xf>
    <xf numFmtId="37" fontId="17" fillId="0" borderId="64" xfId="60" applyNumberFormat="1" applyFont="1" applyFill="1" applyBorder="1" applyAlignment="1">
      <alignment horizontal="left" indent="1"/>
      <protection/>
    </xf>
    <xf numFmtId="0" fontId="17" fillId="0" borderId="11" xfId="60" applyFont="1" applyFill="1" applyBorder="1" applyAlignment="1">
      <alignment horizontal="left" indent="3"/>
      <protection/>
    </xf>
    <xf numFmtId="171" fontId="17" fillId="0" borderId="20" xfId="42" applyNumberFormat="1" applyFont="1" applyFill="1" applyBorder="1" applyAlignment="1" applyProtection="1">
      <alignment/>
      <protection locked="0"/>
    </xf>
    <xf numFmtId="171" fontId="17" fillId="0" borderId="11" xfId="42" applyNumberFormat="1" applyFont="1" applyFill="1" applyBorder="1" applyAlignment="1" applyProtection="1">
      <alignment vertical="center"/>
      <protection locked="0"/>
    </xf>
    <xf numFmtId="171" fontId="17" fillId="0" borderId="11" xfId="60" applyNumberFormat="1" applyFont="1" applyFill="1" applyBorder="1">
      <alignment/>
      <protection/>
    </xf>
    <xf numFmtId="171" fontId="17" fillId="0" borderId="11" xfId="42" applyNumberFormat="1" applyFont="1" applyFill="1" applyBorder="1" applyAlignment="1" applyProtection="1">
      <alignment/>
      <protection locked="0"/>
    </xf>
    <xf numFmtId="171" fontId="17" fillId="0" borderId="65" xfId="60" applyNumberFormat="1" applyFont="1" applyFill="1" applyBorder="1">
      <alignment/>
      <protection/>
    </xf>
    <xf numFmtId="171" fontId="17" fillId="0" borderId="20" xfId="60" applyNumberFormat="1" applyFont="1" applyFill="1" applyBorder="1" applyProtection="1">
      <alignment/>
      <protection locked="0"/>
    </xf>
    <xf numFmtId="171" fontId="17" fillId="0" borderId="11" xfId="60" applyNumberFormat="1" applyFont="1" applyFill="1" applyBorder="1" applyAlignment="1" applyProtection="1">
      <alignment vertical="center"/>
      <protection locked="0"/>
    </xf>
    <xf numFmtId="171" fontId="17" fillId="0" borderId="11" xfId="60" applyNumberFormat="1" applyFont="1" applyFill="1" applyBorder="1" applyProtection="1">
      <alignment/>
      <protection locked="0"/>
    </xf>
    <xf numFmtId="171" fontId="17" fillId="0" borderId="25" xfId="60" applyNumberFormat="1" applyFont="1" applyFill="1" applyBorder="1" applyProtection="1">
      <alignment/>
      <protection locked="0"/>
    </xf>
    <xf numFmtId="171" fontId="17" fillId="0" borderId="35" xfId="60" applyNumberFormat="1" applyFont="1" applyFill="1" applyBorder="1" applyAlignment="1" applyProtection="1">
      <alignment vertical="center"/>
      <protection locked="0"/>
    </xf>
    <xf numFmtId="171" fontId="17" fillId="0" borderId="35" xfId="60" applyNumberFormat="1" applyFont="1" applyFill="1" applyBorder="1">
      <alignment/>
      <protection/>
    </xf>
    <xf numFmtId="171" fontId="17" fillId="0" borderId="35" xfId="60" applyNumberFormat="1" applyFont="1" applyFill="1" applyBorder="1" applyProtection="1">
      <alignment/>
      <protection locked="0"/>
    </xf>
    <xf numFmtId="171" fontId="17" fillId="0" borderId="66" xfId="60" applyNumberFormat="1" applyFont="1" applyFill="1" applyBorder="1">
      <alignment/>
      <protection/>
    </xf>
    <xf numFmtId="171" fontId="15" fillId="0" borderId="29" xfId="60" applyNumberFormat="1" applyFont="1" applyFill="1" applyBorder="1" applyAlignment="1">
      <alignment vertical="center"/>
      <protection/>
    </xf>
    <xf numFmtId="0" fontId="35" fillId="0" borderId="0" xfId="60" applyFont="1" applyFill="1" applyAlignment="1">
      <alignment vertical="center"/>
      <protection/>
    </xf>
    <xf numFmtId="171" fontId="17" fillId="0" borderId="24" xfId="60" applyNumberFormat="1" applyFont="1" applyFill="1" applyBorder="1" applyProtection="1">
      <alignment/>
      <protection locked="0"/>
    </xf>
    <xf numFmtId="171" fontId="17" fillId="0" borderId="16" xfId="60" applyNumberFormat="1" applyFont="1" applyFill="1" applyBorder="1" applyAlignment="1" applyProtection="1">
      <alignment vertical="center"/>
      <protection locked="0"/>
    </xf>
    <xf numFmtId="171" fontId="17" fillId="0" borderId="16" xfId="60" applyNumberFormat="1" applyFont="1" applyFill="1" applyBorder="1" applyProtection="1">
      <alignment/>
      <protection locked="0"/>
    </xf>
    <xf numFmtId="37" fontId="17" fillId="0" borderId="64" xfId="60" applyNumberFormat="1" applyFont="1" applyFill="1" applyBorder="1" applyAlignment="1">
      <alignment horizontal="left" wrapText="1" indent="1"/>
      <protection/>
    </xf>
    <xf numFmtId="0" fontId="7" fillId="0" borderId="30" xfId="60" applyFont="1" applyFill="1" applyBorder="1" applyAlignment="1">
      <alignment horizontal="left" vertical="center" indent="1"/>
      <protection/>
    </xf>
    <xf numFmtId="0" fontId="36" fillId="0" borderId="0" xfId="60" applyFont="1" applyFill="1" applyAlignment="1">
      <alignment vertical="center"/>
      <protection/>
    </xf>
    <xf numFmtId="171" fontId="7" fillId="0" borderId="29" xfId="60" applyNumberFormat="1" applyFont="1" applyFill="1" applyBorder="1" applyAlignment="1">
      <alignment horizontal="center" vertical="center" wrapText="1"/>
      <protection/>
    </xf>
    <xf numFmtId="171" fontId="7" fillId="0" borderId="30" xfId="60" applyNumberFormat="1" applyFont="1" applyFill="1" applyBorder="1" applyAlignment="1">
      <alignment horizontal="center" vertical="center" wrapText="1"/>
      <protection/>
    </xf>
    <xf numFmtId="171" fontId="15" fillId="0" borderId="30" xfId="60" applyNumberFormat="1" applyFont="1" applyFill="1" applyBorder="1" applyAlignment="1">
      <alignment horizontal="center" vertical="center" wrapText="1"/>
      <protection/>
    </xf>
    <xf numFmtId="171" fontId="15" fillId="0" borderId="61" xfId="60" applyNumberFormat="1" applyFont="1" applyFill="1" applyBorder="1" applyAlignment="1">
      <alignment horizontal="center" vertical="center" wrapText="1"/>
      <protection/>
    </xf>
    <xf numFmtId="0" fontId="15" fillId="0" borderId="60" xfId="60" applyFont="1" applyFill="1" applyBorder="1" applyAlignment="1">
      <alignment horizontal="left" vertical="center" indent="1"/>
      <protection/>
    </xf>
    <xf numFmtId="0" fontId="15" fillId="0" borderId="30" xfId="60" applyFont="1" applyFill="1" applyBorder="1" applyAlignment="1" quotePrefix="1">
      <alignment horizontal="left" vertical="center" indent="1"/>
      <protection/>
    </xf>
    <xf numFmtId="0" fontId="17" fillId="0" borderId="64" xfId="60" applyFont="1" applyFill="1" applyBorder="1" applyAlignment="1">
      <alignment horizontal="left" indent="1"/>
      <protection/>
    </xf>
    <xf numFmtId="171" fontId="17" fillId="0" borderId="23" xfId="60" applyNumberFormat="1" applyFont="1" applyFill="1" applyBorder="1" applyProtection="1">
      <alignment/>
      <protection locked="0"/>
    </xf>
    <xf numFmtId="171" fontId="17" fillId="0" borderId="18" xfId="60" applyNumberFormat="1" applyFont="1" applyFill="1" applyBorder="1" applyAlignment="1" applyProtection="1">
      <alignment vertical="center"/>
      <protection locked="0"/>
    </xf>
    <xf numFmtId="171" fontId="17" fillId="0" borderId="18" xfId="60" applyNumberFormat="1" applyFont="1" applyFill="1" applyBorder="1">
      <alignment/>
      <protection/>
    </xf>
    <xf numFmtId="171" fontId="17" fillId="0" borderId="67" xfId="60" applyNumberFormat="1" applyFont="1" applyFill="1" applyBorder="1">
      <alignment/>
      <protection/>
    </xf>
    <xf numFmtId="0" fontId="17" fillId="0" borderId="68" xfId="60" applyFont="1" applyFill="1" applyBorder="1" applyAlignment="1">
      <alignment horizontal="left" indent="1"/>
      <protection/>
    </xf>
    <xf numFmtId="0" fontId="17" fillId="0" borderId="10" xfId="60" applyFont="1" applyFill="1" applyBorder="1" applyAlignment="1">
      <alignment horizontal="left" indent="3"/>
      <protection/>
    </xf>
    <xf numFmtId="0" fontId="15" fillId="0" borderId="69" xfId="60" applyFont="1" applyFill="1" applyBorder="1" applyAlignment="1">
      <alignment horizontal="left" vertical="center" indent="1"/>
      <protection/>
    </xf>
    <xf numFmtId="0" fontId="7" fillId="0" borderId="70" xfId="60" applyFont="1" applyFill="1" applyBorder="1" applyAlignment="1">
      <alignment horizontal="left" vertical="center" indent="1"/>
      <protection/>
    </xf>
    <xf numFmtId="171" fontId="15" fillId="0" borderId="71" xfId="60" applyNumberFormat="1" applyFont="1" applyFill="1" applyBorder="1" applyAlignment="1">
      <alignment vertical="center"/>
      <protection/>
    </xf>
    <xf numFmtId="171" fontId="15" fillId="0" borderId="70" xfId="60" applyNumberFormat="1" applyFont="1" applyFill="1" applyBorder="1" applyAlignment="1">
      <alignment vertical="center"/>
      <protection/>
    </xf>
    <xf numFmtId="171" fontId="15" fillId="0" borderId="72" xfId="60" applyNumberFormat="1" applyFont="1" applyFill="1" applyBorder="1" applyAlignment="1">
      <alignment vertical="center"/>
      <protection/>
    </xf>
    <xf numFmtId="0" fontId="36" fillId="0" borderId="0" xfId="60" applyFont="1" applyFill="1" applyAlignment="1">
      <alignment vertical="center"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>
      <alignment/>
      <protection/>
    </xf>
    <xf numFmtId="164" fontId="31" fillId="0" borderId="0" xfId="60" applyNumberFormat="1" applyFill="1" applyAlignment="1">
      <alignment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5" fillId="0" borderId="0" xfId="60" applyFont="1" applyFill="1">
      <alignment/>
      <protection/>
    </xf>
    <xf numFmtId="0" fontId="33" fillId="0" borderId="25" xfId="60" applyNumberFormat="1" applyFont="1" applyFill="1" applyBorder="1" applyAlignment="1" applyProtection="1">
      <alignment horizontal="center" vertical="center"/>
      <protection/>
    </xf>
    <xf numFmtId="0" fontId="33" fillId="0" borderId="35" xfId="60" applyNumberFormat="1" applyFont="1" applyFill="1" applyBorder="1" applyAlignment="1" applyProtection="1">
      <alignment horizontal="center" vertical="center"/>
      <protection/>
    </xf>
    <xf numFmtId="0" fontId="33" fillId="0" borderId="26" xfId="60" applyNumberFormat="1" applyFont="1" applyFill="1" applyBorder="1" applyAlignment="1" applyProtection="1">
      <alignment horizontal="center" vertical="center"/>
      <protection/>
    </xf>
    <xf numFmtId="0" fontId="31" fillId="0" borderId="0" xfId="60" applyFill="1" applyAlignment="1">
      <alignment vertical="center"/>
      <protection/>
    </xf>
    <xf numFmtId="169" fontId="17" fillId="0" borderId="22" xfId="60" applyNumberFormat="1" applyFont="1" applyFill="1" applyBorder="1" applyAlignment="1">
      <alignment horizontal="center" vertical="center"/>
      <protection/>
    </xf>
    <xf numFmtId="0" fontId="17" fillId="0" borderId="13" xfId="60" applyFont="1" applyFill="1" applyBorder="1" applyAlignment="1">
      <alignment horizontal="left" vertical="center" wrapText="1"/>
      <protection/>
    </xf>
    <xf numFmtId="171" fontId="17" fillId="0" borderId="13" xfId="60" applyNumberFormat="1" applyFont="1" applyFill="1" applyBorder="1" applyAlignment="1" applyProtection="1">
      <alignment horizontal="right" vertical="center"/>
      <protection locked="0"/>
    </xf>
    <xf numFmtId="171" fontId="17" fillId="0" borderId="14" xfId="60" applyNumberFormat="1" applyFont="1" applyFill="1" applyBorder="1" applyAlignment="1" applyProtection="1">
      <alignment horizontal="right" vertical="center"/>
      <protection locked="0"/>
    </xf>
    <xf numFmtId="169" fontId="17" fillId="0" borderId="20" xfId="60" applyNumberFormat="1" applyFont="1" applyFill="1" applyBorder="1" applyAlignment="1">
      <alignment horizontal="center" vertical="center"/>
      <protection/>
    </xf>
    <xf numFmtId="0" fontId="17" fillId="0" borderId="11" xfId="60" applyFont="1" applyFill="1" applyBorder="1" applyAlignment="1">
      <alignment horizontal="left" vertical="center" wrapText="1"/>
      <protection/>
    </xf>
    <xf numFmtId="171" fontId="17" fillId="0" borderId="11" xfId="60" applyNumberFormat="1" applyFont="1" applyFill="1" applyBorder="1" applyAlignment="1" applyProtection="1">
      <alignment horizontal="right" vertical="center"/>
      <protection locked="0"/>
    </xf>
    <xf numFmtId="171" fontId="17" fillId="0" borderId="12" xfId="60" applyNumberFormat="1" applyFont="1" applyFill="1" applyBorder="1" applyAlignment="1" applyProtection="1">
      <alignment horizontal="right" vertical="center"/>
      <protection locked="0"/>
    </xf>
    <xf numFmtId="169" fontId="17" fillId="0" borderId="23" xfId="60" applyNumberFormat="1" applyFont="1" applyFill="1" applyBorder="1" applyAlignment="1">
      <alignment horizontal="center" vertical="center"/>
      <protection/>
    </xf>
    <xf numFmtId="0" fontId="17" fillId="0" borderId="18" xfId="60" applyFont="1" applyFill="1" applyBorder="1" applyAlignment="1">
      <alignment horizontal="left" vertical="center" wrapText="1"/>
      <protection/>
    </xf>
    <xf numFmtId="171" fontId="17" fillId="0" borderId="18" xfId="60" applyNumberFormat="1" applyFont="1" applyFill="1" applyBorder="1" applyAlignment="1" applyProtection="1">
      <alignment horizontal="right" vertical="center"/>
      <protection locked="0"/>
    </xf>
    <xf numFmtId="171" fontId="17" fillId="0" borderId="15" xfId="60" applyNumberFormat="1" applyFont="1" applyFill="1" applyBorder="1" applyAlignment="1" applyProtection="1">
      <alignment horizontal="right" vertical="center"/>
      <protection locked="0"/>
    </xf>
    <xf numFmtId="169" fontId="15" fillId="0" borderId="29" xfId="60" applyNumberFormat="1" applyFont="1" applyFill="1" applyBorder="1" applyAlignment="1">
      <alignment horizontal="center" vertical="center"/>
      <protection/>
    </xf>
    <xf numFmtId="0" fontId="15" fillId="0" borderId="30" xfId="60" applyFont="1" applyFill="1" applyBorder="1" applyAlignment="1">
      <alignment horizontal="left" vertical="center" wrapText="1"/>
      <protection/>
    </xf>
    <xf numFmtId="171" fontId="19" fillId="0" borderId="30" xfId="60" applyNumberFormat="1" applyFont="1" applyFill="1" applyBorder="1" applyAlignment="1">
      <alignment vertical="center"/>
      <protection/>
    </xf>
    <xf numFmtId="171" fontId="19" fillId="0" borderId="32" xfId="60" applyNumberFormat="1" applyFont="1" applyFill="1" applyBorder="1" applyAlignment="1">
      <alignment vertical="center"/>
      <protection/>
    </xf>
    <xf numFmtId="0" fontId="37" fillId="0" borderId="0" xfId="60" applyFont="1" applyFill="1" applyAlignment="1">
      <alignment vertical="center"/>
      <protection/>
    </xf>
    <xf numFmtId="171" fontId="17" fillId="0" borderId="13" xfId="60" applyNumberFormat="1" applyFont="1" applyFill="1" applyBorder="1" applyAlignment="1" applyProtection="1">
      <alignment vertical="center"/>
      <protection locked="0"/>
    </xf>
    <xf numFmtId="171" fontId="17" fillId="0" borderId="14" xfId="60" applyNumberFormat="1" applyFont="1" applyFill="1" applyBorder="1" applyAlignment="1" applyProtection="1">
      <alignment vertical="center"/>
      <protection locked="0"/>
    </xf>
    <xf numFmtId="171" fontId="17" fillId="0" borderId="15" xfId="60" applyNumberFormat="1" applyFont="1" applyFill="1" applyBorder="1" applyAlignment="1" applyProtection="1">
      <alignment vertical="center"/>
      <protection locked="0"/>
    </xf>
    <xf numFmtId="171" fontId="17" fillId="19" borderId="11" xfId="60" applyNumberFormat="1" applyFont="1" applyFill="1" applyBorder="1" applyAlignment="1" applyProtection="1">
      <alignment vertical="center"/>
      <protection/>
    </xf>
    <xf numFmtId="171" fontId="17" fillId="0" borderId="12" xfId="60" applyNumberFormat="1" applyFont="1" applyFill="1" applyBorder="1" applyAlignment="1" applyProtection="1">
      <alignment vertical="center"/>
      <protection locked="0"/>
    </xf>
    <xf numFmtId="0" fontId="17" fillId="0" borderId="18" xfId="60" applyFont="1" applyFill="1" applyBorder="1" applyAlignment="1" quotePrefix="1">
      <alignment horizontal="left" vertical="center" wrapText="1"/>
      <protection/>
    </xf>
    <xf numFmtId="171" fontId="19" fillId="0" borderId="30" xfId="60" applyNumberFormat="1" applyFont="1" applyFill="1" applyBorder="1" applyAlignment="1" applyProtection="1">
      <alignment vertical="center"/>
      <protection/>
    </xf>
    <xf numFmtId="171" fontId="19" fillId="0" borderId="32" xfId="60" applyNumberFormat="1" applyFont="1" applyFill="1" applyBorder="1" applyAlignment="1" applyProtection="1">
      <alignment vertical="center"/>
      <protection/>
    </xf>
    <xf numFmtId="0" fontId="17" fillId="0" borderId="10" xfId="60" applyFont="1" applyFill="1" applyBorder="1" applyAlignment="1">
      <alignment horizontal="left" vertical="center" wrapText="1"/>
      <protection/>
    </xf>
    <xf numFmtId="169" fontId="15" fillId="0" borderId="21" xfId="60" applyNumberFormat="1" applyFont="1" applyFill="1" applyBorder="1" applyAlignment="1">
      <alignment horizontal="center" vertical="center"/>
      <protection/>
    </xf>
    <xf numFmtId="0" fontId="15" fillId="0" borderId="39" xfId="60" applyFont="1" applyFill="1" applyBorder="1" applyAlignment="1">
      <alignment horizontal="left" vertical="center" wrapText="1"/>
      <protection/>
    </xf>
    <xf numFmtId="171" fontId="19" fillId="0" borderId="39" xfId="60" applyNumberFormat="1" applyFont="1" applyFill="1" applyBorder="1" applyAlignment="1" applyProtection="1">
      <alignment vertical="center"/>
      <protection/>
    </xf>
    <xf numFmtId="171" fontId="19" fillId="0" borderId="28" xfId="60" applyNumberFormat="1" applyFont="1" applyFill="1" applyBorder="1" applyAlignment="1" applyProtection="1">
      <alignment vertical="center"/>
      <protection/>
    </xf>
    <xf numFmtId="171" fontId="17" fillId="19" borderId="18" xfId="60" applyNumberFormat="1" applyFont="1" applyFill="1" applyBorder="1" applyAlignment="1" applyProtection="1">
      <alignment vertical="center"/>
      <protection/>
    </xf>
    <xf numFmtId="169" fontId="15" fillId="0" borderId="31" xfId="60" applyNumberFormat="1" applyFont="1" applyFill="1" applyBorder="1" applyAlignment="1">
      <alignment horizontal="center" vertical="center"/>
      <protection/>
    </xf>
    <xf numFmtId="0" fontId="15" fillId="0" borderId="54" xfId="60" applyFont="1" applyFill="1" applyBorder="1" applyAlignment="1">
      <alignment horizontal="left" vertical="center" wrapText="1"/>
      <protection/>
    </xf>
    <xf numFmtId="171" fontId="19" fillId="0" borderId="33" xfId="60" applyNumberFormat="1" applyFont="1" applyFill="1" applyBorder="1" applyAlignment="1" applyProtection="1">
      <alignment vertical="center"/>
      <protection/>
    </xf>
    <xf numFmtId="169" fontId="15" fillId="0" borderId="29" xfId="60" applyNumberFormat="1" applyFont="1" applyFill="1" applyBorder="1" applyAlignment="1">
      <alignment horizontal="center" vertical="center"/>
      <protection/>
    </xf>
    <xf numFmtId="169" fontId="15" fillId="0" borderId="21" xfId="60" applyNumberFormat="1" applyFont="1" applyFill="1" applyBorder="1" applyAlignment="1">
      <alignment horizontal="center" vertical="center"/>
      <protection/>
    </xf>
    <xf numFmtId="171" fontId="19" fillId="19" borderId="39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>
      <alignment/>
    </xf>
    <xf numFmtId="0" fontId="38" fillId="0" borderId="0" xfId="60" applyFont="1" applyFill="1">
      <alignment/>
      <protection/>
    </xf>
    <xf numFmtId="0" fontId="39" fillId="0" borderId="0" xfId="60" applyFont="1" applyFill="1">
      <alignment/>
      <protection/>
    </xf>
    <xf numFmtId="0" fontId="7" fillId="0" borderId="31" xfId="60" applyFont="1" applyFill="1" applyBorder="1" applyAlignment="1" quotePrefix="1">
      <alignment horizontal="center" vertical="center" wrapText="1"/>
      <protection/>
    </xf>
    <xf numFmtId="0" fontId="7" fillId="0" borderId="33" xfId="60" applyFont="1" applyFill="1" applyBorder="1" applyAlignment="1">
      <alignment horizontal="center" vertical="center"/>
      <protection/>
    </xf>
    <xf numFmtId="0" fontId="7" fillId="0" borderId="54" xfId="60" applyFont="1" applyFill="1" applyBorder="1" applyAlignment="1">
      <alignment horizontal="center" vertical="center" wrapText="1"/>
      <protection/>
    </xf>
    <xf numFmtId="0" fontId="7" fillId="0" borderId="33" xfId="60" applyFont="1" applyFill="1" applyBorder="1" applyAlignment="1">
      <alignment horizontal="center" vertical="center" wrapText="1"/>
      <protection/>
    </xf>
    <xf numFmtId="169" fontId="17" fillId="0" borderId="24" xfId="60" applyNumberFormat="1" applyFont="1" applyFill="1" applyBorder="1" applyAlignment="1">
      <alignment horizontal="center" vertical="center"/>
      <protection/>
    </xf>
    <xf numFmtId="0" fontId="17" fillId="0" borderId="16" xfId="60" applyFont="1" applyFill="1" applyBorder="1" applyAlignment="1">
      <alignment horizontal="left" vertical="center" wrapText="1" indent="1"/>
      <protection/>
    </xf>
    <xf numFmtId="171" fontId="17" fillId="0" borderId="16" xfId="60" applyNumberFormat="1" applyFont="1" applyFill="1" applyBorder="1" applyAlignment="1" applyProtection="1">
      <alignment horizontal="right" vertical="center"/>
      <protection locked="0"/>
    </xf>
    <xf numFmtId="171" fontId="17" fillId="0" borderId="16" xfId="42" applyNumberFormat="1" applyFont="1" applyFill="1" applyBorder="1" applyAlignment="1" applyProtection="1">
      <alignment horizontal="right" vertical="center"/>
      <protection locked="0"/>
    </xf>
    <xf numFmtId="171" fontId="17" fillId="0" borderId="16" xfId="60" applyNumberFormat="1" applyFont="1" applyFill="1" applyBorder="1" applyAlignment="1">
      <alignment horizontal="right" vertical="center"/>
      <protection/>
    </xf>
    <xf numFmtId="171" fontId="17" fillId="0" borderId="16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7" xfId="60" applyNumberFormat="1" applyFont="1" applyFill="1" applyBorder="1" applyAlignment="1">
      <alignment horizontal="right" vertical="center"/>
      <protection/>
    </xf>
    <xf numFmtId="0" fontId="17" fillId="0" borderId="11" xfId="60" applyFont="1" applyFill="1" applyBorder="1" applyAlignment="1" quotePrefix="1">
      <alignment horizontal="left" vertical="center" wrapText="1" indent="1"/>
      <protection/>
    </xf>
    <xf numFmtId="171" fontId="17" fillId="0" borderId="11" xfId="42" applyNumberFormat="1" applyFont="1" applyFill="1" applyBorder="1" applyAlignment="1" applyProtection="1">
      <alignment horizontal="right" vertical="center"/>
      <protection locked="0"/>
    </xf>
    <xf numFmtId="171" fontId="17" fillId="0" borderId="11" xfId="60" applyNumberFormat="1" applyFont="1" applyFill="1" applyBorder="1" applyAlignment="1">
      <alignment horizontal="right" vertical="center"/>
      <protection/>
    </xf>
    <xf numFmtId="171" fontId="17" fillId="0" borderId="11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2" xfId="60" applyNumberFormat="1" applyFont="1" applyFill="1" applyBorder="1" applyAlignment="1">
      <alignment horizontal="right" vertical="center"/>
      <protection/>
    </xf>
    <xf numFmtId="169" fontId="17" fillId="0" borderId="19" xfId="60" applyNumberFormat="1" applyFont="1" applyFill="1" applyBorder="1" applyAlignment="1">
      <alignment horizontal="center" vertical="center"/>
      <protection/>
    </xf>
    <xf numFmtId="0" fontId="17" fillId="0" borderId="10" xfId="60" applyFont="1" applyFill="1" applyBorder="1" applyAlignment="1">
      <alignment horizontal="left" vertical="center" wrapText="1" indent="1"/>
      <protection/>
    </xf>
    <xf numFmtId="171" fontId="17" fillId="0" borderId="10" xfId="60" applyNumberFormat="1" applyFont="1" applyFill="1" applyBorder="1" applyAlignment="1" applyProtection="1">
      <alignment horizontal="right" vertical="center"/>
      <protection locked="0"/>
    </xf>
    <xf numFmtId="171" fontId="17" fillId="0" borderId="10" xfId="42" applyNumberFormat="1" applyFont="1" applyFill="1" applyBorder="1" applyAlignment="1" applyProtection="1">
      <alignment horizontal="right" vertical="center"/>
      <protection locked="0"/>
    </xf>
    <xf numFmtId="171" fontId="17" fillId="0" borderId="10" xfId="60" applyNumberFormat="1" applyFont="1" applyFill="1" applyBorder="1" applyAlignment="1">
      <alignment horizontal="right" vertical="center"/>
      <protection/>
    </xf>
    <xf numFmtId="171" fontId="17" fillId="0" borderId="10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27" xfId="60" applyNumberFormat="1" applyFont="1" applyFill="1" applyBorder="1" applyAlignment="1">
      <alignment horizontal="right" vertical="center"/>
      <protection/>
    </xf>
    <xf numFmtId="0" fontId="15" fillId="0" borderId="30" xfId="60" applyFont="1" applyFill="1" applyBorder="1" applyAlignment="1" quotePrefix="1">
      <alignment horizontal="left" vertical="center" wrapText="1" indent="1"/>
      <protection/>
    </xf>
    <xf numFmtId="171" fontId="15" fillId="0" borderId="30" xfId="60" applyNumberFormat="1" applyFont="1" applyFill="1" applyBorder="1" applyAlignment="1" applyProtection="1">
      <alignment horizontal="right" vertical="center"/>
      <protection/>
    </xf>
    <xf numFmtId="171" fontId="15" fillId="0" borderId="32" xfId="60" applyNumberFormat="1" applyFont="1" applyFill="1" applyBorder="1" applyAlignment="1" applyProtection="1">
      <alignment horizontal="right" vertical="center"/>
      <protection/>
    </xf>
    <xf numFmtId="0" fontId="35" fillId="0" borderId="0" xfId="60" applyFont="1" applyFill="1" applyBorder="1" applyAlignment="1">
      <alignment vertical="center"/>
      <protection/>
    </xf>
    <xf numFmtId="0" fontId="17" fillId="0" borderId="13" xfId="60" applyFont="1" applyFill="1" applyBorder="1" applyAlignment="1" quotePrefix="1">
      <alignment horizontal="left" vertical="center" wrapText="1" indent="1"/>
      <protection/>
    </xf>
    <xf numFmtId="171" fontId="17" fillId="0" borderId="13" xfId="42" applyNumberFormat="1" applyFont="1" applyFill="1" applyBorder="1" applyAlignment="1" applyProtection="1">
      <alignment horizontal="right" vertical="center"/>
      <protection locked="0"/>
    </xf>
    <xf numFmtId="171" fontId="17" fillId="0" borderId="13" xfId="60" applyNumberFormat="1" applyFont="1" applyFill="1" applyBorder="1" applyAlignment="1">
      <alignment horizontal="right" vertical="center"/>
      <protection/>
    </xf>
    <xf numFmtId="171" fontId="17" fillId="0" borderId="13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4" xfId="60" applyNumberFormat="1" applyFont="1" applyFill="1" applyBorder="1" applyAlignment="1">
      <alignment horizontal="right" vertical="center"/>
      <protection/>
    </xf>
    <xf numFmtId="0" fontId="31" fillId="0" borderId="0" xfId="60" applyFill="1" applyBorder="1" applyAlignment="1">
      <alignment vertical="center"/>
      <protection/>
    </xf>
    <xf numFmtId="0" fontId="17" fillId="0" borderId="18" xfId="60" applyFont="1" applyFill="1" applyBorder="1" applyAlignment="1" quotePrefix="1">
      <alignment horizontal="left" vertical="center" wrapText="1" indent="1"/>
      <protection/>
    </xf>
    <xf numFmtId="171" fontId="17" fillId="0" borderId="18" xfId="42" applyNumberFormat="1" applyFont="1" applyFill="1" applyBorder="1" applyAlignment="1" applyProtection="1">
      <alignment horizontal="right" vertical="center"/>
      <protection locked="0"/>
    </xf>
    <xf numFmtId="171" fontId="17" fillId="0" borderId="18" xfId="60" applyNumberFormat="1" applyFont="1" applyFill="1" applyBorder="1" applyAlignment="1">
      <alignment horizontal="right" vertical="center"/>
      <protection/>
    </xf>
    <xf numFmtId="171" fontId="17" fillId="0" borderId="18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15" xfId="60" applyNumberFormat="1" applyFont="1" applyFill="1" applyBorder="1" applyAlignment="1">
      <alignment horizontal="right" vertical="center"/>
      <protection/>
    </xf>
    <xf numFmtId="0" fontId="15" fillId="0" borderId="30" xfId="60" applyFont="1" applyFill="1" applyBorder="1" applyAlignment="1">
      <alignment horizontal="left" vertical="center" wrapText="1" indent="1"/>
      <protection/>
    </xf>
    <xf numFmtId="171" fontId="15" fillId="0" borderId="30" xfId="60" applyNumberFormat="1" applyFont="1" applyFill="1" applyBorder="1" applyAlignment="1" applyProtection="1">
      <alignment horizontal="right" vertical="center"/>
      <protection/>
    </xf>
    <xf numFmtId="171" fontId="15" fillId="0" borderId="32" xfId="60" applyNumberFormat="1" applyFont="1" applyFill="1" applyBorder="1" applyAlignment="1" applyProtection="1">
      <alignment horizontal="right" vertical="center"/>
      <protection/>
    </xf>
    <xf numFmtId="0" fontId="17" fillId="0" borderId="16" xfId="60" applyFont="1" applyFill="1" applyBorder="1" applyAlignment="1" quotePrefix="1">
      <alignment horizontal="left" vertical="center" wrapText="1" indent="1"/>
      <protection/>
    </xf>
    <xf numFmtId="0" fontId="17" fillId="0" borderId="10" xfId="60" applyFont="1" applyFill="1" applyBorder="1" applyAlignment="1" quotePrefix="1">
      <alignment horizontal="left" vertical="center" wrapText="1" indent="1"/>
      <protection/>
    </xf>
    <xf numFmtId="171" fontId="15" fillId="0" borderId="32" xfId="60" applyNumberFormat="1" applyFont="1" applyFill="1" applyBorder="1" applyAlignment="1">
      <alignment horizontal="right" vertical="center"/>
      <protection/>
    </xf>
    <xf numFmtId="0" fontId="17" fillId="0" borderId="13" xfId="60" applyFont="1" applyFill="1" applyBorder="1" applyAlignment="1">
      <alignment horizontal="left" vertical="center" wrapText="1" indent="1"/>
      <protection/>
    </xf>
    <xf numFmtId="169" fontId="17" fillId="0" borderId="25" xfId="60" applyNumberFormat="1" applyFont="1" applyFill="1" applyBorder="1" applyAlignment="1">
      <alignment horizontal="center" vertical="center"/>
      <protection/>
    </xf>
    <xf numFmtId="0" fontId="17" fillId="0" borderId="35" xfId="60" applyFont="1" applyFill="1" applyBorder="1" applyAlignment="1" quotePrefix="1">
      <alignment horizontal="left" vertical="center" wrapText="1" indent="1"/>
      <protection/>
    </xf>
    <xf numFmtId="171" fontId="17" fillId="0" borderId="35" xfId="60" applyNumberFormat="1" applyFont="1" applyFill="1" applyBorder="1" applyAlignment="1" applyProtection="1">
      <alignment horizontal="right" vertical="center"/>
      <protection locked="0"/>
    </xf>
    <xf numFmtId="171" fontId="17" fillId="0" borderId="35" xfId="42" applyNumberFormat="1" applyFont="1" applyFill="1" applyBorder="1" applyAlignment="1" applyProtection="1">
      <alignment horizontal="right" vertical="center"/>
      <protection locked="0"/>
    </xf>
    <xf numFmtId="171" fontId="17" fillId="0" borderId="35" xfId="60" applyNumberFormat="1" applyFont="1" applyFill="1" applyBorder="1" applyAlignment="1">
      <alignment horizontal="right" vertical="center"/>
      <protection/>
    </xf>
    <xf numFmtId="171" fontId="17" fillId="0" borderId="35" xfId="42" applyNumberFormat="1" applyFont="1" applyFill="1" applyBorder="1" applyAlignment="1" applyProtection="1" quotePrefix="1">
      <alignment horizontal="right" vertical="center"/>
      <protection locked="0"/>
    </xf>
    <xf numFmtId="171" fontId="17" fillId="0" borderId="26" xfId="60" applyNumberFormat="1" applyFont="1" applyFill="1" applyBorder="1" applyAlignment="1">
      <alignment horizontal="right" vertical="center"/>
      <protection/>
    </xf>
    <xf numFmtId="0" fontId="32" fillId="0" borderId="0" xfId="62" applyFill="1">
      <alignment/>
      <protection/>
    </xf>
    <xf numFmtId="0" fontId="27" fillId="0" borderId="25" xfId="62" applyFont="1" applyFill="1" applyBorder="1" applyAlignment="1">
      <alignment horizontal="center" vertical="center" wrapText="1"/>
      <protection/>
    </xf>
    <xf numFmtId="0" fontId="27" fillId="0" borderId="35" xfId="62" applyFont="1" applyFill="1" applyBorder="1" applyAlignment="1">
      <alignment horizontal="center" vertical="center" wrapText="1"/>
      <protection/>
    </xf>
    <xf numFmtId="0" fontId="27" fillId="0" borderId="26" xfId="62" applyFont="1" applyFill="1" applyBorder="1" applyAlignment="1">
      <alignment horizontal="center" vertical="center" wrapText="1"/>
      <protection/>
    </xf>
    <xf numFmtId="0" fontId="32" fillId="0" borderId="0" xfId="62" applyFill="1" applyAlignment="1">
      <alignment horizontal="center" vertical="center"/>
      <protection/>
    </xf>
    <xf numFmtId="0" fontId="22" fillId="0" borderId="22" xfId="62" applyFont="1" applyFill="1" applyBorder="1" applyAlignment="1">
      <alignment vertical="center" wrapText="1"/>
      <protection/>
    </xf>
    <xf numFmtId="0" fontId="21" fillId="0" borderId="13" xfId="62" applyFont="1" applyFill="1" applyBorder="1" applyAlignment="1">
      <alignment horizontal="center" vertical="center" wrapText="1"/>
      <protection/>
    </xf>
    <xf numFmtId="173" fontId="22" fillId="0" borderId="13" xfId="62" applyNumberFormat="1" applyFont="1" applyFill="1" applyBorder="1" applyAlignment="1">
      <alignment horizontal="right" vertical="center" wrapText="1"/>
      <protection/>
    </xf>
    <xf numFmtId="173" fontId="22" fillId="0" borderId="73" xfId="62" applyNumberFormat="1" applyFont="1" applyFill="1" applyBorder="1" applyAlignment="1">
      <alignment horizontal="right" vertical="center" wrapText="1"/>
      <protection/>
    </xf>
    <xf numFmtId="0" fontId="32" fillId="0" borderId="0" xfId="62" applyFill="1" applyAlignment="1">
      <alignment vertical="center"/>
      <protection/>
    </xf>
    <xf numFmtId="0" fontId="27" fillId="0" borderId="20" xfId="62" applyFont="1" applyFill="1" applyBorder="1" applyAlignment="1">
      <alignment vertical="center" wrapText="1"/>
      <protection/>
    </xf>
    <xf numFmtId="0" fontId="21" fillId="0" borderId="11" xfId="62" applyFont="1" applyFill="1" applyBorder="1" applyAlignment="1">
      <alignment horizontal="center" vertical="center" wrapText="1"/>
      <protection/>
    </xf>
    <xf numFmtId="173" fontId="21" fillId="0" borderId="11" xfId="62" applyNumberFormat="1" applyFont="1" applyFill="1" applyBorder="1" applyAlignment="1">
      <alignment horizontal="right" vertical="center" wrapText="1"/>
      <protection/>
    </xf>
    <xf numFmtId="173" fontId="22" fillId="0" borderId="74" xfId="62" applyNumberFormat="1" applyFont="1" applyFill="1" applyBorder="1" applyAlignment="1">
      <alignment horizontal="right" vertical="center" wrapText="1"/>
      <protection/>
    </xf>
    <xf numFmtId="0" fontId="42" fillId="0" borderId="20" xfId="62" applyFont="1" applyFill="1" applyBorder="1" applyAlignment="1">
      <alignment horizontal="left" vertical="center" wrapText="1" indent="1"/>
      <protection/>
    </xf>
    <xf numFmtId="173" fontId="21" fillId="0" borderId="11" xfId="62" applyNumberFormat="1" applyFont="1" applyFill="1" applyBorder="1" applyAlignment="1">
      <alignment horizontal="right" vertical="center" wrapText="1"/>
      <protection/>
    </xf>
    <xf numFmtId="173" fontId="21" fillId="0" borderId="74" xfId="62" applyNumberFormat="1" applyFont="1" applyFill="1" applyBorder="1" applyAlignment="1">
      <alignment horizontal="right" vertical="center" wrapText="1"/>
      <protection/>
    </xf>
    <xf numFmtId="0" fontId="21" fillId="0" borderId="20" xfId="62" applyFont="1" applyFill="1" applyBorder="1" applyAlignment="1">
      <alignment vertical="center" wrapText="1"/>
      <protection/>
    </xf>
    <xf numFmtId="173" fontId="21" fillId="0" borderId="11" xfId="62" applyNumberFormat="1" applyFont="1" applyFill="1" applyBorder="1" applyAlignment="1" applyProtection="1">
      <alignment horizontal="right" vertical="center" wrapText="1"/>
      <protection locked="0"/>
    </xf>
    <xf numFmtId="173" fontId="21" fillId="0" borderId="75" xfId="62" applyNumberFormat="1" applyFont="1" applyFill="1" applyBorder="1" applyAlignment="1">
      <alignment horizontal="right" vertical="center" wrapText="1"/>
      <protection/>
    </xf>
    <xf numFmtId="0" fontId="22" fillId="0" borderId="20" xfId="62" applyFont="1" applyFill="1" applyBorder="1" applyAlignment="1">
      <alignment vertical="center" wrapText="1"/>
      <protection/>
    </xf>
    <xf numFmtId="173" fontId="22" fillId="0" borderId="11" xfId="62" applyNumberFormat="1" applyFont="1" applyFill="1" applyBorder="1" applyAlignment="1">
      <alignment horizontal="right" vertical="center" wrapText="1"/>
      <protection/>
    </xf>
    <xf numFmtId="173" fontId="22" fillId="0" borderId="12" xfId="62" applyNumberFormat="1" applyFont="1" applyFill="1" applyBorder="1" applyAlignment="1">
      <alignment horizontal="right" vertical="center" wrapText="1"/>
      <protection/>
    </xf>
    <xf numFmtId="173" fontId="27" fillId="0" borderId="11" xfId="62" applyNumberFormat="1" applyFont="1" applyFill="1" applyBorder="1" applyAlignment="1">
      <alignment horizontal="right" vertical="center" wrapText="1"/>
      <protection/>
    </xf>
    <xf numFmtId="173" fontId="27" fillId="0" borderId="12" xfId="62" applyNumberFormat="1" applyFont="1" applyFill="1" applyBorder="1" applyAlignment="1">
      <alignment horizontal="right" vertical="center" wrapText="1"/>
      <protection/>
    </xf>
    <xf numFmtId="173" fontId="21" fillId="0" borderId="12" xfId="62" applyNumberFormat="1" applyFont="1" applyFill="1" applyBorder="1" applyAlignment="1">
      <alignment horizontal="right" vertical="center" wrapText="1"/>
      <protection/>
    </xf>
    <xf numFmtId="0" fontId="21" fillId="0" borderId="20" xfId="62" applyFont="1" applyFill="1" applyBorder="1" applyAlignment="1">
      <alignment horizontal="left" vertical="center" wrapText="1" indent="2"/>
      <protection/>
    </xf>
    <xf numFmtId="0" fontId="21" fillId="0" borderId="20" xfId="62" applyFont="1" applyFill="1" applyBorder="1" applyAlignment="1">
      <alignment horizontal="left" vertical="center" wrapText="1" indent="3"/>
      <protection/>
    </xf>
    <xf numFmtId="173" fontId="21" fillId="0" borderId="12" xfId="62" applyNumberFormat="1" applyFont="1" applyFill="1" applyBorder="1" applyAlignment="1" applyProtection="1">
      <alignment horizontal="right" vertical="center" wrapText="1"/>
      <protection locked="0"/>
    </xf>
    <xf numFmtId="173" fontId="27" fillId="0" borderId="75" xfId="62" applyNumberFormat="1" applyFont="1" applyFill="1" applyBorder="1" applyAlignment="1">
      <alignment horizontal="right" vertical="center" wrapText="1"/>
      <protection/>
    </xf>
    <xf numFmtId="173" fontId="27" fillId="0" borderId="11" xfId="62" applyNumberFormat="1" applyFont="1" applyFill="1" applyBorder="1" applyAlignment="1" applyProtection="1">
      <alignment horizontal="right" vertical="center" wrapText="1"/>
      <protection locked="0"/>
    </xf>
    <xf numFmtId="173" fontId="27" fillId="0" borderId="74" xfId="62" applyNumberFormat="1" applyFont="1" applyFill="1" applyBorder="1" applyAlignment="1">
      <alignment horizontal="right" vertical="center" wrapText="1"/>
      <protection/>
    </xf>
    <xf numFmtId="0" fontId="21" fillId="0" borderId="20" xfId="62" applyFont="1" applyFill="1" applyBorder="1" applyAlignment="1">
      <alignment horizontal="left" vertical="center" indent="2"/>
      <protection/>
    </xf>
    <xf numFmtId="173" fontId="27" fillId="0" borderId="11" xfId="62" applyNumberFormat="1" applyFont="1" applyFill="1" applyBorder="1" applyAlignment="1" applyProtection="1">
      <alignment horizontal="right" vertical="center" wrapText="1"/>
      <protection/>
    </xf>
    <xf numFmtId="173" fontId="22" fillId="0" borderId="75" xfId="62" applyNumberFormat="1" applyFont="1" applyFill="1" applyBorder="1" applyAlignment="1">
      <alignment horizontal="right" vertical="center" wrapText="1"/>
      <protection/>
    </xf>
    <xf numFmtId="0" fontId="22" fillId="0" borderId="25" xfId="62" applyFont="1" applyFill="1" applyBorder="1" applyAlignment="1">
      <alignment vertical="center" wrapText="1"/>
      <protection/>
    </xf>
    <xf numFmtId="0" fontId="21" fillId="0" borderId="35" xfId="62" applyFont="1" applyFill="1" applyBorder="1" applyAlignment="1">
      <alignment horizontal="center" vertical="center" wrapText="1"/>
      <protection/>
    </xf>
    <xf numFmtId="173" fontId="22" fillId="0" borderId="76" xfId="62" applyNumberFormat="1" applyFont="1" applyFill="1" applyBorder="1" applyAlignment="1">
      <alignment horizontal="right" vertical="center" wrapText="1"/>
      <protection/>
    </xf>
    <xf numFmtId="173" fontId="22" fillId="0" borderId="35" xfId="62" applyNumberFormat="1" applyFont="1" applyFill="1" applyBorder="1" applyAlignment="1">
      <alignment horizontal="right" vertical="center" wrapText="1"/>
      <protection/>
    </xf>
    <xf numFmtId="173" fontId="22" fillId="0" borderId="77" xfId="62" applyNumberFormat="1" applyFont="1" applyFill="1" applyBorder="1" applyAlignment="1">
      <alignment horizontal="right" vertical="center" wrapText="1"/>
      <protection/>
    </xf>
    <xf numFmtId="0" fontId="21" fillId="0" borderId="0" xfId="62" applyFont="1" applyFill="1">
      <alignment/>
      <protection/>
    </xf>
    <xf numFmtId="0" fontId="32" fillId="0" borderId="0" xfId="62" applyFont="1" applyFill="1">
      <alignment/>
      <protection/>
    </xf>
    <xf numFmtId="3" fontId="32" fillId="0" borderId="0" xfId="62" applyNumberFormat="1" applyFont="1" applyFill="1">
      <alignment/>
      <protection/>
    </xf>
    <xf numFmtId="3" fontId="32" fillId="0" borderId="0" xfId="62" applyNumberFormat="1" applyFont="1" applyFill="1" applyAlignment="1">
      <alignment horizontal="center"/>
      <protection/>
    </xf>
    <xf numFmtId="0" fontId="21" fillId="0" borderId="0" xfId="62" applyFont="1" applyFill="1" applyProtection="1">
      <alignment/>
      <protection locked="0"/>
    </xf>
    <xf numFmtId="0" fontId="32" fillId="0" borderId="0" xfId="62" applyFill="1" applyAlignment="1">
      <alignment horizontal="center"/>
      <protection/>
    </xf>
    <xf numFmtId="0" fontId="32" fillId="0" borderId="0" xfId="62" applyFont="1" applyFill="1" applyAlignment="1">
      <alignment/>
      <protection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3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2" fontId="7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 indent="5"/>
    </xf>
    <xf numFmtId="172" fontId="14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Fill="1" applyBorder="1" applyAlignment="1">
      <alignment horizontal="center" vertical="center"/>
    </xf>
    <xf numFmtId="172" fontId="14" fillId="0" borderId="15" xfId="0" applyNumberFormat="1" applyFont="1" applyFill="1" applyBorder="1" applyAlignment="1" applyProtection="1">
      <alignment horizontal="right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72" fontId="7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horizontal="center" vertical="center"/>
    </xf>
    <xf numFmtId="0" fontId="43" fillId="0" borderId="35" xfId="0" applyFont="1" applyFill="1" applyBorder="1" applyAlignment="1">
      <alignment horizontal="left" vertical="center" indent="5"/>
    </xf>
    <xf numFmtId="172" fontId="14" fillId="0" borderId="26" xfId="0" applyNumberFormat="1" applyFont="1" applyFill="1" applyBorder="1" applyAlignment="1" applyProtection="1">
      <alignment horizontal="right" vertical="center"/>
      <protection locked="0"/>
    </xf>
    <xf numFmtId="0" fontId="15" fillId="0" borderId="78" xfId="59" applyFont="1" applyFill="1" applyBorder="1" applyAlignment="1" applyProtection="1">
      <alignment horizontal="left" vertical="center" wrapText="1" indent="1"/>
      <protection/>
    </xf>
    <xf numFmtId="164" fontId="15" fillId="0" borderId="47" xfId="59" applyNumberFormat="1" applyFont="1" applyFill="1" applyBorder="1" applyAlignment="1" applyProtection="1">
      <alignment horizontal="right" vertical="center" wrapText="1"/>
      <protection/>
    </xf>
    <xf numFmtId="0" fontId="7" fillId="0" borderId="78" xfId="59" applyFont="1" applyFill="1" applyBorder="1" applyAlignment="1" applyProtection="1">
      <alignment vertical="center" wrapText="1"/>
      <protection/>
    </xf>
    <xf numFmtId="164" fontId="15" fillId="0" borderId="51" xfId="59" applyNumberFormat="1" applyFont="1" applyFill="1" applyBorder="1" applyAlignment="1" applyProtection="1">
      <alignment vertical="center" wrapText="1"/>
      <protection/>
    </xf>
    <xf numFmtId="164" fontId="15" fillId="0" borderId="47" xfId="59" applyNumberFormat="1" applyFont="1" applyFill="1" applyBorder="1" applyAlignment="1" applyProtection="1">
      <alignment vertical="center" wrapText="1"/>
      <protection/>
    </xf>
    <xf numFmtId="0" fontId="15" fillId="0" borderId="79" xfId="59" applyFont="1" applyFill="1" applyBorder="1" applyAlignment="1" applyProtection="1">
      <alignment horizontal="left" vertical="center" wrapText="1" indent="1"/>
      <protection/>
    </xf>
    <xf numFmtId="0" fontId="15" fillId="0" borderId="46" xfId="59" applyFont="1" applyFill="1" applyBorder="1" applyAlignment="1" applyProtection="1">
      <alignment horizontal="left" vertical="center" wrapText="1" indent="1"/>
      <protection/>
    </xf>
    <xf numFmtId="164" fontId="15" fillId="0" borderId="80" xfId="59" applyNumberFormat="1" applyFont="1" applyFill="1" applyBorder="1" applyAlignment="1" applyProtection="1">
      <alignment vertical="center" wrapText="1"/>
      <protection locked="0"/>
    </xf>
    <xf numFmtId="164" fontId="15" fillId="0" borderId="81" xfId="59" applyNumberFormat="1" applyFont="1" applyFill="1" applyBorder="1" applyAlignment="1" applyProtection="1">
      <alignment vertical="center" wrapText="1"/>
      <protection locked="0"/>
    </xf>
    <xf numFmtId="164" fontId="15" fillId="0" borderId="50" xfId="59" applyNumberFormat="1" applyFont="1" applyFill="1" applyBorder="1" applyAlignment="1" applyProtection="1">
      <alignment vertical="center" wrapText="1"/>
      <protection locked="0"/>
    </xf>
    <xf numFmtId="164" fontId="15" fillId="0" borderId="50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80" xfId="59" applyNumberFormat="1" applyFont="1" applyFill="1" applyBorder="1" applyAlignment="1" applyProtection="1">
      <alignment horizontal="right" vertical="center" wrapText="1"/>
      <protection locked="0"/>
    </xf>
    <xf numFmtId="164" fontId="15" fillId="0" borderId="81" xfId="59" applyNumberFormat="1" applyFont="1" applyFill="1" applyBorder="1" applyAlignment="1" applyProtection="1">
      <alignment horizontal="right" vertical="center" wrapText="1"/>
      <protection locked="0"/>
    </xf>
    <xf numFmtId="164" fontId="7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51" xfId="0" applyNumberFormat="1" applyFont="1" applyFill="1" applyBorder="1" applyAlignment="1" applyProtection="1">
      <alignment horizontal="center" vertical="center" wrapText="1"/>
      <protection/>
    </xf>
    <xf numFmtId="164" fontId="15" fillId="0" borderId="29" xfId="0" applyNumberFormat="1" applyFont="1" applyFill="1" applyBorder="1" applyAlignment="1" applyProtection="1">
      <alignment horizontal="center" vertical="center" wrapText="1"/>
      <protection/>
    </xf>
    <xf numFmtId="164" fontId="15" fillId="0" borderId="46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2" xfId="0" applyNumberFormat="1" applyFill="1" applyBorder="1" applyAlignment="1" applyProtection="1">
      <alignment horizontal="left" vertical="center" wrapText="1" indent="1"/>
      <protection/>
    </xf>
    <xf numFmtId="164" fontId="0" fillId="0" borderId="83" xfId="0" applyNumberForma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8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85" xfId="0" applyNumberFormat="1" applyFill="1" applyBorder="1" applyAlignment="1" applyProtection="1">
      <alignment horizontal="left" vertical="center" wrapText="1" indent="1"/>
      <protection/>
    </xf>
    <xf numFmtId="164" fontId="0" fillId="0" borderId="86" xfId="0" applyNumberForma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82" xfId="0" applyNumberFormat="1" applyFont="1" applyFill="1" applyBorder="1" applyAlignment="1" applyProtection="1">
      <alignment horizontal="center" vertical="center" wrapText="1"/>
      <protection/>
    </xf>
    <xf numFmtId="164" fontId="14" fillId="0" borderId="83" xfId="0" applyNumberFormat="1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164" fontId="7" fillId="0" borderId="82" xfId="0" applyNumberFormat="1" applyFont="1" applyFill="1" applyBorder="1" applyAlignment="1" applyProtection="1">
      <alignment horizontal="center" vertical="center" wrapText="1"/>
      <protection/>
    </xf>
    <xf numFmtId="164" fontId="14" fillId="0" borderId="85" xfId="0" applyNumberFormat="1" applyFont="1" applyFill="1" applyBorder="1" applyAlignment="1" applyProtection="1">
      <alignment horizontal="center" vertical="center" wrapText="1"/>
      <protection/>
    </xf>
    <xf numFmtId="164" fontId="15" fillId="0" borderId="21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46" xfId="0" applyFont="1" applyBorder="1" applyAlignment="1" applyProtection="1">
      <alignment horizontal="center" wrapText="1"/>
      <protection/>
    </xf>
    <xf numFmtId="0" fontId="15" fillId="0" borderId="46" xfId="59" applyFont="1" applyFill="1" applyBorder="1" applyAlignment="1" applyProtection="1">
      <alignment horizontal="left" vertical="center" wrapText="1" indent="1"/>
      <protection/>
    </xf>
    <xf numFmtId="164" fontId="17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" xfId="0" applyNumberForma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18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18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9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0" xfId="0" applyNumberFormat="1" applyFill="1" applyAlignment="1">
      <alignment horizontal="left" vertical="center" wrapText="1"/>
    </xf>
    <xf numFmtId="0" fontId="21" fillId="0" borderId="24" xfId="0" applyFont="1" applyFill="1" applyBorder="1" applyAlignment="1" applyProtection="1">
      <alignment horizontal="left" vertical="center" wrapText="1" indent="1"/>
      <protection locked="0"/>
    </xf>
    <xf numFmtId="0" fontId="17" fillId="0" borderId="94" xfId="0" applyFont="1" applyFill="1" applyBorder="1" applyAlignment="1" applyProtection="1">
      <alignment horizontal="right" vertical="center" wrapText="1" indent="1"/>
      <protection locked="0"/>
    </xf>
    <xf numFmtId="0" fontId="17" fillId="0" borderId="16" xfId="0" applyFont="1" applyFill="1" applyBorder="1" applyAlignment="1" applyProtection="1">
      <alignment horizontal="right" vertical="center" wrapText="1" indent="1"/>
      <protection locked="0"/>
    </xf>
    <xf numFmtId="164" fontId="17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 locked="0"/>
    </xf>
    <xf numFmtId="0" fontId="17" fillId="0" borderId="87" xfId="0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horizontal="right" vertical="center" wrapText="1" indent="1"/>
      <protection locked="0"/>
    </xf>
    <xf numFmtId="164" fontId="17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20" xfId="0" applyFont="1" applyFill="1" applyBorder="1" applyAlignment="1" applyProtection="1">
      <alignment horizontal="left" vertical="center" wrapText="1" indent="1"/>
      <protection locked="0"/>
    </xf>
    <xf numFmtId="0" fontId="17" fillId="0" borderId="44" xfId="0" applyFont="1" applyFill="1" applyBorder="1" applyAlignment="1" applyProtection="1">
      <alignment horizontal="right" vertical="center" wrapText="1" indent="1"/>
      <protection locked="0"/>
    </xf>
    <xf numFmtId="0" fontId="17" fillId="0" borderId="18" xfId="0" applyFont="1" applyFill="1" applyBorder="1" applyAlignment="1" applyProtection="1">
      <alignment horizontal="right" vertical="center" wrapText="1" indent="1"/>
      <protection locked="0"/>
    </xf>
    <xf numFmtId="0" fontId="17" fillId="0" borderId="25" xfId="0" applyFont="1" applyFill="1" applyBorder="1" applyAlignment="1" applyProtection="1">
      <alignment horizontal="left" vertical="center" wrapText="1" indent="1"/>
      <protection locked="0"/>
    </xf>
    <xf numFmtId="0" fontId="17" fillId="0" borderId="91" xfId="0" applyFont="1" applyFill="1" applyBorder="1" applyAlignment="1" applyProtection="1">
      <alignment horizontal="right" vertical="center" wrapText="1" indent="1"/>
      <protection locked="0"/>
    </xf>
    <xf numFmtId="0" fontId="17" fillId="0" borderId="35" xfId="0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29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right" vertical="center" wrapText="1" indent="1"/>
    </xf>
    <xf numFmtId="0" fontId="15" fillId="0" borderId="32" xfId="0" applyFont="1" applyFill="1" applyBorder="1" applyAlignment="1">
      <alignment horizontal="right" vertical="center" wrapText="1" indent="1"/>
    </xf>
    <xf numFmtId="0" fontId="0" fillId="0" borderId="0" xfId="61" applyFill="1" applyAlignment="1" applyProtection="1">
      <alignment vertical="center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5" fillId="0" borderId="25" xfId="61" applyNumberFormat="1" applyFont="1" applyFill="1" applyBorder="1" applyAlignment="1" applyProtection="1">
      <alignment horizontal="center" vertical="center" wrapText="1"/>
      <protection/>
    </xf>
    <xf numFmtId="49" fontId="15" fillId="0" borderId="35" xfId="61" applyNumberFormat="1" applyFont="1" applyFill="1" applyBorder="1" applyAlignment="1" applyProtection="1">
      <alignment horizontal="center" vertical="center"/>
      <protection/>
    </xf>
    <xf numFmtId="49" fontId="15" fillId="0" borderId="26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0" fontId="17" fillId="0" borderId="22" xfId="61" applyFont="1" applyFill="1" applyBorder="1" applyAlignment="1" applyProtection="1">
      <alignment horizontal="left" vertical="center" wrapText="1"/>
      <protection/>
    </xf>
    <xf numFmtId="169" fontId="17" fillId="0" borderId="13" xfId="61" applyNumberFormat="1" applyFont="1" applyFill="1" applyBorder="1" applyAlignment="1" applyProtection="1">
      <alignment horizontal="center" vertical="center"/>
      <protection/>
    </xf>
    <xf numFmtId="170" fontId="17" fillId="0" borderId="14" xfId="61" applyNumberFormat="1" applyFont="1" applyFill="1" applyBorder="1" applyAlignment="1" applyProtection="1">
      <alignment vertical="center"/>
      <protection locked="0"/>
    </xf>
    <xf numFmtId="0" fontId="17" fillId="0" borderId="20" xfId="61" applyFont="1" applyFill="1" applyBorder="1" applyAlignment="1" applyProtection="1">
      <alignment horizontal="left" vertical="center" wrapText="1"/>
      <protection/>
    </xf>
    <xf numFmtId="169" fontId="17" fillId="0" borderId="11" xfId="61" applyNumberFormat="1" applyFont="1" applyFill="1" applyBorder="1" applyAlignment="1" applyProtection="1">
      <alignment horizontal="center" vertical="center"/>
      <protection/>
    </xf>
    <xf numFmtId="170" fontId="17" fillId="0" borderId="12" xfId="61" applyNumberFormat="1" applyFont="1" applyFill="1" applyBorder="1" applyAlignment="1" applyProtection="1">
      <alignment vertical="center"/>
      <protection locked="0"/>
    </xf>
    <xf numFmtId="0" fontId="15" fillId="0" borderId="20" xfId="61" applyFont="1" applyFill="1" applyBorder="1" applyAlignment="1" applyProtection="1">
      <alignment horizontal="left" vertical="center" wrapText="1"/>
      <protection/>
    </xf>
    <xf numFmtId="170" fontId="15" fillId="0" borderId="12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 locked="0"/>
    </xf>
    <xf numFmtId="0" fontId="15" fillId="0" borderId="20" xfId="61" applyFont="1" applyFill="1" applyBorder="1" applyAlignment="1" applyProtection="1">
      <alignment vertical="center" wrapText="1"/>
      <protection/>
    </xf>
    <xf numFmtId="0" fontId="19" fillId="0" borderId="20" xfId="61" applyFont="1" applyFill="1" applyBorder="1" applyAlignment="1" applyProtection="1">
      <alignment horizontal="left" vertical="center" wrapText="1"/>
      <protection/>
    </xf>
    <xf numFmtId="170" fontId="19" fillId="0" borderId="12" xfId="61" applyNumberFormat="1" applyFont="1" applyFill="1" applyBorder="1" applyAlignment="1" applyProtection="1">
      <alignment vertical="center"/>
      <protection/>
    </xf>
    <xf numFmtId="170" fontId="17" fillId="0" borderId="12" xfId="61" applyNumberFormat="1" applyFont="1" applyFill="1" applyBorder="1" applyAlignment="1" applyProtection="1">
      <alignment vertical="center"/>
      <protection/>
    </xf>
    <xf numFmtId="0" fontId="17" fillId="0" borderId="20" xfId="61" applyFont="1" applyFill="1" applyBorder="1" applyAlignment="1" applyProtection="1">
      <alignment horizontal="left" vertical="center" wrapText="1" indent="2"/>
      <protection/>
    </xf>
    <xf numFmtId="0" fontId="17" fillId="0" borderId="20" xfId="61" applyFont="1" applyFill="1" applyBorder="1" applyAlignment="1" applyProtection="1">
      <alignment horizontal="left" vertical="center" indent="2"/>
      <protection locked="0"/>
    </xf>
    <xf numFmtId="170" fontId="18" fillId="0" borderId="12" xfId="61" applyNumberFormat="1" applyFont="1" applyFill="1" applyBorder="1" applyAlignment="1" applyProtection="1">
      <alignment vertical="center"/>
      <protection locked="0"/>
    </xf>
    <xf numFmtId="0" fontId="15" fillId="0" borderId="25" xfId="61" applyFont="1" applyFill="1" applyBorder="1" applyAlignment="1" applyProtection="1">
      <alignment horizontal="left" vertical="center" wrapText="1"/>
      <protection/>
    </xf>
    <xf numFmtId="169" fontId="17" fillId="0" borderId="35" xfId="61" applyNumberFormat="1" applyFont="1" applyFill="1" applyBorder="1" applyAlignment="1" applyProtection="1">
      <alignment horizontal="center" vertical="center"/>
      <protection/>
    </xf>
    <xf numFmtId="170" fontId="15" fillId="0" borderId="26" xfId="61" applyNumberFormat="1" applyFont="1" applyFill="1" applyBorder="1" applyAlignment="1" applyProtection="1">
      <alignment vertical="center"/>
      <protection/>
    </xf>
    <xf numFmtId="0" fontId="14" fillId="0" borderId="0" xfId="61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left" vertical="center" indent="1"/>
    </xf>
    <xf numFmtId="0" fontId="0" fillId="0" borderId="18" xfId="0" applyFont="1" applyFill="1" applyBorder="1" applyAlignment="1">
      <alignment horizontal="left" vertical="center" indent="1"/>
    </xf>
    <xf numFmtId="16" fontId="28" fillId="0" borderId="0" xfId="0" applyNumberFormat="1" applyFont="1" applyAlignment="1" applyProtection="1">
      <alignment horizontal="right" vertical="top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vertical="center"/>
      <protection locked="0"/>
    </xf>
    <xf numFmtId="164" fontId="7" fillId="0" borderId="56" xfId="0" applyNumberFormat="1" applyFont="1" applyFill="1" applyBorder="1" applyAlignment="1" applyProtection="1">
      <alignment horizontal="centerContinuous" vertical="center"/>
      <protection/>
    </xf>
    <xf numFmtId="164" fontId="7" fillId="0" borderId="94" xfId="0" applyNumberFormat="1" applyFont="1" applyFill="1" applyBorder="1" applyAlignment="1" applyProtection="1">
      <alignment horizontal="centerContinuous" vertical="center"/>
      <protection/>
    </xf>
    <xf numFmtId="164" fontId="7" fillId="0" borderId="95" xfId="0" applyNumberFormat="1" applyFont="1" applyFill="1" applyBorder="1" applyAlignment="1" applyProtection="1">
      <alignment horizontal="centerContinuous" vertical="center"/>
      <protection/>
    </xf>
    <xf numFmtId="164" fontId="7" fillId="0" borderId="96" xfId="0" applyNumberFormat="1" applyFont="1" applyFill="1" applyBorder="1" applyAlignment="1" applyProtection="1">
      <alignment horizontal="center" vertical="center"/>
      <protection/>
    </xf>
    <xf numFmtId="164" fontId="7" fillId="0" borderId="97" xfId="0" applyNumberFormat="1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6" xfId="0" applyNumberFormat="1" applyFont="1" applyFill="1" applyBorder="1" applyAlignment="1" applyProtection="1">
      <alignment horizontal="center" vertical="center" wrapText="1"/>
      <protection/>
    </xf>
    <xf numFmtId="164" fontId="15" fillId="0" borderId="84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>
      <alignment horizontal="center" vertical="center" wrapText="1"/>
    </xf>
    <xf numFmtId="164" fontId="15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" fontId="3" fillId="19" borderId="16" xfId="0" applyNumberFormat="1" applyFont="1" applyFill="1" applyBorder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vertical="center" wrapText="1"/>
      <protection/>
    </xf>
    <xf numFmtId="164" fontId="15" fillId="0" borderId="56" xfId="0" applyNumberFormat="1" applyFont="1" applyFill="1" applyBorder="1" applyAlignment="1" applyProtection="1">
      <alignment vertical="center" wrapText="1"/>
      <protection/>
    </xf>
    <xf numFmtId="164" fontId="15" fillId="0" borderId="98" xfId="0" applyNumberFormat="1" applyFont="1" applyFill="1" applyBorder="1" applyAlignment="1" applyProtection="1">
      <alignment vertical="center" wrapText="1"/>
      <protection/>
    </xf>
    <xf numFmtId="164" fontId="15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83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19" borderId="11" xfId="0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vertical="center" wrapText="1"/>
      <protection/>
    </xf>
    <xf numFmtId="164" fontId="15" fillId="0" borderId="83" xfId="0" applyNumberFormat="1" applyFont="1" applyFill="1" applyBorder="1" applyAlignment="1" applyProtection="1">
      <alignment vertical="center" wrapText="1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9" borderId="18" xfId="0" applyNumberFormat="1" applyFont="1" applyFill="1" applyBorder="1" applyAlignment="1" applyProtection="1">
      <alignment horizontal="center"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/>
    </xf>
    <xf numFmtId="164" fontId="15" fillId="0" borderId="99" xfId="0" applyNumberFormat="1" applyFont="1" applyFill="1" applyBorder="1" applyAlignment="1" applyProtection="1">
      <alignment vertical="center" wrapText="1"/>
      <protection/>
    </xf>
    <xf numFmtId="1" fontId="0" fillId="0" borderId="99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17" fillId="0" borderId="99" xfId="0" applyNumberFormat="1" applyFont="1" applyFill="1" applyBorder="1" applyAlignment="1" applyProtection="1">
      <alignment vertical="center" wrapTex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0" applyNumberFormat="1" applyFont="1" applyFill="1" applyBorder="1" applyAlignment="1" applyProtection="1">
      <alignment horizontal="left" vertical="center" wrapText="1" indent="1"/>
      <protection/>
    </xf>
    <xf numFmtId="1" fontId="17" fillId="19" borderId="36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15" fillId="0" borderId="36" xfId="0" applyNumberFormat="1" applyFont="1" applyFill="1" applyBorder="1" applyAlignment="1" applyProtection="1">
      <alignment vertical="center" wrapText="1"/>
      <protection/>
    </xf>
    <xf numFmtId="164" fontId="15" fillId="0" borderId="51" xfId="0" applyNumberFormat="1" applyFont="1" applyFill="1" applyBorder="1" applyAlignment="1" applyProtection="1">
      <alignment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164" fontId="7" fillId="0" borderId="86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Alignment="1">
      <alignment horizontal="center"/>
      <protection/>
    </xf>
    <xf numFmtId="0" fontId="7" fillId="0" borderId="33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 wrapText="1"/>
      <protection/>
    </xf>
    <xf numFmtId="0" fontId="7" fillId="0" borderId="48" xfId="59" applyFont="1" applyFill="1" applyBorder="1" applyAlignment="1" applyProtection="1">
      <alignment horizontal="center" vertical="center" wrapText="1"/>
      <protection/>
    </xf>
    <xf numFmtId="0" fontId="7" fillId="0" borderId="40" xfId="59" applyFont="1" applyFill="1" applyBorder="1" applyAlignment="1" applyProtection="1">
      <alignment horizontal="center" vertical="center" wrapText="1"/>
      <protection/>
    </xf>
    <xf numFmtId="0" fontId="7" fillId="0" borderId="31" xfId="59" applyFont="1" applyFill="1" applyBorder="1" applyAlignment="1" applyProtection="1">
      <alignment horizontal="center" vertical="center" wrapText="1"/>
      <protection/>
    </xf>
    <xf numFmtId="0" fontId="7" fillId="0" borderId="21" xfId="59" applyFont="1" applyFill="1" applyBorder="1" applyAlignment="1" applyProtection="1">
      <alignment horizontal="center" vertical="center" wrapText="1"/>
      <protection/>
    </xf>
    <xf numFmtId="0" fontId="7" fillId="0" borderId="54" xfId="59" applyFont="1" applyFill="1" applyBorder="1" applyAlignment="1" applyProtection="1">
      <alignment horizontal="center" vertical="center" wrapText="1"/>
      <protection/>
    </xf>
    <xf numFmtId="0" fontId="7" fillId="0" borderId="39" xfId="59" applyFont="1" applyFill="1" applyBorder="1" applyAlignment="1" applyProtection="1">
      <alignment horizontal="center" vertical="center" wrapText="1"/>
      <protection/>
    </xf>
    <xf numFmtId="0" fontId="30" fillId="0" borderId="78" xfId="59" applyFont="1" applyFill="1" applyBorder="1" applyAlignment="1" applyProtection="1">
      <alignment horizontal="left" vertical="center" wrapText="1"/>
      <protection/>
    </xf>
    <xf numFmtId="164" fontId="16" fillId="0" borderId="38" xfId="59" applyNumberFormat="1" applyFont="1" applyFill="1" applyBorder="1" applyAlignment="1" applyProtection="1">
      <alignment horizontal="left" vertical="center"/>
      <protection/>
    </xf>
    <xf numFmtId="0" fontId="6" fillId="0" borderId="0" xfId="59" applyFont="1" applyFill="1" applyAlignment="1">
      <alignment horizontal="center" wrapText="1"/>
      <protection/>
    </xf>
    <xf numFmtId="164" fontId="6" fillId="0" borderId="0" xfId="59" applyNumberFormat="1" applyFont="1" applyFill="1" applyBorder="1" applyAlignment="1" applyProtection="1">
      <alignment horizontal="center" vertical="center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7" fillId="0" borderId="10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>
      <alignment horizontal="center" textRotation="180" wrapText="1"/>
    </xf>
    <xf numFmtId="164" fontId="7" fillId="0" borderId="98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101" xfId="0" applyFont="1" applyFill="1" applyBorder="1" applyAlignment="1" applyProtection="1">
      <alignment horizontal="center" vertical="center" wrapText="1"/>
      <protection/>
    </xf>
    <xf numFmtId="0" fontId="7" fillId="0" borderId="102" xfId="0" applyFont="1" applyFill="1" applyBorder="1" applyAlignment="1" applyProtection="1">
      <alignment horizontal="center" vertical="center" wrapText="1"/>
      <protection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94" xfId="0" applyFont="1" applyFill="1" applyBorder="1" applyAlignment="1" applyProtection="1">
      <alignment horizontal="center" vertical="center"/>
      <protection locked="0"/>
    </xf>
    <xf numFmtId="0" fontId="7" fillId="0" borderId="102" xfId="0" applyFont="1" applyFill="1" applyBorder="1" applyAlignment="1" applyProtection="1">
      <alignment horizontal="center" vertical="center"/>
      <protection locked="0"/>
    </xf>
    <xf numFmtId="0" fontId="7" fillId="0" borderId="97" xfId="0" applyFont="1" applyFill="1" applyBorder="1" applyAlignment="1" applyProtection="1">
      <alignment horizontal="center" vertical="center"/>
      <protection locked="0"/>
    </xf>
    <xf numFmtId="0" fontId="7" fillId="0" borderId="91" xfId="0" applyFont="1" applyFill="1" applyBorder="1" applyAlignment="1" applyProtection="1">
      <alignment horizontal="center" vertical="center"/>
      <protection locked="0"/>
    </xf>
    <xf numFmtId="0" fontId="7" fillId="0" borderId="80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7" fillId="0" borderId="103" xfId="0" applyFont="1" applyFill="1" applyBorder="1" applyAlignment="1" applyProtection="1">
      <alignment horizontal="center" vertical="center" wrapText="1"/>
      <protection/>
    </xf>
    <xf numFmtId="0" fontId="7" fillId="0" borderId="104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164" fontId="7" fillId="0" borderId="81" xfId="0" applyNumberFormat="1" applyFont="1" applyFill="1" applyBorder="1" applyAlignment="1" applyProtection="1">
      <alignment horizontal="center" vertical="center" wrapText="1"/>
      <protection/>
    </xf>
    <xf numFmtId="164" fontId="5" fillId="0" borderId="38" xfId="0" applyNumberFormat="1" applyFont="1" applyFill="1" applyBorder="1" applyAlignment="1">
      <alignment horizontal="right" wrapText="1"/>
    </xf>
    <xf numFmtId="0" fontId="17" fillId="0" borderId="78" xfId="0" applyFont="1" applyFill="1" applyBorder="1" applyAlignment="1">
      <alignment horizontal="justify" vertical="center" wrapText="1"/>
    </xf>
    <xf numFmtId="164" fontId="7" fillId="0" borderId="54" xfId="0" applyNumberFormat="1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" vertical="center" wrapText="1"/>
      <protection/>
    </xf>
    <xf numFmtId="164" fontId="7" fillId="0" borderId="100" xfId="0" applyNumberFormat="1" applyFont="1" applyFill="1" applyBorder="1" applyAlignment="1" applyProtection="1">
      <alignment horizontal="center" vertical="center" wrapText="1"/>
      <protection/>
    </xf>
    <xf numFmtId="164" fontId="7" fillId="0" borderId="31" xfId="0" applyNumberFormat="1" applyFont="1" applyFill="1" applyBorder="1" applyAlignment="1" applyProtection="1">
      <alignment horizontal="center" vertical="center" wrapText="1"/>
      <protection/>
    </xf>
    <xf numFmtId="164" fontId="7" fillId="0" borderId="21" xfId="0" applyNumberFormat="1" applyFont="1" applyFill="1" applyBorder="1" applyAlignment="1" applyProtection="1">
      <alignment horizontal="center" vertical="center" wrapText="1"/>
      <protection/>
    </xf>
    <xf numFmtId="164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>
      <alignment horizontal="left" vertical="center" indent="2"/>
    </xf>
    <xf numFmtId="0" fontId="7" fillId="0" borderId="46" xfId="0" applyFont="1" applyFill="1" applyBorder="1" applyAlignment="1">
      <alignment horizontal="left" vertical="center" indent="2"/>
    </xf>
    <xf numFmtId="0" fontId="29" fillId="0" borderId="0" xfId="60" applyFont="1" applyFill="1" applyAlignment="1" applyProtection="1">
      <alignment horizontal="center"/>
      <protection locked="0"/>
    </xf>
    <xf numFmtId="0" fontId="6" fillId="0" borderId="0" xfId="60" applyFont="1" applyFill="1" applyAlignment="1">
      <alignment horizontal="center" wrapText="1"/>
      <protection/>
    </xf>
    <xf numFmtId="0" fontId="6" fillId="0" borderId="0" xfId="60" applyFont="1" applyFill="1" applyAlignment="1">
      <alignment horizontal="center"/>
      <protection/>
    </xf>
    <xf numFmtId="0" fontId="6" fillId="0" borderId="105" xfId="60" applyFont="1" applyFill="1" applyBorder="1" applyAlignment="1">
      <alignment horizontal="center" vertical="center"/>
      <protection/>
    </xf>
    <xf numFmtId="0" fontId="6" fillId="0" borderId="106" xfId="60" applyFont="1" applyFill="1" applyBorder="1" applyAlignment="1">
      <alignment horizontal="center" vertical="center"/>
      <protection/>
    </xf>
    <xf numFmtId="0" fontId="6" fillId="0" borderId="107" xfId="60" applyFont="1" applyFill="1" applyBorder="1" applyAlignment="1">
      <alignment horizontal="center" vertical="center"/>
      <protection/>
    </xf>
    <xf numFmtId="0" fontId="6" fillId="0" borderId="40" xfId="60" applyFont="1" applyFill="1" applyBorder="1" applyAlignment="1">
      <alignment horizontal="center" vertical="center"/>
      <protection/>
    </xf>
    <xf numFmtId="0" fontId="3" fillId="0" borderId="31" xfId="60" applyFont="1" applyFill="1" applyBorder="1" applyAlignment="1" quotePrefix="1">
      <alignment horizontal="center" vertical="center" wrapText="1"/>
      <protection/>
    </xf>
    <xf numFmtId="0" fontId="3" fillId="0" borderId="19" xfId="60" applyFont="1" applyFill="1" applyBorder="1" applyAlignment="1" quotePrefix="1">
      <alignment horizontal="center" vertical="center" wrapText="1"/>
      <protection/>
    </xf>
    <xf numFmtId="0" fontId="3" fillId="0" borderId="54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0" fontId="3" fillId="0" borderId="27" xfId="60" applyFont="1" applyFill="1" applyBorder="1" applyAlignment="1">
      <alignment horizontal="center" vertical="center"/>
      <protection/>
    </xf>
    <xf numFmtId="0" fontId="3" fillId="0" borderId="57" xfId="60" applyFont="1" applyFill="1" applyBorder="1" applyAlignment="1">
      <alignment horizontal="center" vertical="center"/>
      <protection/>
    </xf>
    <xf numFmtId="0" fontId="3" fillId="0" borderId="88" xfId="60" applyFont="1" applyFill="1" applyBorder="1" applyAlignment="1">
      <alignment horizontal="center" vertical="center"/>
      <protection/>
    </xf>
    <xf numFmtId="0" fontId="29" fillId="0" borderId="0" xfId="60" applyFont="1" applyFill="1" applyAlignment="1" applyProtection="1">
      <alignment horizontal="center" vertical="center"/>
      <protection locked="0"/>
    </xf>
    <xf numFmtId="0" fontId="6" fillId="0" borderId="0" xfId="60" applyFont="1" applyFill="1" applyAlignment="1" applyProtection="1">
      <alignment horizontal="center" vertical="center"/>
      <protection locked="0"/>
    </xf>
    <xf numFmtId="0" fontId="5" fillId="0" borderId="38" xfId="60" applyFont="1" applyFill="1" applyBorder="1" applyAlignment="1">
      <alignment horizontal="right"/>
      <protection/>
    </xf>
    <xf numFmtId="0" fontId="5" fillId="0" borderId="0" xfId="60" applyFont="1" applyFill="1" applyBorder="1" applyAlignment="1">
      <alignment horizontal="right"/>
      <protection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13" fillId="0" borderId="0" xfId="62" applyFont="1" applyFill="1" applyAlignment="1">
      <alignment horizontal="center" vertical="center" wrapText="1"/>
      <protection/>
    </xf>
    <xf numFmtId="0" fontId="13" fillId="0" borderId="0" xfId="62" applyFont="1" applyFill="1" applyAlignment="1">
      <alignment horizontal="center" vertical="center"/>
      <protection/>
    </xf>
    <xf numFmtId="0" fontId="32" fillId="0" borderId="0" xfId="62" applyFont="1" applyFill="1" applyAlignment="1">
      <alignment horizontal="left"/>
      <protection/>
    </xf>
    <xf numFmtId="0" fontId="40" fillId="0" borderId="0" xfId="62" applyFont="1" applyFill="1" applyBorder="1" applyAlignment="1">
      <alignment horizontal="right"/>
      <protection/>
    </xf>
    <xf numFmtId="0" fontId="41" fillId="0" borderId="31" xfId="62" applyFont="1" applyFill="1" applyBorder="1" applyAlignment="1">
      <alignment horizontal="center" vertical="center" wrapText="1"/>
      <protection/>
    </xf>
    <xf numFmtId="0" fontId="41" fillId="0" borderId="19" xfId="62" applyFont="1" applyFill="1" applyBorder="1" applyAlignment="1">
      <alignment horizontal="center" vertical="center" wrapText="1"/>
      <protection/>
    </xf>
    <xf numFmtId="0" fontId="41" fillId="0" borderId="22" xfId="62" applyFont="1" applyFill="1" applyBorder="1" applyAlignment="1">
      <alignment horizontal="center" vertical="center" wrapText="1"/>
      <protection/>
    </xf>
    <xf numFmtId="0" fontId="16" fillId="0" borderId="54" xfId="61" applyFont="1" applyFill="1" applyBorder="1" applyAlignment="1" applyProtection="1">
      <alignment horizontal="center" vertical="center" textRotation="90"/>
      <protection/>
    </xf>
    <xf numFmtId="0" fontId="16" fillId="0" borderId="10" xfId="61" applyFont="1" applyFill="1" applyBorder="1" applyAlignment="1" applyProtection="1">
      <alignment horizontal="center" vertical="center" textRotation="90"/>
      <protection/>
    </xf>
    <xf numFmtId="0" fontId="16" fillId="0" borderId="13" xfId="61" applyFont="1" applyFill="1" applyBorder="1" applyAlignment="1" applyProtection="1">
      <alignment horizontal="center" vertical="center" textRotation="90"/>
      <protection/>
    </xf>
    <xf numFmtId="0" fontId="40" fillId="0" borderId="16" xfId="62" applyFont="1" applyFill="1" applyBorder="1" applyAlignment="1">
      <alignment horizontal="center" vertical="center" wrapText="1"/>
      <protection/>
    </xf>
    <xf numFmtId="0" fontId="40" fillId="0" borderId="11" xfId="62" applyFont="1" applyFill="1" applyBorder="1" applyAlignment="1">
      <alignment horizontal="center" vertical="center" wrapText="1"/>
      <protection/>
    </xf>
    <xf numFmtId="0" fontId="40" fillId="0" borderId="11" xfId="62" applyFont="1" applyFill="1" applyBorder="1" applyAlignment="1">
      <alignment horizontal="center" wrapText="1"/>
      <protection/>
    </xf>
    <xf numFmtId="0" fontId="40" fillId="0" borderId="12" xfId="62" applyFont="1" applyFill="1" applyBorder="1" applyAlignment="1">
      <alignment horizontal="center" wrapText="1"/>
      <protection/>
    </xf>
    <xf numFmtId="0" fontId="40" fillId="0" borderId="33" xfId="62" applyFont="1" applyFill="1" applyBorder="1" applyAlignment="1">
      <alignment horizontal="center" vertical="center" wrapText="1"/>
      <protection/>
    </xf>
    <xf numFmtId="0" fontId="40" fillId="0" borderId="14" xfId="62" applyFont="1" applyFill="1" applyBorder="1" applyAlignment="1">
      <alignment horizontal="center" vertical="center" wrapText="1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6" fillId="0" borderId="0" xfId="61" applyFont="1" applyFill="1" applyAlignment="1" applyProtection="1">
      <alignment horizontal="center" vertical="center" wrapText="1"/>
      <protection/>
    </xf>
    <xf numFmtId="0" fontId="16" fillId="0" borderId="0" xfId="61" applyFont="1" applyFill="1" applyBorder="1" applyAlignment="1" applyProtection="1">
      <alignment horizontal="right" vertical="center"/>
      <protection/>
    </xf>
    <xf numFmtId="0" fontId="32" fillId="0" borderId="0" xfId="62" applyFont="1" applyFill="1" applyAlignment="1">
      <alignment horizontal="center"/>
      <protection/>
    </xf>
    <xf numFmtId="0" fontId="16" fillId="0" borderId="16" xfId="61" applyFont="1" applyFill="1" applyBorder="1" applyAlignment="1" applyProtection="1">
      <alignment horizontal="center" vertical="center" textRotation="90"/>
      <protection/>
    </xf>
    <xf numFmtId="0" fontId="16" fillId="0" borderId="11" xfId="61" applyFont="1" applyFill="1" applyBorder="1" applyAlignment="1" applyProtection="1">
      <alignment horizontal="center" vertical="center" textRotation="90"/>
      <protection/>
    </xf>
    <xf numFmtId="0" fontId="6" fillId="0" borderId="24" xfId="61" applyFont="1" applyFill="1" applyBorder="1" applyAlignment="1" applyProtection="1">
      <alignment horizontal="center" vertical="center" wrapText="1"/>
      <protection/>
    </xf>
    <xf numFmtId="0" fontId="6" fillId="0" borderId="20" xfId="61" applyFont="1" applyFill="1" applyBorder="1" applyAlignment="1" applyProtection="1">
      <alignment horizontal="center" vertical="center" wrapText="1"/>
      <protection/>
    </xf>
    <xf numFmtId="0" fontId="5" fillId="0" borderId="17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Followed Hyperlink" xfId="57"/>
    <cellStyle name="Már látott hiperhivatkozás" xfId="58"/>
    <cellStyle name="Normál_KVRENMUNKA" xfId="59"/>
    <cellStyle name="Normál_minta" xfId="60"/>
    <cellStyle name="Normál_VAGYONK_zárszámadás ERVIK lapok 2012.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zoomScale="120" zoomScaleNormal="120" zoomScaleSheetLayoutView="115" workbookViewId="0" topLeftCell="A1">
      <selection activeCell="E163" sqref="E163"/>
    </sheetView>
  </sheetViews>
  <sheetFormatPr defaultColWidth="9.00390625" defaultRowHeight="12.75"/>
  <cols>
    <col min="1" max="1" width="7.50390625" style="42" customWidth="1"/>
    <col min="2" max="2" width="66.50390625" style="42" customWidth="1"/>
    <col min="3" max="4" width="16.625" style="42" customWidth="1"/>
    <col min="5" max="5" width="14.50390625" style="42" customWidth="1"/>
    <col min="6" max="6" width="9.00390625" style="42" customWidth="1"/>
    <col min="7" max="16384" width="9.375" style="42" customWidth="1"/>
  </cols>
  <sheetData>
    <row r="1" spans="1:5" ht="15.75" customHeight="1">
      <c r="A1" s="41" t="s">
        <v>326</v>
      </c>
      <c r="B1" s="41"/>
      <c r="C1" s="41"/>
      <c r="D1" s="41"/>
      <c r="E1" s="41"/>
    </row>
    <row r="2" spans="1:5" ht="15.75" customHeight="1" thickBot="1">
      <c r="A2" s="715"/>
      <c r="B2" s="715"/>
      <c r="C2" s="101"/>
      <c r="D2" s="101"/>
      <c r="E2" s="100"/>
    </row>
    <row r="3" spans="1:5" ht="22.5" customHeight="1" thickBot="1">
      <c r="A3" s="710" t="s">
        <v>380</v>
      </c>
      <c r="B3" s="706" t="s">
        <v>328</v>
      </c>
      <c r="C3" s="708" t="s">
        <v>688</v>
      </c>
      <c r="D3" s="708"/>
      <c r="E3" s="709"/>
    </row>
    <row r="4" spans="1:5" ht="30.75" customHeight="1" thickBot="1">
      <c r="A4" s="711"/>
      <c r="B4" s="707"/>
      <c r="C4" s="211" t="s">
        <v>652</v>
      </c>
      <c r="D4" s="211" t="s">
        <v>653</v>
      </c>
      <c r="E4" s="127" t="s">
        <v>654</v>
      </c>
    </row>
    <row r="5" spans="1:5" s="43" customFormat="1" ht="12" customHeight="1" thickBot="1">
      <c r="A5" s="37" t="s">
        <v>101</v>
      </c>
      <c r="B5" s="38" t="s">
        <v>102</v>
      </c>
      <c r="C5" s="212" t="s">
        <v>103</v>
      </c>
      <c r="D5" s="212" t="s">
        <v>104</v>
      </c>
      <c r="E5" s="128" t="s">
        <v>105</v>
      </c>
    </row>
    <row r="6" spans="1:5" s="2" customFormat="1" ht="12" customHeight="1" thickBot="1">
      <c r="A6" s="34" t="s">
        <v>329</v>
      </c>
      <c r="B6" s="193" t="s">
        <v>482</v>
      </c>
      <c r="C6" s="44">
        <v>7055</v>
      </c>
      <c r="D6" s="213">
        <v>7155</v>
      </c>
      <c r="E6" s="191">
        <v>5309</v>
      </c>
    </row>
    <row r="7" spans="1:5" s="2" customFormat="1" ht="12" customHeight="1" thickBot="1">
      <c r="A7" s="32" t="s">
        <v>330</v>
      </c>
      <c r="B7" s="194" t="s">
        <v>499</v>
      </c>
      <c r="C7" s="45">
        <v>4731</v>
      </c>
      <c r="D7" s="45">
        <v>4731</v>
      </c>
      <c r="E7" s="45">
        <v>2211</v>
      </c>
    </row>
    <row r="8" spans="1:5" s="2" customFormat="1" ht="12" customHeight="1">
      <c r="A8" s="18" t="s">
        <v>412</v>
      </c>
      <c r="B8" s="195" t="s">
        <v>367</v>
      </c>
      <c r="C8" s="26">
        <v>4731</v>
      </c>
      <c r="D8" s="26">
        <v>4731</v>
      </c>
      <c r="E8" s="26">
        <v>2176</v>
      </c>
    </row>
    <row r="9" spans="1:5" s="2" customFormat="1" ht="12" customHeight="1">
      <c r="A9" s="18" t="s">
        <v>413</v>
      </c>
      <c r="B9" s="195" t="s">
        <v>382</v>
      </c>
      <c r="C9" s="26"/>
      <c r="D9" s="26"/>
      <c r="E9" s="26"/>
    </row>
    <row r="10" spans="1:5" s="2" customFormat="1" ht="12" customHeight="1">
      <c r="A10" s="18" t="s">
        <v>414</v>
      </c>
      <c r="B10" s="195" t="s">
        <v>368</v>
      </c>
      <c r="C10" s="26"/>
      <c r="D10" s="26"/>
      <c r="E10" s="26"/>
    </row>
    <row r="11" spans="1:5" s="2" customFormat="1" ht="12" customHeight="1">
      <c r="A11" s="18" t="s">
        <v>415</v>
      </c>
      <c r="B11" s="195" t="s">
        <v>483</v>
      </c>
      <c r="C11" s="26"/>
      <c r="D11" s="26"/>
      <c r="E11" s="26">
        <v>35</v>
      </c>
    </row>
    <row r="12" spans="1:5" s="2" customFormat="1" ht="12" customHeight="1">
      <c r="A12" s="18" t="s">
        <v>416</v>
      </c>
      <c r="B12" s="195" t="s">
        <v>484</v>
      </c>
      <c r="C12" s="26"/>
      <c r="D12" s="26"/>
      <c r="E12" s="26"/>
    </row>
    <row r="13" spans="1:5" s="2" customFormat="1" ht="12" customHeight="1" thickBot="1">
      <c r="A13" s="18" t="s">
        <v>423</v>
      </c>
      <c r="B13" s="195" t="s">
        <v>485</v>
      </c>
      <c r="C13" s="26"/>
      <c r="D13" s="26"/>
      <c r="E13" s="26"/>
    </row>
    <row r="14" spans="1:5" s="2" customFormat="1" ht="12" customHeight="1" thickBot="1">
      <c r="A14" s="32" t="s">
        <v>331</v>
      </c>
      <c r="B14" s="194" t="s">
        <v>486</v>
      </c>
      <c r="C14" s="45">
        <v>1929</v>
      </c>
      <c r="D14" s="45">
        <v>2029</v>
      </c>
      <c r="E14" s="45">
        <v>2548</v>
      </c>
    </row>
    <row r="15" spans="1:5" s="2" customFormat="1" ht="12" customHeight="1">
      <c r="A15" s="22" t="s">
        <v>385</v>
      </c>
      <c r="B15" s="196" t="s">
        <v>491</v>
      </c>
      <c r="C15" s="30"/>
      <c r="D15" s="30"/>
      <c r="E15" s="30"/>
    </row>
    <row r="16" spans="1:5" s="2" customFormat="1" ht="12" customHeight="1">
      <c r="A16" s="18" t="s">
        <v>386</v>
      </c>
      <c r="B16" s="195" t="s">
        <v>492</v>
      </c>
      <c r="C16" s="26"/>
      <c r="D16" s="26"/>
      <c r="E16" s="26">
        <v>50</v>
      </c>
    </row>
    <row r="17" spans="1:5" s="2" customFormat="1" ht="12" customHeight="1">
      <c r="A17" s="18" t="s">
        <v>387</v>
      </c>
      <c r="B17" s="195" t="s">
        <v>493</v>
      </c>
      <c r="C17" s="26">
        <v>1793</v>
      </c>
      <c r="D17" s="26">
        <v>1893</v>
      </c>
      <c r="E17" s="26">
        <v>1592</v>
      </c>
    </row>
    <row r="18" spans="1:5" s="2" customFormat="1" ht="12" customHeight="1">
      <c r="A18" s="18" t="s">
        <v>388</v>
      </c>
      <c r="B18" s="195" t="s">
        <v>494</v>
      </c>
      <c r="C18" s="26">
        <v>136</v>
      </c>
      <c r="D18" s="26">
        <v>136</v>
      </c>
      <c r="E18" s="26">
        <v>215</v>
      </c>
    </row>
    <row r="19" spans="1:5" s="2" customFormat="1" ht="12" customHeight="1">
      <c r="A19" s="17" t="s">
        <v>487</v>
      </c>
      <c r="B19" s="197" t="s">
        <v>495</v>
      </c>
      <c r="C19" s="25"/>
      <c r="D19" s="25"/>
      <c r="E19" s="25"/>
    </row>
    <row r="20" spans="1:5" s="2" customFormat="1" ht="12" customHeight="1">
      <c r="A20" s="18" t="s">
        <v>488</v>
      </c>
      <c r="B20" s="195" t="s">
        <v>656</v>
      </c>
      <c r="C20" s="26"/>
      <c r="D20" s="26"/>
      <c r="E20" s="26">
        <v>144</v>
      </c>
    </row>
    <row r="21" spans="1:5" s="2" customFormat="1" ht="12" customHeight="1">
      <c r="A21" s="18" t="s">
        <v>489</v>
      </c>
      <c r="B21" s="195" t="s">
        <v>497</v>
      </c>
      <c r="C21" s="26"/>
      <c r="D21" s="26"/>
      <c r="E21" s="26">
        <v>1</v>
      </c>
    </row>
    <row r="22" spans="1:5" s="2" customFormat="1" ht="12" customHeight="1" thickBot="1">
      <c r="A22" s="19" t="s">
        <v>490</v>
      </c>
      <c r="B22" s="198" t="s">
        <v>484</v>
      </c>
      <c r="C22" s="27"/>
      <c r="D22" s="27"/>
      <c r="E22" s="27">
        <v>546</v>
      </c>
    </row>
    <row r="23" spans="1:5" s="2" customFormat="1" ht="12" customHeight="1" thickBot="1">
      <c r="A23" s="32" t="s">
        <v>498</v>
      </c>
      <c r="B23" s="194" t="s">
        <v>689</v>
      </c>
      <c r="C23" s="103">
        <v>395</v>
      </c>
      <c r="D23" s="103">
        <v>395</v>
      </c>
      <c r="E23" s="103">
        <v>550</v>
      </c>
    </row>
    <row r="24" spans="1:5" s="2" customFormat="1" ht="12" customHeight="1" thickBot="1">
      <c r="A24" s="32" t="s">
        <v>333</v>
      </c>
      <c r="B24" s="194" t="s">
        <v>500</v>
      </c>
      <c r="C24" s="45">
        <v>17032</v>
      </c>
      <c r="D24" s="45">
        <v>19856</v>
      </c>
      <c r="E24" s="45">
        <v>19856</v>
      </c>
    </row>
    <row r="25" spans="1:5" s="2" customFormat="1" ht="12" customHeight="1">
      <c r="A25" s="20" t="s">
        <v>391</v>
      </c>
      <c r="B25" s="199" t="s">
        <v>690</v>
      </c>
      <c r="C25" s="28">
        <v>13987</v>
      </c>
      <c r="D25" s="28">
        <v>16830</v>
      </c>
      <c r="E25" s="28">
        <v>16830</v>
      </c>
    </row>
    <row r="26" spans="1:5" s="2" customFormat="1" ht="12" customHeight="1">
      <c r="A26" s="18" t="s">
        <v>392</v>
      </c>
      <c r="B26" s="195" t="s">
        <v>506</v>
      </c>
      <c r="C26" s="26"/>
      <c r="D26" s="26"/>
      <c r="E26" s="26"/>
    </row>
    <row r="27" spans="1:5" s="2" customFormat="1" ht="12" customHeight="1">
      <c r="A27" s="18" t="s">
        <v>393</v>
      </c>
      <c r="B27" s="195" t="s">
        <v>691</v>
      </c>
      <c r="C27" s="26"/>
      <c r="D27" s="26">
        <v>531</v>
      </c>
      <c r="E27" s="26">
        <v>531</v>
      </c>
    </row>
    <row r="28" spans="1:5" s="2" customFormat="1" ht="12" customHeight="1">
      <c r="A28" s="21" t="s">
        <v>501</v>
      </c>
      <c r="B28" s="195" t="s">
        <v>692</v>
      </c>
      <c r="C28" s="29">
        <v>3045</v>
      </c>
      <c r="D28" s="29">
        <v>2495</v>
      </c>
      <c r="E28" s="29">
        <v>2495</v>
      </c>
    </row>
    <row r="29" spans="1:5" s="2" customFormat="1" ht="12" customHeight="1">
      <c r="A29" s="21" t="s">
        <v>502</v>
      </c>
      <c r="B29" s="195" t="s">
        <v>507</v>
      </c>
      <c r="C29" s="29"/>
      <c r="D29" s="29"/>
      <c r="E29" s="29"/>
    </row>
    <row r="30" spans="1:5" s="2" customFormat="1" ht="12" customHeight="1">
      <c r="A30" s="18" t="s">
        <v>503</v>
      </c>
      <c r="B30" s="195" t="s">
        <v>508</v>
      </c>
      <c r="C30" s="26"/>
      <c r="D30" s="26"/>
      <c r="E30" s="26"/>
    </row>
    <row r="31" spans="1:5" s="2" customFormat="1" ht="12" customHeight="1">
      <c r="A31" s="18" t="s">
        <v>504</v>
      </c>
      <c r="B31" s="195" t="s">
        <v>509</v>
      </c>
      <c r="C31" s="39"/>
      <c r="D31" s="39"/>
      <c r="E31" s="39"/>
    </row>
    <row r="32" spans="1:5" s="2" customFormat="1" ht="12" customHeight="1" thickBot="1">
      <c r="A32" s="18" t="s">
        <v>505</v>
      </c>
      <c r="B32" s="195" t="s">
        <v>510</v>
      </c>
      <c r="C32" s="39"/>
      <c r="D32" s="39"/>
      <c r="E32" s="39"/>
    </row>
    <row r="33" spans="1:5" s="2" customFormat="1" ht="12" customHeight="1" thickBot="1">
      <c r="A33" s="32" t="s">
        <v>334</v>
      </c>
      <c r="B33" s="194" t="s">
        <v>607</v>
      </c>
      <c r="C33" s="45">
        <v>1303</v>
      </c>
      <c r="D33" s="45">
        <v>1310</v>
      </c>
      <c r="E33" s="45">
        <v>1554</v>
      </c>
    </row>
    <row r="34" spans="1:5" s="2" customFormat="1" ht="12" customHeight="1">
      <c r="A34" s="20" t="s">
        <v>394</v>
      </c>
      <c r="B34" s="200" t="s">
        <v>513</v>
      </c>
      <c r="C34" s="129">
        <v>1303</v>
      </c>
      <c r="D34" s="129">
        <v>1310</v>
      </c>
      <c r="E34" s="129">
        <v>1554</v>
      </c>
    </row>
    <row r="35" spans="1:5" s="2" customFormat="1" ht="12" customHeight="1">
      <c r="A35" s="18" t="s">
        <v>396</v>
      </c>
      <c r="B35" s="201" t="s">
        <v>271</v>
      </c>
      <c r="C35" s="39"/>
      <c r="D35" s="39"/>
      <c r="E35" s="39"/>
    </row>
    <row r="36" spans="1:5" s="2" customFormat="1" ht="12" customHeight="1">
      <c r="A36" s="18" t="s">
        <v>397</v>
      </c>
      <c r="B36" s="201" t="s">
        <v>272</v>
      </c>
      <c r="C36" s="39"/>
      <c r="D36" s="39"/>
      <c r="E36" s="39"/>
    </row>
    <row r="37" spans="1:5" s="2" customFormat="1" ht="12" customHeight="1">
      <c r="A37" s="18" t="s">
        <v>398</v>
      </c>
      <c r="B37" s="201" t="s">
        <v>273</v>
      </c>
      <c r="C37" s="39"/>
      <c r="D37" s="39"/>
      <c r="E37" s="39"/>
    </row>
    <row r="38" spans="1:5" s="2" customFormat="1" ht="12" customHeight="1">
      <c r="A38" s="18" t="s">
        <v>399</v>
      </c>
      <c r="B38" s="201" t="s">
        <v>655</v>
      </c>
      <c r="C38" s="39"/>
      <c r="D38" s="39"/>
      <c r="E38" s="39"/>
    </row>
    <row r="39" spans="1:5" s="2" customFormat="1" ht="12" customHeight="1">
      <c r="A39" s="18" t="s">
        <v>511</v>
      </c>
      <c r="B39" s="201" t="s">
        <v>274</v>
      </c>
      <c r="C39" s="39"/>
      <c r="D39" s="39"/>
      <c r="E39" s="39"/>
    </row>
    <row r="40" spans="1:5" s="2" customFormat="1" ht="12" customHeight="1">
      <c r="A40" s="18" t="s">
        <v>395</v>
      </c>
      <c r="B40" s="200" t="s">
        <v>517</v>
      </c>
      <c r="C40" s="118">
        <f>SUM(C41:C45)</f>
        <v>0</v>
      </c>
      <c r="D40" s="118"/>
      <c r="E40" s="118"/>
    </row>
    <row r="41" spans="1:5" s="2" customFormat="1" ht="12" customHeight="1">
      <c r="A41" s="18" t="s">
        <v>402</v>
      </c>
      <c r="B41" s="201" t="s">
        <v>514</v>
      </c>
      <c r="C41" s="39"/>
      <c r="D41" s="39"/>
      <c r="E41" s="39"/>
    </row>
    <row r="42" spans="1:5" s="2" customFormat="1" ht="12" customHeight="1">
      <c r="A42" s="18" t="s">
        <v>403</v>
      </c>
      <c r="B42" s="201" t="s">
        <v>515</v>
      </c>
      <c r="C42" s="39"/>
      <c r="D42" s="39"/>
      <c r="E42" s="39"/>
    </row>
    <row r="43" spans="1:5" s="2" customFormat="1" ht="24" customHeight="1">
      <c r="A43" s="18" t="s">
        <v>404</v>
      </c>
      <c r="B43" s="201" t="s">
        <v>516</v>
      </c>
      <c r="C43" s="39"/>
      <c r="D43" s="39"/>
      <c r="E43" s="39"/>
    </row>
    <row r="44" spans="1:5" s="2" customFormat="1" ht="12" customHeight="1">
      <c r="A44" s="18" t="s">
        <v>405</v>
      </c>
      <c r="B44" s="201" t="s">
        <v>370</v>
      </c>
      <c r="C44" s="39"/>
      <c r="D44" s="39"/>
      <c r="E44" s="39"/>
    </row>
    <row r="45" spans="1:5" s="2" customFormat="1" ht="12" customHeight="1" thickBot="1">
      <c r="A45" s="21" t="s">
        <v>512</v>
      </c>
      <c r="B45" s="202" t="s">
        <v>650</v>
      </c>
      <c r="C45" s="79"/>
      <c r="D45" s="79"/>
      <c r="E45" s="79"/>
    </row>
    <row r="46" spans="1:5" s="2" customFormat="1" ht="12" customHeight="1" thickBot="1">
      <c r="A46" s="32" t="s">
        <v>518</v>
      </c>
      <c r="B46" s="194" t="s">
        <v>519</v>
      </c>
      <c r="C46" s="45">
        <v>1200</v>
      </c>
      <c r="D46" s="45">
        <v>1200</v>
      </c>
      <c r="E46" s="45">
        <v>1438</v>
      </c>
    </row>
    <row r="47" spans="1:5" s="2" customFormat="1" ht="12" customHeight="1">
      <c r="A47" s="20" t="s">
        <v>400</v>
      </c>
      <c r="B47" s="199" t="s">
        <v>521</v>
      </c>
      <c r="C47" s="28">
        <v>1200</v>
      </c>
      <c r="D47" s="28">
        <v>1200</v>
      </c>
      <c r="E47" s="28">
        <v>1438</v>
      </c>
    </row>
    <row r="48" spans="1:5" s="2" customFormat="1" ht="12" customHeight="1">
      <c r="A48" s="17" t="s">
        <v>401</v>
      </c>
      <c r="B48" s="195" t="s">
        <v>522</v>
      </c>
      <c r="C48" s="25"/>
      <c r="D48" s="25"/>
      <c r="E48" s="25"/>
    </row>
    <row r="49" spans="1:5" s="2" customFormat="1" ht="12" customHeight="1" thickBot="1">
      <c r="A49" s="21" t="s">
        <v>520</v>
      </c>
      <c r="B49" s="203" t="s">
        <v>458</v>
      </c>
      <c r="C49" s="29"/>
      <c r="D49" s="29"/>
      <c r="E49" s="29"/>
    </row>
    <row r="50" spans="1:5" s="2" customFormat="1" ht="12" customHeight="1" thickBot="1">
      <c r="A50" s="32" t="s">
        <v>336</v>
      </c>
      <c r="B50" s="194" t="s">
        <v>523</v>
      </c>
      <c r="C50" s="45">
        <f>+C51+C52</f>
        <v>0</v>
      </c>
      <c r="D50" s="45">
        <f>+D51+D52</f>
        <v>0</v>
      </c>
      <c r="E50" s="45">
        <v>100</v>
      </c>
    </row>
    <row r="51" spans="1:5" s="2" customFormat="1" ht="12" customHeight="1">
      <c r="A51" s="20" t="s">
        <v>524</v>
      </c>
      <c r="B51" s="195" t="s">
        <v>446</v>
      </c>
      <c r="C51" s="182"/>
      <c r="D51" s="182"/>
      <c r="E51" s="182">
        <v>100</v>
      </c>
    </row>
    <row r="52" spans="1:5" s="2" customFormat="1" ht="12" customHeight="1" thickBot="1">
      <c r="A52" s="17" t="s">
        <v>525</v>
      </c>
      <c r="B52" s="195" t="s">
        <v>447</v>
      </c>
      <c r="C52" s="40"/>
      <c r="D52" s="40"/>
      <c r="E52" s="40"/>
    </row>
    <row r="53" spans="1:7" s="2" customFormat="1" ht="17.25" customHeight="1" thickBot="1">
      <c r="A53" s="32" t="s">
        <v>526</v>
      </c>
      <c r="B53" s="194" t="s">
        <v>527</v>
      </c>
      <c r="C53" s="94"/>
      <c r="D53" s="94"/>
      <c r="E53" s="94"/>
      <c r="G53" s="46"/>
    </row>
    <row r="54" spans="1:5" s="2" customFormat="1" ht="12" customHeight="1" thickBot="1">
      <c r="A54" s="32" t="s">
        <v>338</v>
      </c>
      <c r="B54" s="204" t="s">
        <v>528</v>
      </c>
      <c r="C54" s="47">
        <v>26590</v>
      </c>
      <c r="D54" s="47">
        <v>29521</v>
      </c>
      <c r="E54" s="47">
        <v>28257</v>
      </c>
    </row>
    <row r="55" spans="1:5" s="2" customFormat="1" ht="12" customHeight="1" thickBot="1">
      <c r="A55" s="82" t="s">
        <v>339</v>
      </c>
      <c r="B55" s="205" t="s">
        <v>651</v>
      </c>
      <c r="C55" s="59">
        <v>2857</v>
      </c>
      <c r="D55" s="59">
        <v>2863</v>
      </c>
      <c r="E55" s="59">
        <v>2863</v>
      </c>
    </row>
    <row r="56" spans="1:5" s="2" customFormat="1" ht="12" customHeight="1">
      <c r="A56" s="104" t="s">
        <v>450</v>
      </c>
      <c r="B56" s="206" t="s">
        <v>529</v>
      </c>
      <c r="C56" s="102">
        <v>2857</v>
      </c>
      <c r="D56" s="102">
        <v>2863</v>
      </c>
      <c r="E56" s="102">
        <v>2863</v>
      </c>
    </row>
    <row r="57" spans="1:5" s="2" customFormat="1" ht="12" customHeight="1" thickBot="1">
      <c r="A57" s="106" t="s">
        <v>451</v>
      </c>
      <c r="B57" s="207" t="s">
        <v>530</v>
      </c>
      <c r="C57" s="108"/>
      <c r="D57" s="108"/>
      <c r="E57" s="108"/>
    </row>
    <row r="58" spans="1:5" s="2" customFormat="1" ht="12" customHeight="1" thickBot="1">
      <c r="A58" s="82" t="s">
        <v>340</v>
      </c>
      <c r="B58" s="205" t="s">
        <v>531</v>
      </c>
      <c r="C58" s="59">
        <f>SUM(C59,C66)</f>
        <v>0</v>
      </c>
      <c r="D58" s="59">
        <f>SUM(D59,D66)</f>
        <v>0</v>
      </c>
      <c r="E58" s="59">
        <f>SUM(E59,E66)</f>
        <v>0</v>
      </c>
    </row>
    <row r="59" spans="1:5" s="2" customFormat="1" ht="12" customHeight="1">
      <c r="A59" s="22" t="s">
        <v>532</v>
      </c>
      <c r="B59" s="200" t="s">
        <v>547</v>
      </c>
      <c r="C59" s="120">
        <f>SUM(C60:C65)</f>
        <v>0</v>
      </c>
      <c r="D59" s="120">
        <f>SUM(D60:D65)</f>
        <v>0</v>
      </c>
      <c r="E59" s="120">
        <f>SUM(E60:E65)</f>
        <v>0</v>
      </c>
    </row>
    <row r="60" spans="1:5" s="2" customFormat="1" ht="12" customHeight="1">
      <c r="A60" s="20" t="s">
        <v>546</v>
      </c>
      <c r="B60" s="208" t="s">
        <v>548</v>
      </c>
      <c r="C60" s="39"/>
      <c r="D60" s="39"/>
      <c r="E60" s="39"/>
    </row>
    <row r="61" spans="1:5" s="2" customFormat="1" ht="12" customHeight="1">
      <c r="A61" s="20" t="s">
        <v>533</v>
      </c>
      <c r="B61" s="208" t="s">
        <v>549</v>
      </c>
      <c r="C61" s="39"/>
      <c r="D61" s="39"/>
      <c r="E61" s="39"/>
    </row>
    <row r="62" spans="1:5" s="2" customFormat="1" ht="12" customHeight="1">
      <c r="A62" s="20" t="s">
        <v>534</v>
      </c>
      <c r="B62" s="208" t="s">
        <v>550</v>
      </c>
      <c r="C62" s="40"/>
      <c r="D62" s="40"/>
      <c r="E62" s="40"/>
    </row>
    <row r="63" spans="1:5" s="2" customFormat="1" ht="12" customHeight="1">
      <c r="A63" s="20" t="s">
        <v>535</v>
      </c>
      <c r="B63" s="208" t="s">
        <v>551</v>
      </c>
      <c r="C63" s="79"/>
      <c r="D63" s="79"/>
      <c r="E63" s="79"/>
    </row>
    <row r="64" spans="1:5" s="2" customFormat="1" ht="12" customHeight="1">
      <c r="A64" s="20" t="s">
        <v>536</v>
      </c>
      <c r="B64" s="208" t="s">
        <v>552</v>
      </c>
      <c r="C64" s="79"/>
      <c r="D64" s="79"/>
      <c r="E64" s="79"/>
    </row>
    <row r="65" spans="1:5" s="2" customFormat="1" ht="12" customHeight="1">
      <c r="A65" s="20" t="s">
        <v>537</v>
      </c>
      <c r="B65" s="208" t="s">
        <v>554</v>
      </c>
      <c r="C65" s="79"/>
      <c r="D65" s="79"/>
      <c r="E65" s="79"/>
    </row>
    <row r="66" spans="1:5" s="2" customFormat="1" ht="12" customHeight="1">
      <c r="A66" s="20" t="s">
        <v>538</v>
      </c>
      <c r="B66" s="200" t="s">
        <v>555</v>
      </c>
      <c r="C66" s="119">
        <f>SUM(C67:C73)</f>
        <v>0</v>
      </c>
      <c r="D66" s="119">
        <f>SUM(D67:D73)</f>
        <v>0</v>
      </c>
      <c r="E66" s="119">
        <f>SUM(E67:E73)</f>
        <v>0</v>
      </c>
    </row>
    <row r="67" spans="1:5" s="2" customFormat="1" ht="12" customHeight="1">
      <c r="A67" s="20" t="s">
        <v>539</v>
      </c>
      <c r="B67" s="208" t="s">
        <v>548</v>
      </c>
      <c r="C67" s="39"/>
      <c r="D67" s="39"/>
      <c r="E67" s="39"/>
    </row>
    <row r="68" spans="1:5" s="2" customFormat="1" ht="12" customHeight="1">
      <c r="A68" s="20" t="s">
        <v>540</v>
      </c>
      <c r="B68" s="208" t="s">
        <v>459</v>
      </c>
      <c r="C68" s="39"/>
      <c r="D68" s="39"/>
      <c r="E68" s="39"/>
    </row>
    <row r="69" spans="1:5" s="2" customFormat="1" ht="12" customHeight="1">
      <c r="A69" s="20" t="s">
        <v>541</v>
      </c>
      <c r="B69" s="208" t="s">
        <v>460</v>
      </c>
      <c r="C69" s="40"/>
      <c r="D69" s="40"/>
      <c r="E69" s="40"/>
    </row>
    <row r="70" spans="1:5" s="2" customFormat="1" ht="12" customHeight="1">
      <c r="A70" s="20" t="s">
        <v>542</v>
      </c>
      <c r="B70" s="208" t="s">
        <v>550</v>
      </c>
      <c r="C70" s="39"/>
      <c r="D70" s="39"/>
      <c r="E70" s="39"/>
    </row>
    <row r="71" spans="1:5" s="2" customFormat="1" ht="12" customHeight="1">
      <c r="A71" s="17" t="s">
        <v>543</v>
      </c>
      <c r="B71" s="202" t="s">
        <v>556</v>
      </c>
      <c r="C71" s="25"/>
      <c r="D71" s="25"/>
      <c r="E71" s="25"/>
    </row>
    <row r="72" spans="1:5" s="2" customFormat="1" ht="12" customHeight="1">
      <c r="A72" s="18" t="s">
        <v>544</v>
      </c>
      <c r="B72" s="202" t="s">
        <v>552</v>
      </c>
      <c r="C72" s="26"/>
      <c r="D72" s="26"/>
      <c r="E72" s="26"/>
    </row>
    <row r="73" spans="1:5" s="2" customFormat="1" ht="12" customHeight="1" thickBot="1">
      <c r="A73" s="23" t="s">
        <v>545</v>
      </c>
      <c r="B73" s="209" t="s">
        <v>557</v>
      </c>
      <c r="C73" s="24"/>
      <c r="D73" s="24"/>
      <c r="E73" s="24"/>
    </row>
    <row r="74" spans="1:6" s="2" customFormat="1" ht="26.25" customHeight="1" thickBot="1">
      <c r="A74" s="32" t="s">
        <v>341</v>
      </c>
      <c r="B74" s="210" t="s">
        <v>250</v>
      </c>
      <c r="C74" s="45">
        <f>+C54+C55+C58</f>
        <v>29447</v>
      </c>
      <c r="D74" s="45">
        <f>+D54+D55+D58</f>
        <v>32384</v>
      </c>
      <c r="E74" s="45">
        <f>+E54+E55+E58</f>
        <v>31120</v>
      </c>
      <c r="F74" s="96"/>
    </row>
    <row r="75" spans="1:6" s="2" customFormat="1" ht="15" customHeight="1" thickBot="1">
      <c r="A75" s="501" t="s">
        <v>342</v>
      </c>
      <c r="B75" s="210" t="s">
        <v>249</v>
      </c>
      <c r="C75" s="512"/>
      <c r="D75" s="513"/>
      <c r="E75" s="511"/>
      <c r="F75" s="116"/>
    </row>
    <row r="76" spans="1:6" s="2" customFormat="1" ht="15" customHeight="1" thickBot="1">
      <c r="A76" s="501" t="s">
        <v>343</v>
      </c>
      <c r="B76" s="210" t="s">
        <v>251</v>
      </c>
      <c r="C76" s="502">
        <f>+C74+C75</f>
        <v>29447</v>
      </c>
      <c r="D76" s="213">
        <f>+D74+D75</f>
        <v>32384</v>
      </c>
      <c r="E76" s="192">
        <f>+E74+E75</f>
        <v>31120</v>
      </c>
      <c r="F76" s="116"/>
    </row>
    <row r="77" spans="1:5" s="2" customFormat="1" ht="22.5" customHeight="1">
      <c r="A77" s="714"/>
      <c r="B77" s="714"/>
      <c r="C77" s="714"/>
      <c r="D77" s="714"/>
      <c r="E77" s="714"/>
    </row>
    <row r="78" spans="1:5" s="2" customFormat="1" ht="12.75" customHeight="1">
      <c r="A78" s="6"/>
      <c r="B78" s="7"/>
      <c r="C78" s="7"/>
      <c r="D78" s="7"/>
      <c r="E78" s="1"/>
    </row>
    <row r="79" spans="1:5" ht="16.5" customHeight="1">
      <c r="A79" s="717" t="s">
        <v>358</v>
      </c>
      <c r="B79" s="717"/>
      <c r="C79" s="717"/>
      <c r="D79" s="717"/>
      <c r="E79" s="717"/>
    </row>
    <row r="80" spans="1:5" ht="16.5" customHeight="1" thickBot="1">
      <c r="A80" s="715" t="s">
        <v>454</v>
      </c>
      <c r="B80" s="715"/>
      <c r="C80" s="101"/>
      <c r="D80" s="101"/>
      <c r="E80" s="100"/>
    </row>
    <row r="81" spans="1:5" ht="16.5" customHeight="1" thickBot="1">
      <c r="A81" s="710" t="s">
        <v>327</v>
      </c>
      <c r="B81" s="712" t="s">
        <v>359</v>
      </c>
      <c r="C81" s="708" t="s">
        <v>688</v>
      </c>
      <c r="D81" s="708"/>
      <c r="E81" s="709"/>
    </row>
    <row r="82" spans="1:5" ht="30.75" customHeight="1" thickBot="1">
      <c r="A82" s="711"/>
      <c r="B82" s="713"/>
      <c r="C82" s="211" t="s">
        <v>652</v>
      </c>
      <c r="D82" s="211" t="s">
        <v>653</v>
      </c>
      <c r="E82" s="127" t="s">
        <v>654</v>
      </c>
    </row>
    <row r="83" spans="1:5" s="43" customFormat="1" ht="12" customHeight="1" thickBot="1">
      <c r="A83" s="37" t="s">
        <v>101</v>
      </c>
      <c r="B83" s="38" t="s">
        <v>102</v>
      </c>
      <c r="C83" s="214" t="s">
        <v>103</v>
      </c>
      <c r="D83" s="214" t="s">
        <v>104</v>
      </c>
      <c r="E83" s="212" t="s">
        <v>105</v>
      </c>
    </row>
    <row r="84" spans="1:5" ht="12" customHeight="1" thickBot="1">
      <c r="A84" s="34" t="s">
        <v>329</v>
      </c>
      <c r="B84" s="216" t="s">
        <v>558</v>
      </c>
      <c r="C84" s="48">
        <v>28542</v>
      </c>
      <c r="D84" s="48">
        <v>29065</v>
      </c>
      <c r="E84" s="48">
        <v>27175</v>
      </c>
    </row>
    <row r="85" spans="1:5" ht="12" customHeight="1">
      <c r="A85" s="22" t="s">
        <v>406</v>
      </c>
      <c r="B85" s="196" t="s">
        <v>360</v>
      </c>
      <c r="C85" s="15">
        <v>6725</v>
      </c>
      <c r="D85" s="15">
        <v>6913</v>
      </c>
      <c r="E85" s="15">
        <v>6266</v>
      </c>
    </row>
    <row r="86" spans="1:5" ht="12" customHeight="1">
      <c r="A86" s="18" t="s">
        <v>407</v>
      </c>
      <c r="B86" s="195" t="s">
        <v>559</v>
      </c>
      <c r="C86" s="10">
        <v>1760</v>
      </c>
      <c r="D86" s="10">
        <v>1845</v>
      </c>
      <c r="E86" s="10">
        <v>1548</v>
      </c>
    </row>
    <row r="87" spans="1:5" ht="12" customHeight="1">
      <c r="A87" s="18" t="s">
        <v>408</v>
      </c>
      <c r="B87" s="195" t="s">
        <v>445</v>
      </c>
      <c r="C87" s="13">
        <v>9677</v>
      </c>
      <c r="D87" s="13">
        <v>9825</v>
      </c>
      <c r="E87" s="13">
        <v>8667</v>
      </c>
    </row>
    <row r="88" spans="1:5" ht="12" customHeight="1">
      <c r="A88" s="18" t="s">
        <v>409</v>
      </c>
      <c r="B88" s="195" t="s">
        <v>560</v>
      </c>
      <c r="C88" s="13">
        <v>4758</v>
      </c>
      <c r="D88" s="13">
        <v>4432</v>
      </c>
      <c r="E88" s="13">
        <v>4183</v>
      </c>
    </row>
    <row r="89" spans="1:5" ht="12" customHeight="1">
      <c r="A89" s="18" t="s">
        <v>418</v>
      </c>
      <c r="B89" s="197" t="s">
        <v>561</v>
      </c>
      <c r="C89" s="13">
        <v>5622</v>
      </c>
      <c r="D89" s="13">
        <v>6050</v>
      </c>
      <c r="E89" s="13">
        <v>6511</v>
      </c>
    </row>
    <row r="90" spans="1:5" ht="12" customHeight="1">
      <c r="A90" s="18" t="s">
        <v>410</v>
      </c>
      <c r="B90" s="195" t="s">
        <v>612</v>
      </c>
      <c r="C90" s="13"/>
      <c r="D90" s="13"/>
      <c r="E90" s="13"/>
    </row>
    <row r="91" spans="1:5" ht="12" customHeight="1">
      <c r="A91" s="18" t="s">
        <v>411</v>
      </c>
      <c r="B91" s="217" t="s">
        <v>613</v>
      </c>
      <c r="C91" s="13"/>
      <c r="D91" s="13"/>
      <c r="E91" s="13"/>
    </row>
    <row r="92" spans="1:5" ht="12" customHeight="1">
      <c r="A92" s="18" t="s">
        <v>419</v>
      </c>
      <c r="B92" s="217" t="s">
        <v>614</v>
      </c>
      <c r="C92" s="13"/>
      <c r="D92" s="13"/>
      <c r="E92" s="13"/>
    </row>
    <row r="93" spans="1:5" ht="12" customHeight="1">
      <c r="A93" s="18" t="s">
        <v>420</v>
      </c>
      <c r="B93" s="218" t="s">
        <v>615</v>
      </c>
      <c r="C93" s="13">
        <v>278</v>
      </c>
      <c r="D93" s="13">
        <v>278</v>
      </c>
      <c r="E93" s="13">
        <v>316</v>
      </c>
    </row>
    <row r="94" spans="1:5" ht="12" customHeight="1">
      <c r="A94" s="18" t="s">
        <v>421</v>
      </c>
      <c r="B94" s="218" t="s">
        <v>616</v>
      </c>
      <c r="C94" s="13">
        <v>5344</v>
      </c>
      <c r="D94" s="13">
        <v>5772</v>
      </c>
      <c r="E94" s="13">
        <v>6195</v>
      </c>
    </row>
    <row r="95" spans="1:5" ht="12" customHeight="1">
      <c r="A95" s="17" t="s">
        <v>422</v>
      </c>
      <c r="B95" s="219" t="s">
        <v>617</v>
      </c>
      <c r="C95" s="13"/>
      <c r="D95" s="13"/>
      <c r="E95" s="13"/>
    </row>
    <row r="96" spans="1:5" ht="12" customHeight="1">
      <c r="A96" s="18" t="s">
        <v>424</v>
      </c>
      <c r="B96" s="219" t="s">
        <v>618</v>
      </c>
      <c r="C96" s="13"/>
      <c r="D96" s="13"/>
      <c r="E96" s="13"/>
    </row>
    <row r="97" spans="1:5" ht="12" customHeight="1" thickBot="1">
      <c r="A97" s="23" t="s">
        <v>562</v>
      </c>
      <c r="B97" s="220" t="s">
        <v>657</v>
      </c>
      <c r="C97" s="31"/>
      <c r="D97" s="31"/>
      <c r="E97" s="31"/>
    </row>
    <row r="98" spans="1:5" ht="12" customHeight="1" thickBot="1">
      <c r="A98" s="32" t="s">
        <v>330</v>
      </c>
      <c r="B98" s="221" t="s">
        <v>563</v>
      </c>
      <c r="C98" s="49"/>
      <c r="D98" s="49">
        <v>231</v>
      </c>
      <c r="E98" s="49">
        <v>231</v>
      </c>
    </row>
    <row r="99" spans="1:5" ht="12" customHeight="1">
      <c r="A99" s="20" t="s">
        <v>412</v>
      </c>
      <c r="B99" s="195" t="s">
        <v>564</v>
      </c>
      <c r="C99" s="12"/>
      <c r="D99" s="12">
        <v>131</v>
      </c>
      <c r="E99" s="12">
        <v>131</v>
      </c>
    </row>
    <row r="100" spans="1:5" ht="12" customHeight="1">
      <c r="A100" s="20" t="s">
        <v>413</v>
      </c>
      <c r="B100" s="195" t="s">
        <v>565</v>
      </c>
      <c r="C100" s="10"/>
      <c r="D100" s="10"/>
      <c r="E100" s="10"/>
    </row>
    <row r="101" spans="1:5" ht="12" customHeight="1">
      <c r="A101" s="20" t="s">
        <v>414</v>
      </c>
      <c r="B101" s="195" t="s">
        <v>566</v>
      </c>
      <c r="C101" s="10"/>
      <c r="D101" s="10"/>
      <c r="E101" s="10"/>
    </row>
    <row r="102" spans="1:5" ht="12" customHeight="1">
      <c r="A102" s="20" t="s">
        <v>415</v>
      </c>
      <c r="B102" s="195" t="s">
        <v>567</v>
      </c>
      <c r="C102" s="10"/>
      <c r="D102" s="10"/>
      <c r="E102" s="10"/>
    </row>
    <row r="103" spans="1:5" ht="12" customHeight="1">
      <c r="A103" s="20" t="s">
        <v>416</v>
      </c>
      <c r="B103" s="195" t="s">
        <v>572</v>
      </c>
      <c r="C103" s="10"/>
      <c r="D103" s="10"/>
      <c r="E103" s="10"/>
    </row>
    <row r="104" spans="1:5" ht="24" customHeight="1">
      <c r="A104" s="20" t="s">
        <v>423</v>
      </c>
      <c r="B104" s="195" t="s">
        <v>573</v>
      </c>
      <c r="C104" s="10"/>
      <c r="D104" s="10"/>
      <c r="E104" s="10"/>
    </row>
    <row r="105" spans="1:5" ht="12" customHeight="1">
      <c r="A105" s="20" t="s">
        <v>428</v>
      </c>
      <c r="B105" s="195" t="s">
        <v>574</v>
      </c>
      <c r="C105" s="10"/>
      <c r="D105" s="10">
        <v>100</v>
      </c>
      <c r="E105" s="10">
        <v>100</v>
      </c>
    </row>
    <row r="106" spans="1:5" ht="12" customHeight="1">
      <c r="A106" s="20" t="s">
        <v>568</v>
      </c>
      <c r="B106" s="195" t="s">
        <v>608</v>
      </c>
      <c r="C106" s="10"/>
      <c r="D106" s="10"/>
      <c r="E106" s="10"/>
    </row>
    <row r="107" spans="1:5" ht="12" customHeight="1">
      <c r="A107" s="20" t="s">
        <v>569</v>
      </c>
      <c r="B107" s="217" t="s">
        <v>609</v>
      </c>
      <c r="C107" s="10"/>
      <c r="D107" s="10"/>
      <c r="E107" s="10"/>
    </row>
    <row r="108" spans="1:5" ht="12" customHeight="1">
      <c r="A108" s="17" t="s">
        <v>570</v>
      </c>
      <c r="B108" s="217" t="s">
        <v>610</v>
      </c>
      <c r="C108" s="13"/>
      <c r="D108" s="13"/>
      <c r="E108" s="13"/>
    </row>
    <row r="109" spans="1:5" ht="12" customHeight="1" thickBot="1">
      <c r="A109" s="21" t="s">
        <v>571</v>
      </c>
      <c r="B109" s="217" t="s">
        <v>611</v>
      </c>
      <c r="C109" s="13"/>
      <c r="D109" s="13"/>
      <c r="E109" s="13"/>
    </row>
    <row r="110" spans="1:5" ht="12" customHeight="1" thickBot="1">
      <c r="A110" s="32" t="s">
        <v>331</v>
      </c>
      <c r="B110" s="221" t="s">
        <v>575</v>
      </c>
      <c r="C110" s="130"/>
      <c r="D110" s="130"/>
      <c r="E110" s="130"/>
    </row>
    <row r="111" spans="1:5" ht="12" customHeight="1" thickBot="1">
      <c r="A111" s="32" t="s">
        <v>332</v>
      </c>
      <c r="B111" s="221" t="s">
        <v>576</v>
      </c>
      <c r="C111" s="49"/>
      <c r="D111" s="49">
        <v>2183</v>
      </c>
      <c r="E111" s="49">
        <f>SUM(E112:E113)</f>
        <v>0</v>
      </c>
    </row>
    <row r="112" spans="1:5" ht="12" customHeight="1">
      <c r="A112" s="20" t="s">
        <v>389</v>
      </c>
      <c r="B112" s="199" t="s">
        <v>373</v>
      </c>
      <c r="C112" s="12"/>
      <c r="D112" s="12">
        <v>2183</v>
      </c>
      <c r="E112" s="12"/>
    </row>
    <row r="113" spans="1:5" ht="12" customHeight="1" thickBot="1">
      <c r="A113" s="18" t="s">
        <v>390</v>
      </c>
      <c r="B113" s="195" t="s">
        <v>374</v>
      </c>
      <c r="C113" s="10"/>
      <c r="D113" s="10"/>
      <c r="E113" s="10"/>
    </row>
    <row r="114" spans="1:5" ht="12" customHeight="1" thickBot="1">
      <c r="A114" s="32" t="s">
        <v>333</v>
      </c>
      <c r="B114" s="222" t="s">
        <v>461</v>
      </c>
      <c r="C114" s="49">
        <f>+C84+C98+C110+C111</f>
        <v>28542</v>
      </c>
      <c r="D114" s="49">
        <f>+D84+D98+D110+D111</f>
        <v>31479</v>
      </c>
      <c r="E114" s="49">
        <f>+E84+E98+E110+E111</f>
        <v>27406</v>
      </c>
    </row>
    <row r="115" spans="1:5" ht="12" customHeight="1" thickBot="1">
      <c r="A115" s="32" t="s">
        <v>334</v>
      </c>
      <c r="B115" s="221" t="s">
        <v>577</v>
      </c>
      <c r="C115" s="49">
        <v>905</v>
      </c>
      <c r="D115" s="49">
        <v>905</v>
      </c>
      <c r="E115" s="49">
        <v>904</v>
      </c>
    </row>
    <row r="116" spans="1:5" ht="12" customHeight="1">
      <c r="A116" s="20" t="s">
        <v>394</v>
      </c>
      <c r="B116" s="200" t="s">
        <v>584</v>
      </c>
      <c r="C116" s="131">
        <f>SUM(C117:C124)</f>
        <v>0</v>
      </c>
      <c r="D116" s="131">
        <f>SUM(D117:D124)</f>
        <v>0</v>
      </c>
      <c r="E116" s="131">
        <f>SUM(E117:E124)</f>
        <v>0</v>
      </c>
    </row>
    <row r="117" spans="1:5" ht="12" customHeight="1">
      <c r="A117" s="20" t="s">
        <v>396</v>
      </c>
      <c r="B117" s="208" t="s">
        <v>585</v>
      </c>
      <c r="C117" s="10"/>
      <c r="D117" s="10"/>
      <c r="E117" s="10"/>
    </row>
    <row r="118" spans="1:5" ht="12" customHeight="1">
      <c r="A118" s="20" t="s">
        <v>397</v>
      </c>
      <c r="B118" s="208" t="s">
        <v>586</v>
      </c>
      <c r="C118" s="10"/>
      <c r="D118" s="10"/>
      <c r="E118" s="10"/>
    </row>
    <row r="119" spans="1:5" ht="12" customHeight="1">
      <c r="A119" s="20" t="s">
        <v>398</v>
      </c>
      <c r="B119" s="208" t="s">
        <v>462</v>
      </c>
      <c r="C119" s="10"/>
      <c r="D119" s="10"/>
      <c r="E119" s="10"/>
    </row>
    <row r="120" spans="1:5" ht="12" customHeight="1">
      <c r="A120" s="20" t="s">
        <v>399</v>
      </c>
      <c r="B120" s="208" t="s">
        <v>463</v>
      </c>
      <c r="C120" s="10"/>
      <c r="D120" s="10"/>
      <c r="E120" s="10"/>
    </row>
    <row r="121" spans="1:5" ht="12" customHeight="1">
      <c r="A121" s="20" t="s">
        <v>511</v>
      </c>
      <c r="B121" s="208" t="s">
        <v>587</v>
      </c>
      <c r="C121" s="10"/>
      <c r="D121" s="10"/>
      <c r="E121" s="10"/>
    </row>
    <row r="122" spans="1:5" ht="12" customHeight="1">
      <c r="A122" s="20" t="s">
        <v>578</v>
      </c>
      <c r="B122" s="208" t="s">
        <v>588</v>
      </c>
      <c r="C122" s="10"/>
      <c r="D122" s="10"/>
      <c r="E122" s="10"/>
    </row>
    <row r="123" spans="1:5" ht="12" customHeight="1">
      <c r="A123" s="20" t="s">
        <v>579</v>
      </c>
      <c r="B123" s="208" t="s">
        <v>589</v>
      </c>
      <c r="C123" s="10"/>
      <c r="D123" s="10"/>
      <c r="E123" s="10"/>
    </row>
    <row r="124" spans="1:5" ht="12" customHeight="1">
      <c r="A124" s="20" t="s">
        <v>580</v>
      </c>
      <c r="B124" s="208" t="s">
        <v>444</v>
      </c>
      <c r="C124" s="10"/>
      <c r="D124" s="10"/>
      <c r="E124" s="10"/>
    </row>
    <row r="125" spans="1:5" ht="12" customHeight="1">
      <c r="A125" s="20" t="s">
        <v>395</v>
      </c>
      <c r="B125" s="200" t="s">
        <v>590</v>
      </c>
      <c r="C125" s="131">
        <v>905</v>
      </c>
      <c r="D125" s="131">
        <v>905</v>
      </c>
      <c r="E125" s="131">
        <v>904</v>
      </c>
    </row>
    <row r="126" spans="1:5" ht="12" customHeight="1">
      <c r="A126" s="20" t="s">
        <v>402</v>
      </c>
      <c r="B126" s="208" t="s">
        <v>585</v>
      </c>
      <c r="C126" s="10"/>
      <c r="D126" s="10"/>
      <c r="E126" s="10"/>
    </row>
    <row r="127" spans="1:5" ht="12" customHeight="1">
      <c r="A127" s="20" t="s">
        <v>403</v>
      </c>
      <c r="B127" s="208" t="s">
        <v>591</v>
      </c>
      <c r="C127" s="10"/>
      <c r="D127" s="10"/>
      <c r="E127" s="10"/>
    </row>
    <row r="128" spans="1:5" ht="12" customHeight="1">
      <c r="A128" s="20" t="s">
        <v>404</v>
      </c>
      <c r="B128" s="208" t="s">
        <v>462</v>
      </c>
      <c r="C128" s="10">
        <v>905</v>
      </c>
      <c r="D128" s="10">
        <v>905</v>
      </c>
      <c r="E128" s="10">
        <v>904</v>
      </c>
    </row>
    <row r="129" spans="1:5" ht="12" customHeight="1">
      <c r="A129" s="20" t="s">
        <v>405</v>
      </c>
      <c r="B129" s="208" t="s">
        <v>463</v>
      </c>
      <c r="C129" s="84"/>
      <c r="D129" s="84"/>
      <c r="E129" s="84"/>
    </row>
    <row r="130" spans="1:5" ht="12" customHeight="1">
      <c r="A130" s="20" t="s">
        <v>512</v>
      </c>
      <c r="B130" s="208" t="s">
        <v>587</v>
      </c>
      <c r="C130" s="10"/>
      <c r="D130" s="10"/>
      <c r="E130" s="10"/>
    </row>
    <row r="131" spans="1:5" ht="12" customHeight="1">
      <c r="A131" s="20" t="s">
        <v>581</v>
      </c>
      <c r="B131" s="208" t="s">
        <v>592</v>
      </c>
      <c r="C131" s="13"/>
      <c r="D131" s="13"/>
      <c r="E131" s="13"/>
    </row>
    <row r="132" spans="1:5" ht="12" customHeight="1">
      <c r="A132" s="20" t="s">
        <v>582</v>
      </c>
      <c r="B132" s="208" t="s">
        <v>589</v>
      </c>
      <c r="C132" s="13"/>
      <c r="D132" s="13"/>
      <c r="E132" s="13"/>
    </row>
    <row r="133" spans="1:5" ht="12" customHeight="1" thickBot="1">
      <c r="A133" s="20" t="s">
        <v>583</v>
      </c>
      <c r="B133" s="208" t="s">
        <v>593</v>
      </c>
      <c r="C133" s="97"/>
      <c r="D133" s="97"/>
      <c r="E133" s="97"/>
    </row>
    <row r="134" spans="1:11" ht="15" customHeight="1" thickBot="1">
      <c r="A134" s="32" t="s">
        <v>335</v>
      </c>
      <c r="B134" s="223" t="s">
        <v>270</v>
      </c>
      <c r="C134" s="49">
        <f>SUM(C114,C115)</f>
        <v>29447</v>
      </c>
      <c r="D134" s="49">
        <f>SUM(D114,D115)</f>
        <v>32384</v>
      </c>
      <c r="E134" s="49">
        <f>SUM(E114,E115)</f>
        <v>28310</v>
      </c>
      <c r="H134" s="46"/>
      <c r="I134" s="85"/>
      <c r="J134" s="85"/>
      <c r="K134" s="85"/>
    </row>
    <row r="135" spans="1:11" ht="15" customHeight="1" thickBot="1">
      <c r="A135" s="506" t="s">
        <v>336</v>
      </c>
      <c r="B135" s="503" t="s">
        <v>252</v>
      </c>
      <c r="C135" s="508"/>
      <c r="D135" s="509"/>
      <c r="E135" s="510">
        <v>-184</v>
      </c>
      <c r="H135" s="46"/>
      <c r="I135" s="85"/>
      <c r="J135" s="85"/>
      <c r="K135" s="85"/>
    </row>
    <row r="136" spans="1:11" ht="15" customHeight="1" thickBot="1">
      <c r="A136" s="507" t="s">
        <v>337</v>
      </c>
      <c r="B136" s="503" t="s">
        <v>253</v>
      </c>
      <c r="C136" s="505">
        <f>+C134+C135</f>
        <v>29447</v>
      </c>
      <c r="D136" s="504">
        <f>+D134+D135</f>
        <v>32384</v>
      </c>
      <c r="E136" s="215">
        <f>+E134+E135</f>
        <v>28126</v>
      </c>
      <c r="H136" s="46"/>
      <c r="I136" s="85"/>
      <c r="J136" s="85"/>
      <c r="K136" s="85"/>
    </row>
    <row r="137" spans="1:5" s="2" customFormat="1" ht="12.75" customHeight="1">
      <c r="A137" s="714"/>
      <c r="B137" s="714"/>
      <c r="C137" s="714"/>
      <c r="D137" s="714"/>
      <c r="E137" s="714"/>
    </row>
    <row r="139" spans="1:5" ht="15.75">
      <c r="A139" s="705" t="s">
        <v>464</v>
      </c>
      <c r="B139" s="705"/>
      <c r="C139" s="705"/>
      <c r="D139" s="705"/>
      <c r="E139" s="705"/>
    </row>
    <row r="140" spans="1:4" ht="16.5" thickBot="1">
      <c r="A140" s="715" t="s">
        <v>455</v>
      </c>
      <c r="B140" s="715"/>
      <c r="C140" s="190"/>
      <c r="D140" s="190"/>
    </row>
    <row r="141" spans="1:6" ht="23.25" customHeight="1" thickBot="1">
      <c r="A141" s="32">
        <v>1</v>
      </c>
      <c r="B141" s="36" t="s">
        <v>594</v>
      </c>
      <c r="C141" s="95">
        <f>+C54-C114</f>
        <v>-1952</v>
      </c>
      <c r="D141" s="95">
        <f>+D54-D114</f>
        <v>-1958</v>
      </c>
      <c r="E141" s="95">
        <f>+E54-E114</f>
        <v>851</v>
      </c>
      <c r="F141" s="98"/>
    </row>
    <row r="142" ht="15.75">
      <c r="E142" s="88"/>
    </row>
    <row r="143" spans="1:5" ht="33" customHeight="1">
      <c r="A143" s="716" t="s">
        <v>595</v>
      </c>
      <c r="B143" s="716"/>
      <c r="C143" s="716"/>
      <c r="D143" s="716"/>
      <c r="E143" s="716"/>
    </row>
    <row r="144" spans="1:4" ht="16.5" thickBot="1">
      <c r="A144" s="715" t="s">
        <v>456</v>
      </c>
      <c r="B144" s="715"/>
      <c r="C144" s="190"/>
      <c r="D144" s="190"/>
    </row>
    <row r="145" spans="1:5" ht="12" customHeight="1" thickBot="1">
      <c r="A145" s="32" t="s">
        <v>329</v>
      </c>
      <c r="B145" s="36" t="s">
        <v>596</v>
      </c>
      <c r="C145" s="91">
        <f>C146-C149</f>
        <v>-905</v>
      </c>
      <c r="D145" s="91">
        <f>D146-D149</f>
        <v>-905</v>
      </c>
      <c r="E145" s="91">
        <f>E146-E149</f>
        <v>-904</v>
      </c>
    </row>
    <row r="146" spans="1:5" ht="12.75" customHeight="1">
      <c r="A146" s="22" t="s">
        <v>406</v>
      </c>
      <c r="B146" s="14" t="s">
        <v>597</v>
      </c>
      <c r="C146" s="112">
        <f aca="true" t="shared" si="0" ref="C146:E147">+C58</f>
        <v>0</v>
      </c>
      <c r="D146" s="112">
        <f t="shared" si="0"/>
        <v>0</v>
      </c>
      <c r="E146" s="112">
        <f t="shared" si="0"/>
        <v>0</v>
      </c>
    </row>
    <row r="147" spans="1:5" ht="12.75" customHeight="1">
      <c r="A147" s="17" t="s">
        <v>598</v>
      </c>
      <c r="B147" s="8" t="s">
        <v>604</v>
      </c>
      <c r="C147" s="114">
        <f t="shared" si="0"/>
        <v>0</v>
      </c>
      <c r="D147" s="114">
        <f t="shared" si="0"/>
        <v>0</v>
      </c>
      <c r="E147" s="114">
        <f t="shared" si="0"/>
        <v>0</v>
      </c>
    </row>
    <row r="148" spans="1:5" ht="12.75" customHeight="1">
      <c r="A148" s="17" t="s">
        <v>599</v>
      </c>
      <c r="B148" s="109" t="s">
        <v>600</v>
      </c>
      <c r="C148" s="110">
        <f>+C66</f>
        <v>0</v>
      </c>
      <c r="D148" s="110">
        <f>+D66</f>
        <v>0</v>
      </c>
      <c r="E148" s="110">
        <f>+E66</f>
        <v>0</v>
      </c>
    </row>
    <row r="149" spans="1:5" ht="12.75" customHeight="1">
      <c r="A149" s="21" t="s">
        <v>407</v>
      </c>
      <c r="B149" s="16" t="s">
        <v>601</v>
      </c>
      <c r="C149" s="111">
        <f aca="true" t="shared" si="1" ref="C149:E150">+C115</f>
        <v>905</v>
      </c>
      <c r="D149" s="111">
        <f t="shared" si="1"/>
        <v>905</v>
      </c>
      <c r="E149" s="111">
        <f t="shared" si="1"/>
        <v>904</v>
      </c>
    </row>
    <row r="150" spans="1:5" ht="12.75" customHeight="1">
      <c r="A150" s="18" t="s">
        <v>602</v>
      </c>
      <c r="B150" s="9" t="s">
        <v>605</v>
      </c>
      <c r="C150" s="111">
        <f t="shared" si="1"/>
        <v>0</v>
      </c>
      <c r="D150" s="111">
        <f t="shared" si="1"/>
        <v>0</v>
      </c>
      <c r="E150" s="111">
        <f t="shared" si="1"/>
        <v>0</v>
      </c>
    </row>
    <row r="151" spans="1:5" ht="12.75" customHeight="1" thickBot="1">
      <c r="A151" s="23" t="s">
        <v>603</v>
      </c>
      <c r="B151" s="113" t="s">
        <v>606</v>
      </c>
      <c r="C151" s="90">
        <f>+C125</f>
        <v>905</v>
      </c>
      <c r="D151" s="90">
        <f>+D125</f>
        <v>905</v>
      </c>
      <c r="E151" s="90">
        <f>+E125</f>
        <v>904</v>
      </c>
    </row>
    <row r="153" spans="1:5" ht="15.75">
      <c r="A153" s="705" t="s">
        <v>254</v>
      </c>
      <c r="B153" s="705"/>
      <c r="C153" s="705"/>
      <c r="D153" s="705"/>
      <c r="E153" s="705"/>
    </row>
    <row r="154" spans="1:4" ht="16.5" thickBot="1">
      <c r="A154" s="715" t="s">
        <v>455</v>
      </c>
      <c r="B154" s="715"/>
      <c r="C154" s="190"/>
      <c r="D154" s="190"/>
    </row>
    <row r="155" spans="1:5" ht="21.75" thickBot="1">
      <c r="A155" s="32">
        <v>1</v>
      </c>
      <c r="B155" s="36" t="s">
        <v>255</v>
      </c>
      <c r="C155" s="95">
        <f>+C76-C136</f>
        <v>0</v>
      </c>
      <c r="D155" s="95">
        <f>+D76-D136</f>
        <v>0</v>
      </c>
      <c r="E155" s="45">
        <f>+E76-E136</f>
        <v>2994</v>
      </c>
    </row>
  </sheetData>
  <sheetProtection/>
  <mergeCells count="17">
    <mergeCell ref="A154:B154"/>
    <mergeCell ref="A2:B2"/>
    <mergeCell ref="A80:B80"/>
    <mergeCell ref="A144:B144"/>
    <mergeCell ref="A139:E139"/>
    <mergeCell ref="A143:E143"/>
    <mergeCell ref="A137:E137"/>
    <mergeCell ref="A140:B140"/>
    <mergeCell ref="A79:E79"/>
    <mergeCell ref="A3:A4"/>
    <mergeCell ref="A153:E153"/>
    <mergeCell ref="B3:B4"/>
    <mergeCell ref="C3:E3"/>
    <mergeCell ref="A81:A82"/>
    <mergeCell ref="B81:B82"/>
    <mergeCell ref="C81:E81"/>
    <mergeCell ref="A77:E77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1" r:id="rId1"/>
  <headerFooter alignWithMargins="0">
    <oddHeader>&amp;C&amp;"Times New Roman CE,Félkövér"&amp;12
G I C Önkormányzat
2013. ÉVI KÖLTSÉGVETÉSÉNEK MÉRLEGE&amp;10
&amp;R&amp;"Times New Roman CE,Félkövér dőlt"&amp;11 1. melléklet a 4/2014. (V. 08.) önkormányzati rendelethez</oddHead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3">
      <selection activeCell="F53" sqref="F5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710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293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280</v>
      </c>
      <c r="E34" s="92">
        <v>280</v>
      </c>
      <c r="F34" s="92">
        <v>247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>
        <v>280</v>
      </c>
      <c r="E37" s="185">
        <v>280</v>
      </c>
      <c r="F37" s="185">
        <v>247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280</v>
      </c>
      <c r="E47" s="92">
        <f>+E34+E40+E45+E46</f>
        <v>280</v>
      </c>
      <c r="F47" s="92">
        <f>+F34+F40+F45+F46</f>
        <v>247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6">
      <selection activeCell="F48" sqref="F4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711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296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2508</v>
      </c>
      <c r="E34" s="92">
        <v>1846</v>
      </c>
      <c r="F34" s="92">
        <v>1765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/>
      <c r="E37" s="185"/>
      <c r="F37" s="185"/>
    </row>
    <row r="38" spans="1:6" ht="12" customHeight="1">
      <c r="A38" s="171"/>
      <c r="B38" s="117" t="s">
        <v>409</v>
      </c>
      <c r="C38" s="9" t="s">
        <v>560</v>
      </c>
      <c r="D38" s="185">
        <v>2508</v>
      </c>
      <c r="E38" s="185">
        <v>1846</v>
      </c>
      <c r="F38" s="185">
        <v>1765</v>
      </c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2508</v>
      </c>
      <c r="E47" s="92">
        <f>+E34+E40+E45+E46</f>
        <v>1846</v>
      </c>
      <c r="F47" s="92">
        <f>+F34+F40+F45+F46</f>
        <v>1765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4">
      <selection activeCell="F54" sqref="F5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712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295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1120</v>
      </c>
      <c r="E34" s="92">
        <v>1135</v>
      </c>
      <c r="F34" s="92">
        <v>1135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/>
      <c r="E37" s="185"/>
      <c r="F37" s="185"/>
    </row>
    <row r="38" spans="1:6" ht="12" customHeight="1">
      <c r="A38" s="171"/>
      <c r="B38" s="117" t="s">
        <v>409</v>
      </c>
      <c r="C38" s="9" t="s">
        <v>560</v>
      </c>
      <c r="D38" s="185">
        <v>1120</v>
      </c>
      <c r="E38" s="185">
        <v>1135</v>
      </c>
      <c r="F38" s="185">
        <v>1135</v>
      </c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1120</v>
      </c>
      <c r="E47" s="92">
        <f>+E34+E40+E45+E46</f>
        <v>1135</v>
      </c>
      <c r="F47" s="92">
        <f>+F34+F40+F45+F46</f>
        <v>1135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8">
      <selection activeCell="F51" sqref="F5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713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300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30</v>
      </c>
      <c r="E34" s="92">
        <v>30</v>
      </c>
      <c r="F34" s="92">
        <v>30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/>
      <c r="E37" s="185"/>
      <c r="F37" s="185"/>
    </row>
    <row r="38" spans="1:6" ht="12" customHeight="1">
      <c r="A38" s="171"/>
      <c r="B38" s="117" t="s">
        <v>409</v>
      </c>
      <c r="C38" s="9" t="s">
        <v>560</v>
      </c>
      <c r="D38" s="185">
        <v>30</v>
      </c>
      <c r="E38" s="185">
        <v>30</v>
      </c>
      <c r="F38" s="185">
        <v>30</v>
      </c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30</v>
      </c>
      <c r="E47" s="92">
        <f>+E34+E40+E45+E46</f>
        <v>30</v>
      </c>
      <c r="F47" s="92">
        <f>+F34+F40+F45+F46</f>
        <v>30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3">
      <selection activeCell="F53" sqref="F5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666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297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150</v>
      </c>
      <c r="E34" s="92">
        <v>150</v>
      </c>
      <c r="F34" s="92">
        <v>112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/>
      <c r="E37" s="185"/>
      <c r="F37" s="185"/>
    </row>
    <row r="38" spans="1:6" ht="12" customHeight="1">
      <c r="A38" s="171"/>
      <c r="B38" s="117" t="s">
        <v>409</v>
      </c>
      <c r="C38" s="9" t="s">
        <v>560</v>
      </c>
      <c r="D38" s="185">
        <v>150</v>
      </c>
      <c r="E38" s="185">
        <v>150</v>
      </c>
      <c r="F38" s="185">
        <v>112</v>
      </c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150</v>
      </c>
      <c r="E47" s="92">
        <f>+E34+E40+E45+E46</f>
        <v>150</v>
      </c>
      <c r="F47" s="92">
        <f>+F34+F40+F45+F46</f>
        <v>112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1">
      <selection activeCell="F51" sqref="F5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656" t="s">
        <v>714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298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100</v>
      </c>
      <c r="E34" s="92">
        <v>100</v>
      </c>
      <c r="F34" s="92">
        <v>75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/>
      <c r="E37" s="185"/>
      <c r="F37" s="185"/>
    </row>
    <row r="38" spans="1:6" ht="12" customHeight="1">
      <c r="A38" s="171"/>
      <c r="B38" s="117" t="s">
        <v>409</v>
      </c>
      <c r="C38" s="9" t="s">
        <v>560</v>
      </c>
      <c r="D38" s="185">
        <v>100</v>
      </c>
      <c r="E38" s="185">
        <v>100</v>
      </c>
      <c r="F38" s="185">
        <v>75</v>
      </c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100</v>
      </c>
      <c r="E47" s="92">
        <f>+E34+E40+E45+E46</f>
        <v>100</v>
      </c>
      <c r="F47" s="92">
        <f>+F34+F40+F45+F46</f>
        <v>75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7">
      <selection activeCell="F54" sqref="F5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715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667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/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/>
      <c r="F18" s="92"/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830</v>
      </c>
      <c r="E34" s="92">
        <v>1172</v>
      </c>
      <c r="F34" s="92">
        <v>1087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/>
      <c r="E37" s="185">
        <v>21</v>
      </c>
      <c r="F37" s="185">
        <v>21</v>
      </c>
    </row>
    <row r="38" spans="1:6" ht="12" customHeight="1">
      <c r="A38" s="171"/>
      <c r="B38" s="117" t="s">
        <v>409</v>
      </c>
      <c r="C38" s="9" t="s">
        <v>560</v>
      </c>
      <c r="D38" s="185">
        <v>830</v>
      </c>
      <c r="E38" s="185">
        <v>1151</v>
      </c>
      <c r="F38" s="185">
        <v>1066</v>
      </c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830</v>
      </c>
      <c r="E47" s="92">
        <f>+E34+E40+E45+E46</f>
        <v>1172</v>
      </c>
      <c r="F47" s="92">
        <f>+F34+F40+F45+F46</f>
        <v>1087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0">
      <selection activeCell="F50" sqref="F5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716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299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f>SUM(D35:D39)</f>
        <v>20</v>
      </c>
      <c r="E34" s="92">
        <f>SUM(E35:E39)</f>
        <v>20</v>
      </c>
      <c r="F34" s="92">
        <f>SUM(F35:F39)</f>
        <v>0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/>
      <c r="E37" s="185"/>
      <c r="F37" s="185"/>
    </row>
    <row r="38" spans="1:6" ht="12" customHeight="1">
      <c r="A38" s="171"/>
      <c r="B38" s="117" t="s">
        <v>409</v>
      </c>
      <c r="C38" s="9" t="s">
        <v>560</v>
      </c>
      <c r="D38" s="185">
        <v>20</v>
      </c>
      <c r="E38" s="185">
        <v>20</v>
      </c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20</v>
      </c>
      <c r="E47" s="92">
        <f>+E34+E40+E45+E46</f>
        <v>20</v>
      </c>
      <c r="F47" s="92">
        <f>+F34+F40+F45+F46</f>
        <v>0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7">
      <selection activeCell="F50" sqref="F50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717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294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v>136</v>
      </c>
      <c r="E9" s="92">
        <v>136</v>
      </c>
      <c r="F9" s="92">
        <v>214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>
        <v>136</v>
      </c>
      <c r="E13" s="185">
        <v>136</v>
      </c>
      <c r="F13" s="185">
        <v>214</v>
      </c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136</v>
      </c>
      <c r="E30" s="186">
        <f>SUM(E9,E18,E23,E24,E25,E28,E29)</f>
        <v>136</v>
      </c>
      <c r="F30" s="186">
        <f>SUM(F9,F18,F23,F24,F25,F28,F29)</f>
        <v>214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310</v>
      </c>
      <c r="E34" s="92">
        <v>362</v>
      </c>
      <c r="F34" s="92">
        <v>362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>
        <v>310</v>
      </c>
      <c r="E37" s="185">
        <v>362</v>
      </c>
      <c r="F37" s="185">
        <v>362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310</v>
      </c>
      <c r="E47" s="92">
        <f>+E34+E40+E45+E46</f>
        <v>362</v>
      </c>
      <c r="F47" s="92">
        <f>+F34+F40+F45+F46</f>
        <v>362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6">
      <selection activeCell="F53" sqref="F5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718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719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3409</v>
      </c>
      <c r="E34" s="92">
        <v>3447</v>
      </c>
      <c r="F34" s="92">
        <v>3286</v>
      </c>
    </row>
    <row r="35" spans="1:6" ht="12" customHeight="1">
      <c r="A35" s="170"/>
      <c r="B35" s="121" t="s">
        <v>406</v>
      </c>
      <c r="C35" s="11" t="s">
        <v>360</v>
      </c>
      <c r="D35" s="99">
        <v>1625</v>
      </c>
      <c r="E35" s="99">
        <v>1653</v>
      </c>
      <c r="F35" s="99">
        <v>1649</v>
      </c>
    </row>
    <row r="36" spans="1:6" ht="12" customHeight="1">
      <c r="A36" s="171"/>
      <c r="B36" s="117" t="s">
        <v>407</v>
      </c>
      <c r="C36" s="9" t="s">
        <v>559</v>
      </c>
      <c r="D36" s="185">
        <v>384</v>
      </c>
      <c r="E36" s="185">
        <v>394</v>
      </c>
      <c r="F36" s="185">
        <v>393</v>
      </c>
    </row>
    <row r="37" spans="1:6" ht="12" customHeight="1">
      <c r="A37" s="171"/>
      <c r="B37" s="117" t="s">
        <v>408</v>
      </c>
      <c r="C37" s="9" t="s">
        <v>445</v>
      </c>
      <c r="D37" s="185">
        <v>1400</v>
      </c>
      <c r="E37" s="185">
        <v>1400</v>
      </c>
      <c r="F37" s="185">
        <v>1244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3409</v>
      </c>
      <c r="E47" s="92">
        <f>+E34+E40+E45+E46</f>
        <v>3447</v>
      </c>
      <c r="F47" s="92">
        <f>+F34+F40+F45+F46</f>
        <v>3286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>
        <v>1</v>
      </c>
      <c r="E49" s="80">
        <v>1</v>
      </c>
      <c r="F49" s="80">
        <v>1</v>
      </c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3">
      <selection activeCell="C35" sqref="C35"/>
    </sheetView>
  </sheetViews>
  <sheetFormatPr defaultColWidth="9.00390625" defaultRowHeight="12.75"/>
  <cols>
    <col min="1" max="1" width="6.875" style="52" customWidth="1"/>
    <col min="2" max="2" width="43.125" style="53" customWidth="1"/>
    <col min="3" max="4" width="11.625" style="53" customWidth="1"/>
    <col min="5" max="5" width="11.625" style="52" customWidth="1"/>
    <col min="6" max="6" width="37.50390625" style="52" customWidth="1"/>
    <col min="7" max="9" width="11.625" style="52" customWidth="1"/>
    <col min="10" max="16384" width="9.375" style="52" customWidth="1"/>
  </cols>
  <sheetData>
    <row r="1" spans="2:10" ht="39.75" customHeight="1">
      <c r="B1" s="50" t="s">
        <v>465</v>
      </c>
      <c r="C1" s="50"/>
      <c r="D1" s="50"/>
      <c r="E1" s="51"/>
      <c r="F1" s="51"/>
      <c r="G1" s="51"/>
      <c r="H1" s="51"/>
      <c r="I1" s="51"/>
      <c r="J1" s="720"/>
    </row>
    <row r="2" spans="9:10" ht="14.25" thickBot="1">
      <c r="I2" s="54" t="s">
        <v>375</v>
      </c>
      <c r="J2" s="720"/>
    </row>
    <row r="3" spans="1:10" ht="18" customHeight="1" thickBot="1">
      <c r="A3" s="718" t="s">
        <v>380</v>
      </c>
      <c r="B3" s="514" t="s">
        <v>365</v>
      </c>
      <c r="C3" s="515"/>
      <c r="D3" s="515"/>
      <c r="E3" s="516"/>
      <c r="F3" s="514" t="s">
        <v>371</v>
      </c>
      <c r="G3" s="517"/>
      <c r="H3" s="517"/>
      <c r="I3" s="518"/>
      <c r="J3" s="720"/>
    </row>
    <row r="4" spans="1:10" s="55" customFormat="1" ht="35.25" customHeight="1" thickBot="1">
      <c r="A4" s="719"/>
      <c r="B4" s="132" t="s">
        <v>376</v>
      </c>
      <c r="C4" s="519" t="s">
        <v>693</v>
      </c>
      <c r="D4" s="519" t="s">
        <v>694</v>
      </c>
      <c r="E4" s="133" t="s">
        <v>695</v>
      </c>
      <c r="F4" s="132" t="s">
        <v>376</v>
      </c>
      <c r="G4" s="519" t="s">
        <v>693</v>
      </c>
      <c r="H4" s="519" t="s">
        <v>694</v>
      </c>
      <c r="I4" s="133" t="s">
        <v>695</v>
      </c>
      <c r="J4" s="720"/>
    </row>
    <row r="5" spans="1:10" s="87" customFormat="1" ht="12" customHeight="1" thickBot="1">
      <c r="A5" s="520" t="s">
        <v>101</v>
      </c>
      <c r="B5" s="521" t="s">
        <v>102</v>
      </c>
      <c r="C5" s="522" t="s">
        <v>103</v>
      </c>
      <c r="D5" s="522" t="s">
        <v>104</v>
      </c>
      <c r="E5" s="523" t="s">
        <v>105</v>
      </c>
      <c r="F5" s="521" t="s">
        <v>106</v>
      </c>
      <c r="G5" s="523" t="s">
        <v>275</v>
      </c>
      <c r="H5" s="524" t="s">
        <v>276</v>
      </c>
      <c r="I5" s="525" t="s">
        <v>277</v>
      </c>
      <c r="J5" s="720"/>
    </row>
    <row r="6" spans="1:10" ht="12.75" customHeight="1">
      <c r="A6" s="528" t="s">
        <v>329</v>
      </c>
      <c r="B6" s="526" t="s">
        <v>499</v>
      </c>
      <c r="C6" s="552">
        <v>4731</v>
      </c>
      <c r="D6" s="551">
        <v>4731</v>
      </c>
      <c r="E6" s="561">
        <v>2211</v>
      </c>
      <c r="F6" s="526" t="s">
        <v>377</v>
      </c>
      <c r="G6" s="561">
        <v>6725</v>
      </c>
      <c r="H6" s="575">
        <v>6913</v>
      </c>
      <c r="I6" s="576">
        <v>6266</v>
      </c>
      <c r="J6" s="720"/>
    </row>
    <row r="7" spans="1:10" ht="26.25" customHeight="1">
      <c r="A7" s="529" t="s">
        <v>330</v>
      </c>
      <c r="B7" s="527" t="s">
        <v>278</v>
      </c>
      <c r="C7" s="552">
        <v>1929</v>
      </c>
      <c r="D7" s="552">
        <v>2029</v>
      </c>
      <c r="E7" s="562">
        <v>2548</v>
      </c>
      <c r="F7" s="527" t="s">
        <v>378</v>
      </c>
      <c r="G7" s="562">
        <v>1760</v>
      </c>
      <c r="H7" s="554">
        <v>1845</v>
      </c>
      <c r="I7" s="577">
        <v>1548</v>
      </c>
      <c r="J7" s="720"/>
    </row>
    <row r="8" spans="1:10" ht="12.75" customHeight="1">
      <c r="A8" s="529" t="s">
        <v>331</v>
      </c>
      <c r="B8" s="527" t="s">
        <v>689</v>
      </c>
      <c r="C8" s="552">
        <v>395</v>
      </c>
      <c r="D8" s="552">
        <v>395</v>
      </c>
      <c r="E8" s="562">
        <v>550</v>
      </c>
      <c r="F8" s="527" t="s">
        <v>279</v>
      </c>
      <c r="G8" s="562">
        <v>9677</v>
      </c>
      <c r="H8" s="554">
        <v>9825</v>
      </c>
      <c r="I8" s="577">
        <v>8667</v>
      </c>
      <c r="J8" s="720"/>
    </row>
    <row r="9" spans="1:10" ht="12.75" customHeight="1">
      <c r="A9" s="529" t="s">
        <v>332</v>
      </c>
      <c r="B9" s="530" t="s">
        <v>384</v>
      </c>
      <c r="C9" s="552">
        <v>17032</v>
      </c>
      <c r="D9" s="553">
        <v>19856</v>
      </c>
      <c r="E9" s="562">
        <v>19856</v>
      </c>
      <c r="F9" s="527" t="s">
        <v>280</v>
      </c>
      <c r="G9" s="562">
        <v>5622</v>
      </c>
      <c r="H9" s="554">
        <v>6050</v>
      </c>
      <c r="I9" s="577">
        <v>6511</v>
      </c>
      <c r="J9" s="720"/>
    </row>
    <row r="10" spans="1:10" ht="12.75" customHeight="1">
      <c r="A10" s="529" t="s">
        <v>333</v>
      </c>
      <c r="B10" s="527" t="s">
        <v>696</v>
      </c>
      <c r="C10" s="552">
        <v>1303</v>
      </c>
      <c r="D10" s="552">
        <v>1310</v>
      </c>
      <c r="E10" s="562">
        <v>1554</v>
      </c>
      <c r="F10" s="527" t="s">
        <v>281</v>
      </c>
      <c r="G10" s="562"/>
      <c r="H10" s="554"/>
      <c r="I10" s="577"/>
      <c r="J10" s="720"/>
    </row>
    <row r="11" spans="1:10" ht="12.75" customHeight="1">
      <c r="A11" s="529" t="s">
        <v>334</v>
      </c>
      <c r="B11" s="527" t="s">
        <v>370</v>
      </c>
      <c r="C11" s="552"/>
      <c r="D11" s="554"/>
      <c r="E11" s="563"/>
      <c r="F11" s="57" t="s">
        <v>697</v>
      </c>
      <c r="G11" s="562">
        <v>4758</v>
      </c>
      <c r="H11" s="554">
        <v>4432</v>
      </c>
      <c r="I11" s="577">
        <v>4183</v>
      </c>
      <c r="J11" s="720"/>
    </row>
    <row r="12" spans="1:10" ht="12.75" customHeight="1">
      <c r="A12" s="529" t="s">
        <v>335</v>
      </c>
      <c r="B12" s="527" t="s">
        <v>427</v>
      </c>
      <c r="C12" s="552"/>
      <c r="D12" s="552"/>
      <c r="E12" s="562"/>
      <c r="F12" s="57" t="s">
        <v>282</v>
      </c>
      <c r="G12" s="562"/>
      <c r="H12" s="554"/>
      <c r="I12" s="577"/>
      <c r="J12" s="720"/>
    </row>
    <row r="13" spans="1:10" ht="12.75" customHeight="1">
      <c r="A13" s="529" t="s">
        <v>336</v>
      </c>
      <c r="B13" s="527" t="s">
        <v>469</v>
      </c>
      <c r="C13" s="552"/>
      <c r="D13" s="552"/>
      <c r="E13" s="562"/>
      <c r="F13" s="57" t="s">
        <v>658</v>
      </c>
      <c r="G13" s="562"/>
      <c r="H13" s="554"/>
      <c r="I13" s="577"/>
      <c r="J13" s="720"/>
    </row>
    <row r="14" spans="1:10" ht="12.75" customHeight="1">
      <c r="A14" s="529" t="s">
        <v>337</v>
      </c>
      <c r="B14" s="61"/>
      <c r="C14" s="564"/>
      <c r="D14" s="552"/>
      <c r="E14" s="563"/>
      <c r="F14" s="57" t="s">
        <v>659</v>
      </c>
      <c r="G14" s="562"/>
      <c r="H14" s="554"/>
      <c r="I14" s="577"/>
      <c r="J14" s="720"/>
    </row>
    <row r="15" spans="1:10" ht="12.75" customHeight="1">
      <c r="A15" s="529" t="s">
        <v>338</v>
      </c>
      <c r="B15" s="57"/>
      <c r="C15" s="562"/>
      <c r="D15" s="552"/>
      <c r="E15" s="562"/>
      <c r="F15" s="57"/>
      <c r="G15" s="562"/>
      <c r="H15" s="554"/>
      <c r="I15" s="577"/>
      <c r="J15" s="720"/>
    </row>
    <row r="16" spans="1:10" ht="12.75" customHeight="1">
      <c r="A16" s="529" t="s">
        <v>339</v>
      </c>
      <c r="B16" s="57"/>
      <c r="C16" s="562"/>
      <c r="D16" s="552"/>
      <c r="E16" s="562"/>
      <c r="F16" s="57"/>
      <c r="G16" s="562"/>
      <c r="H16" s="554"/>
      <c r="I16" s="577"/>
      <c r="J16" s="720"/>
    </row>
    <row r="17" spans="1:10" ht="12.75" customHeight="1" thickBot="1">
      <c r="A17" s="529" t="s">
        <v>340</v>
      </c>
      <c r="B17" s="62"/>
      <c r="C17" s="565"/>
      <c r="D17" s="555"/>
      <c r="E17" s="565"/>
      <c r="F17" s="57"/>
      <c r="G17" s="565"/>
      <c r="H17" s="578"/>
      <c r="I17" s="579"/>
      <c r="J17" s="720"/>
    </row>
    <row r="18" spans="1:10" ht="15.75" customHeight="1" thickBot="1">
      <c r="A18" s="531" t="s">
        <v>341</v>
      </c>
      <c r="B18" s="89" t="s">
        <v>452</v>
      </c>
      <c r="C18" s="566">
        <f>SUM(C6:C17)</f>
        <v>25390</v>
      </c>
      <c r="D18" s="566">
        <f>SUM(D6:D17)</f>
        <v>28321</v>
      </c>
      <c r="E18" s="566">
        <f>SUM(E6:E17)</f>
        <v>26719</v>
      </c>
      <c r="F18" s="89" t="s">
        <v>453</v>
      </c>
      <c r="G18" s="580">
        <f>SUM(G6:G17)</f>
        <v>28542</v>
      </c>
      <c r="H18" s="580">
        <f>SUM(H6:H17)</f>
        <v>29065</v>
      </c>
      <c r="I18" s="581">
        <f>SUM(I6:I17)</f>
        <v>27175</v>
      </c>
      <c r="J18" s="720"/>
    </row>
    <row r="19" spans="1:10" ht="12.75" customHeight="1">
      <c r="A19" s="532" t="s">
        <v>342</v>
      </c>
      <c r="B19" s="538" t="s">
        <v>466</v>
      </c>
      <c r="C19" s="567">
        <v>2857</v>
      </c>
      <c r="D19" s="556">
        <v>2863</v>
      </c>
      <c r="E19" s="567">
        <v>2863</v>
      </c>
      <c r="F19" s="540" t="s">
        <v>585</v>
      </c>
      <c r="G19" s="570"/>
      <c r="H19" s="582"/>
      <c r="I19" s="583"/>
      <c r="J19" s="720"/>
    </row>
    <row r="20" spans="1:10" ht="12.75" customHeight="1">
      <c r="A20" s="533" t="s">
        <v>343</v>
      </c>
      <c r="B20" s="539" t="s">
        <v>619</v>
      </c>
      <c r="C20" s="568"/>
      <c r="D20" s="557"/>
      <c r="E20" s="568"/>
      <c r="F20" s="540" t="s">
        <v>586</v>
      </c>
      <c r="G20" s="569"/>
      <c r="H20" s="584"/>
      <c r="I20" s="585"/>
      <c r="J20" s="720"/>
    </row>
    <row r="21" spans="1:10" ht="12.75" customHeight="1">
      <c r="A21" s="534" t="s">
        <v>344</v>
      </c>
      <c r="B21" s="540" t="s">
        <v>548</v>
      </c>
      <c r="C21" s="569"/>
      <c r="D21" s="558"/>
      <c r="E21" s="569"/>
      <c r="F21" s="540" t="s">
        <v>622</v>
      </c>
      <c r="G21" s="569">
        <v>905</v>
      </c>
      <c r="H21" s="584">
        <v>905</v>
      </c>
      <c r="I21" s="585">
        <v>904</v>
      </c>
      <c r="J21" s="720"/>
    </row>
    <row r="22" spans="1:10" ht="12.75" customHeight="1">
      <c r="A22" s="534" t="s">
        <v>345</v>
      </c>
      <c r="B22" s="540" t="s">
        <v>549</v>
      </c>
      <c r="C22" s="558"/>
      <c r="D22" s="558"/>
      <c r="E22" s="569"/>
      <c r="F22" s="540" t="s">
        <v>463</v>
      </c>
      <c r="G22" s="569"/>
      <c r="H22" s="584"/>
      <c r="I22" s="585"/>
      <c r="J22" s="720"/>
    </row>
    <row r="23" spans="1:10" ht="12.75" customHeight="1">
      <c r="A23" s="534" t="s">
        <v>346</v>
      </c>
      <c r="B23" s="540" t="s">
        <v>620</v>
      </c>
      <c r="C23" s="558"/>
      <c r="D23" s="558"/>
      <c r="E23" s="569"/>
      <c r="F23" s="541" t="s">
        <v>587</v>
      </c>
      <c r="G23" s="570"/>
      <c r="H23" s="582"/>
      <c r="I23" s="585"/>
      <c r="J23" s="720"/>
    </row>
    <row r="24" spans="1:10" ht="27" customHeight="1">
      <c r="A24" s="534" t="s">
        <v>347</v>
      </c>
      <c r="B24" s="540" t="s">
        <v>621</v>
      </c>
      <c r="C24" s="558"/>
      <c r="D24" s="558"/>
      <c r="E24" s="569"/>
      <c r="F24" s="540" t="s">
        <v>623</v>
      </c>
      <c r="G24" s="569"/>
      <c r="H24" s="584"/>
      <c r="I24" s="585"/>
      <c r="J24" s="720"/>
    </row>
    <row r="25" spans="1:10" ht="24" customHeight="1">
      <c r="A25" s="535" t="s">
        <v>348</v>
      </c>
      <c r="B25" s="541" t="s">
        <v>552</v>
      </c>
      <c r="C25" s="559"/>
      <c r="D25" s="559"/>
      <c r="E25" s="570"/>
      <c r="F25" s="526" t="s">
        <v>588</v>
      </c>
      <c r="G25" s="586"/>
      <c r="H25" s="553"/>
      <c r="I25" s="583"/>
      <c r="J25" s="720"/>
    </row>
    <row r="26" spans="1:10" ht="12.75" customHeight="1">
      <c r="A26" s="534" t="s">
        <v>349</v>
      </c>
      <c r="B26" s="540" t="s">
        <v>553</v>
      </c>
      <c r="C26" s="558"/>
      <c r="D26" s="558"/>
      <c r="E26" s="569"/>
      <c r="F26" s="527" t="s">
        <v>589</v>
      </c>
      <c r="G26" s="562"/>
      <c r="H26" s="554"/>
      <c r="I26" s="585"/>
      <c r="J26" s="720"/>
    </row>
    <row r="27" spans="1:10" ht="12.75" customHeight="1">
      <c r="A27" s="528" t="s">
        <v>350</v>
      </c>
      <c r="B27" s="81"/>
      <c r="C27" s="551"/>
      <c r="D27" s="551"/>
      <c r="E27" s="571"/>
      <c r="F27" s="526" t="s">
        <v>436</v>
      </c>
      <c r="G27" s="561"/>
      <c r="H27" s="575"/>
      <c r="I27" s="587"/>
      <c r="J27" s="720"/>
    </row>
    <row r="28" spans="1:10" ht="12.75" customHeight="1">
      <c r="A28" s="536" t="s">
        <v>351</v>
      </c>
      <c r="B28" s="62"/>
      <c r="C28" s="555"/>
      <c r="D28" s="555"/>
      <c r="E28" s="572"/>
      <c r="F28" s="62" t="s">
        <v>288</v>
      </c>
      <c r="G28" s="565"/>
      <c r="H28" s="578">
        <v>2183</v>
      </c>
      <c r="I28" s="588"/>
      <c r="J28" s="720"/>
    </row>
    <row r="29" spans="1:10" ht="12.75" customHeight="1" thickBot="1">
      <c r="A29" s="537" t="s">
        <v>352</v>
      </c>
      <c r="B29" s="58"/>
      <c r="C29" s="560"/>
      <c r="D29" s="560"/>
      <c r="E29" s="573"/>
      <c r="F29" s="58"/>
      <c r="G29" s="589"/>
      <c r="H29" s="590"/>
      <c r="I29" s="591"/>
      <c r="J29" s="720"/>
    </row>
    <row r="30" spans="1:10" ht="15.75" customHeight="1" thickBot="1">
      <c r="A30" s="531" t="s">
        <v>353</v>
      </c>
      <c r="B30" s="89" t="s">
        <v>629</v>
      </c>
      <c r="C30" s="566">
        <f>SUM(C21:C29)</f>
        <v>0</v>
      </c>
      <c r="D30" s="566">
        <f>SUM(D21:D29)</f>
        <v>0</v>
      </c>
      <c r="E30" s="566">
        <f>SUM(E21:E29)</f>
        <v>0</v>
      </c>
      <c r="F30" s="89" t="s">
        <v>630</v>
      </c>
      <c r="G30" s="566">
        <f>SUM(G19:G29)</f>
        <v>905</v>
      </c>
      <c r="H30" s="592">
        <f>SUM(H19:H29)</f>
        <v>3088</v>
      </c>
      <c r="I30" s="593">
        <f>SUM(I19:I29)</f>
        <v>904</v>
      </c>
      <c r="J30" s="720"/>
    </row>
    <row r="31" spans="1:10" ht="21.75" thickBot="1">
      <c r="A31" s="531" t="s">
        <v>354</v>
      </c>
      <c r="B31" s="89" t="s">
        <v>256</v>
      </c>
      <c r="C31" s="566">
        <f>+C18+C19+C20+C30</f>
        <v>28247</v>
      </c>
      <c r="D31" s="566">
        <f>+D18+D19+D20+D30</f>
        <v>31184</v>
      </c>
      <c r="E31" s="566">
        <f>+E18+E19+E20+E30</f>
        <v>29582</v>
      </c>
      <c r="F31" s="89" t="s">
        <v>258</v>
      </c>
      <c r="G31" s="566">
        <f>+G18+G30</f>
        <v>29447</v>
      </c>
      <c r="H31" s="566">
        <f>+H18+H30</f>
        <v>32153</v>
      </c>
      <c r="I31" s="581">
        <f>+I18+I30</f>
        <v>28079</v>
      </c>
      <c r="J31" s="720"/>
    </row>
    <row r="32" spans="1:10" ht="15.75" customHeight="1" thickBot="1">
      <c r="A32" s="531" t="s">
        <v>355</v>
      </c>
      <c r="B32" s="89" t="s">
        <v>248</v>
      </c>
      <c r="C32" s="574"/>
      <c r="D32" s="574"/>
      <c r="E32" s="574"/>
      <c r="F32" s="89" t="s">
        <v>252</v>
      </c>
      <c r="G32" s="574"/>
      <c r="H32" s="594"/>
      <c r="I32" s="595">
        <v>-184</v>
      </c>
      <c r="J32" s="720"/>
    </row>
    <row r="33" spans="1:10" ht="18" customHeight="1" thickBot="1">
      <c r="A33" s="531" t="s">
        <v>356</v>
      </c>
      <c r="B33" s="542" t="s">
        <v>257</v>
      </c>
      <c r="C33" s="566">
        <f>+C31+C32</f>
        <v>28247</v>
      </c>
      <c r="D33" s="566">
        <f>+D31+D32</f>
        <v>31184</v>
      </c>
      <c r="E33" s="566">
        <f>+E31+E32</f>
        <v>29582</v>
      </c>
      <c r="F33" s="542" t="s">
        <v>259</v>
      </c>
      <c r="G33" s="566">
        <f>+G31+G32</f>
        <v>29447</v>
      </c>
      <c r="H33" s="566">
        <f>+H31+H32</f>
        <v>32153</v>
      </c>
      <c r="I33" s="581">
        <f>+I31+I32</f>
        <v>27895</v>
      </c>
      <c r="J33" s="720"/>
    </row>
    <row r="34" spans="1:10" ht="18" customHeight="1" thickBot="1">
      <c r="A34" s="531" t="s">
        <v>357</v>
      </c>
      <c r="B34" s="89" t="s">
        <v>480</v>
      </c>
      <c r="C34" s="566"/>
      <c r="D34" s="566"/>
      <c r="E34" s="566"/>
      <c r="F34" s="89" t="s">
        <v>481</v>
      </c>
      <c r="G34" s="566"/>
      <c r="H34" s="592" t="str">
        <f>IF(((D18-H18)&gt;0),D18-H18,"----")</f>
        <v>----</v>
      </c>
      <c r="I34" s="593"/>
      <c r="J34" s="720"/>
    </row>
    <row r="35" spans="1:10" ht="18" customHeight="1" thickBot="1">
      <c r="A35" s="531" t="s">
        <v>439</v>
      </c>
      <c r="B35" s="89" t="s">
        <v>260</v>
      </c>
      <c r="C35" s="566"/>
      <c r="D35" s="566"/>
      <c r="E35" s="566"/>
      <c r="F35" s="89" t="s">
        <v>261</v>
      </c>
      <c r="G35" s="566"/>
      <c r="H35" s="566"/>
      <c r="I35" s="581"/>
      <c r="J35" s="720"/>
    </row>
    <row r="37" spans="2:4" ht="15.75">
      <c r="B37" s="86"/>
      <c r="C37" s="86"/>
      <c r="D37" s="86"/>
    </row>
  </sheetData>
  <sheetProtection/>
  <mergeCells count="2">
    <mergeCell ref="A3:A4"/>
    <mergeCell ref="J1:J35"/>
  </mergeCells>
  <printOptions horizontalCentered="1"/>
  <pageMargins left="0.33" right="0.48" top="0.9055118110236221" bottom="0.5" header="0.6692913385826772" footer="0.28"/>
  <pageSetup horizontalDpi="600" verticalDpi="600" orientation="landscape" paperSize="9" scale="84" r:id="rId1"/>
  <headerFooter alignWithMargins="0">
    <oddHeader xml:space="preserve">&amp;R&amp;"Times New Roman CE,Félkövér dőlt"&amp;11 2/1. melléklet a 4/2014.(V.08.) önkormányzati rendelethez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3">
      <selection activeCell="F51" sqref="F51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720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721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v>809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>
        <v>809</v>
      </c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809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f>SUM(D35:D39)</f>
        <v>0</v>
      </c>
      <c r="E34" s="92">
        <f>SUM(E35:E39)</f>
        <v>408</v>
      </c>
      <c r="F34" s="92">
        <f>SUM(F35:F39)</f>
        <v>408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>
        <v>302</v>
      </c>
      <c r="F35" s="99">
        <v>302</v>
      </c>
    </row>
    <row r="36" spans="1:6" ht="12" customHeight="1">
      <c r="A36" s="171"/>
      <c r="B36" s="117" t="s">
        <v>407</v>
      </c>
      <c r="C36" s="9" t="s">
        <v>559</v>
      </c>
      <c r="D36" s="185"/>
      <c r="E36" s="185">
        <v>41</v>
      </c>
      <c r="F36" s="185">
        <v>41</v>
      </c>
    </row>
    <row r="37" spans="1:6" ht="12" customHeight="1">
      <c r="A37" s="171"/>
      <c r="B37" s="117" t="s">
        <v>408</v>
      </c>
      <c r="C37" s="9" t="s">
        <v>445</v>
      </c>
      <c r="D37" s="185"/>
      <c r="E37" s="185">
        <v>65</v>
      </c>
      <c r="F37" s="185">
        <v>65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131</v>
      </c>
      <c r="F40" s="92">
        <f>SUM(F41:F44)</f>
        <v>131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>
        <v>131</v>
      </c>
      <c r="F41" s="99">
        <v>131</v>
      </c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0</v>
      </c>
      <c r="E47" s="92">
        <f>+E34+E40+E45+E46</f>
        <v>539</v>
      </c>
      <c r="F47" s="92">
        <f>+F34+F40+F45+F46</f>
        <v>539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>
        <v>1</v>
      </c>
      <c r="E49" s="80">
        <v>1</v>
      </c>
      <c r="F49" s="80">
        <v>1</v>
      </c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6">
      <selection activeCell="F53" sqref="F5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722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723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v>1303</v>
      </c>
      <c r="E18" s="92">
        <v>1303</v>
      </c>
      <c r="F18" s="92">
        <v>744</v>
      </c>
    </row>
    <row r="19" spans="1:6" s="77" customFormat="1" ht="12" customHeight="1">
      <c r="A19" s="149"/>
      <c r="B19" s="150" t="s">
        <v>412</v>
      </c>
      <c r="C19" s="11" t="s">
        <v>425</v>
      </c>
      <c r="D19" s="185">
        <v>1303</v>
      </c>
      <c r="E19" s="185">
        <v>1303</v>
      </c>
      <c r="F19" s="185">
        <v>744</v>
      </c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1303</v>
      </c>
      <c r="E30" s="186">
        <f>SUM(E9,E18,E23,E24,E25,E28,E29)</f>
        <v>1303</v>
      </c>
      <c r="F30" s="186">
        <f>SUM(F9,F18,F23,F24,F25,F28,F29)</f>
        <v>744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1943</v>
      </c>
      <c r="E34" s="92">
        <v>1404</v>
      </c>
      <c r="F34" s="92">
        <v>914</v>
      </c>
    </row>
    <row r="35" spans="1:6" ht="12" customHeight="1">
      <c r="A35" s="170"/>
      <c r="B35" s="121" t="s">
        <v>406</v>
      </c>
      <c r="C35" s="11" t="s">
        <v>360</v>
      </c>
      <c r="D35" s="99">
        <v>1530</v>
      </c>
      <c r="E35" s="99">
        <v>1032</v>
      </c>
      <c r="F35" s="99">
        <v>714</v>
      </c>
    </row>
    <row r="36" spans="1:6" ht="12" customHeight="1">
      <c r="A36" s="171"/>
      <c r="B36" s="117" t="s">
        <v>407</v>
      </c>
      <c r="C36" s="9" t="s">
        <v>559</v>
      </c>
      <c r="D36" s="185">
        <v>413</v>
      </c>
      <c r="E36" s="185">
        <v>372</v>
      </c>
      <c r="F36" s="185">
        <v>200</v>
      </c>
    </row>
    <row r="37" spans="1:6" ht="12" customHeight="1">
      <c r="A37" s="171"/>
      <c r="B37" s="117" t="s">
        <v>408</v>
      </c>
      <c r="C37" s="9" t="s">
        <v>445</v>
      </c>
      <c r="D37" s="185"/>
      <c r="E37" s="185"/>
      <c r="F37" s="185"/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/>
      <c r="E40" s="92"/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1943</v>
      </c>
      <c r="E47" s="92">
        <f>+E34+E40+E45+E46</f>
        <v>1404</v>
      </c>
      <c r="F47" s="92">
        <f>+F34+F40+F45+F46</f>
        <v>914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>
        <v>2</v>
      </c>
      <c r="E50" s="80">
        <v>2</v>
      </c>
      <c r="F50" s="80">
        <v>2</v>
      </c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3">
      <selection activeCell="F53" sqref="F5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724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301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v>30</v>
      </c>
      <c r="E9" s="92">
        <v>30</v>
      </c>
      <c r="F9" s="92">
        <v>27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>
        <v>30</v>
      </c>
      <c r="E12" s="185">
        <v>30</v>
      </c>
      <c r="F12" s="185">
        <v>27</v>
      </c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30</v>
      </c>
      <c r="E30" s="186">
        <f>SUM(E9,E18,E23,E24,E25,E28,E29)</f>
        <v>30</v>
      </c>
      <c r="F30" s="186">
        <f>SUM(F9,F18,F23,F24,F25,F28,F29)</f>
        <v>27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130</v>
      </c>
      <c r="E34" s="92">
        <v>36</v>
      </c>
      <c r="F34" s="92"/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>
        <v>130</v>
      </c>
      <c r="E37" s="185">
        <v>36</v>
      </c>
      <c r="F37" s="185"/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130</v>
      </c>
      <c r="E47" s="92">
        <f>+E34+E40+E45+E46</f>
        <v>36</v>
      </c>
      <c r="F47" s="92">
        <f>+F34+F40+F45+F46</f>
        <v>0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4">
      <selection activeCell="F54" sqref="F5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725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668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v>100</v>
      </c>
    </row>
    <row r="19" spans="1:6" s="77" customFormat="1" ht="12" customHeight="1">
      <c r="A19" s="149"/>
      <c r="B19" s="150" t="s">
        <v>412</v>
      </c>
      <c r="C19" s="11" t="s">
        <v>726</v>
      </c>
      <c r="D19" s="185"/>
      <c r="E19" s="185"/>
      <c r="F19" s="185">
        <v>100</v>
      </c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100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4</v>
      </c>
      <c r="E34" s="92">
        <v>7</v>
      </c>
      <c r="F34" s="92">
        <v>7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>
        <v>4</v>
      </c>
      <c r="E37" s="185">
        <v>7</v>
      </c>
      <c r="F37" s="185">
        <v>7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4</v>
      </c>
      <c r="E47" s="92">
        <f>+E34+E40+E45+E46</f>
        <v>7</v>
      </c>
      <c r="F47" s="92">
        <f>+F34+F40+F45+F46</f>
        <v>7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2">
      <selection activeCell="F52" sqref="F5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727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669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/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/>
      <c r="E34" s="92">
        <v>236</v>
      </c>
      <c r="F34" s="92">
        <v>236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/>
      <c r="E37" s="185">
        <v>236</v>
      </c>
      <c r="F37" s="185">
        <v>236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0</v>
      </c>
      <c r="E47" s="92">
        <f>+E34+E40+E45+E46</f>
        <v>236</v>
      </c>
      <c r="F47" s="92">
        <f>+F34+F40+F45+F46</f>
        <v>236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2">
      <selection activeCell="F52" sqref="F5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728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140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v>35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>
        <v>35</v>
      </c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35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170</v>
      </c>
      <c r="E34" s="92">
        <v>170</v>
      </c>
      <c r="F34" s="92">
        <v>138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>
        <v>170</v>
      </c>
      <c r="E37" s="185">
        <v>170</v>
      </c>
      <c r="F37" s="185">
        <v>138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170</v>
      </c>
      <c r="E47" s="92">
        <f>+E34+E40+E45+E46</f>
        <v>170</v>
      </c>
      <c r="F47" s="92">
        <f>+F34+F40+F45+F46</f>
        <v>138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4">
      <selection activeCell="F54" sqref="F5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729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730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/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435</v>
      </c>
      <c r="E34" s="92">
        <v>546</v>
      </c>
      <c r="F34" s="92">
        <v>436</v>
      </c>
    </row>
    <row r="35" spans="1:6" ht="12" customHeight="1">
      <c r="A35" s="170"/>
      <c r="B35" s="121" t="s">
        <v>406</v>
      </c>
      <c r="C35" s="11" t="s">
        <v>360</v>
      </c>
      <c r="D35" s="99">
        <v>252</v>
      </c>
      <c r="E35" s="99">
        <v>252</v>
      </c>
      <c r="F35" s="99">
        <v>231</v>
      </c>
    </row>
    <row r="36" spans="1:6" ht="12" customHeight="1">
      <c r="A36" s="171"/>
      <c r="B36" s="117" t="s">
        <v>407</v>
      </c>
      <c r="C36" s="9" t="s">
        <v>559</v>
      </c>
      <c r="D36" s="185">
        <v>68</v>
      </c>
      <c r="E36" s="185">
        <v>68</v>
      </c>
      <c r="F36" s="185">
        <v>57</v>
      </c>
    </row>
    <row r="37" spans="1:6" ht="12" customHeight="1">
      <c r="A37" s="171"/>
      <c r="B37" s="117" t="s">
        <v>408</v>
      </c>
      <c r="C37" s="9" t="s">
        <v>445</v>
      </c>
      <c r="D37" s="185">
        <v>115</v>
      </c>
      <c r="E37" s="185">
        <v>226</v>
      </c>
      <c r="F37" s="185">
        <v>148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435</v>
      </c>
      <c r="E47" s="92">
        <f>+E34+E40+E45+E46</f>
        <v>546</v>
      </c>
      <c r="F47" s="92">
        <f>+F34+F40+F45+F46</f>
        <v>436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9">
      <selection activeCell="D52" sqref="D52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731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732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v>120</v>
      </c>
      <c r="E9" s="92">
        <v>120</v>
      </c>
      <c r="F9" s="92">
        <v>100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>
        <v>120</v>
      </c>
      <c r="E12" s="185">
        <v>120</v>
      </c>
      <c r="F12" s="185">
        <v>100</v>
      </c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120</v>
      </c>
      <c r="E30" s="186">
        <f>SUM(E9,E18,E23,E24,E25,E28,E29)</f>
        <v>120</v>
      </c>
      <c r="F30" s="186">
        <f>SUM(F9,F18,F23,F24,F25,F28,F29)</f>
        <v>100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/>
      <c r="E34" s="92"/>
      <c r="F34" s="92"/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/>
      <c r="E37" s="185"/>
      <c r="F37" s="185"/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0</v>
      </c>
      <c r="E47" s="92">
        <f>+E34+E40+E45+E46</f>
        <v>0</v>
      </c>
      <c r="F47" s="92">
        <f>+F34+F40+F45+F46</f>
        <v>0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6">
      <selection activeCell="D57" sqref="D57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733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734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v>50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>
        <v>50</v>
      </c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50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2588</v>
      </c>
      <c r="E34" s="92">
        <v>2601</v>
      </c>
      <c r="F34" s="92">
        <v>1539</v>
      </c>
    </row>
    <row r="35" spans="1:6" ht="12" customHeight="1">
      <c r="A35" s="170"/>
      <c r="B35" s="121" t="s">
        <v>406</v>
      </c>
      <c r="C35" s="11" t="s">
        <v>360</v>
      </c>
      <c r="D35" s="99">
        <v>1374</v>
      </c>
      <c r="E35" s="99">
        <v>1385</v>
      </c>
      <c r="F35" s="99">
        <v>1106</v>
      </c>
    </row>
    <row r="36" spans="1:6" ht="12" customHeight="1">
      <c r="A36" s="171"/>
      <c r="B36" s="117" t="s">
        <v>407</v>
      </c>
      <c r="C36" s="9" t="s">
        <v>559</v>
      </c>
      <c r="D36" s="185">
        <v>370</v>
      </c>
      <c r="E36" s="185">
        <v>372</v>
      </c>
      <c r="F36" s="185">
        <v>267</v>
      </c>
    </row>
    <row r="37" spans="1:6" ht="12" customHeight="1">
      <c r="A37" s="171"/>
      <c r="B37" s="117" t="s">
        <v>408</v>
      </c>
      <c r="C37" s="9" t="s">
        <v>445</v>
      </c>
      <c r="D37" s="185">
        <v>844</v>
      </c>
      <c r="E37" s="185">
        <v>844</v>
      </c>
      <c r="F37" s="185">
        <v>166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2588</v>
      </c>
      <c r="E47" s="92">
        <f>+E34+E40+E45+E46</f>
        <v>2601</v>
      </c>
      <c r="F47" s="92">
        <f>+F34+F40+F45+F46</f>
        <v>1539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>
        <v>1</v>
      </c>
      <c r="E49" s="80">
        <v>1</v>
      </c>
      <c r="F49" s="80">
        <v>1</v>
      </c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4">
      <selection activeCell="A27" sqref="A27"/>
    </sheetView>
  </sheetViews>
  <sheetFormatPr defaultColWidth="9.00390625" defaultRowHeight="12.75"/>
  <cols>
    <col min="1" max="1" width="49.50390625" style="4" customWidth="1"/>
    <col min="2" max="3" width="13.875" style="4" customWidth="1"/>
    <col min="4" max="4" width="13.875" style="5" customWidth="1"/>
    <col min="5" max="5" width="20.00390625" style="5" customWidth="1"/>
    <col min="6" max="6" width="19.00390625" style="5" customWidth="1"/>
    <col min="7" max="16384" width="9.375" style="5" customWidth="1"/>
  </cols>
  <sheetData>
    <row r="1" spans="1:4" s="52" customFormat="1" ht="24" customHeight="1" thickBot="1">
      <c r="A1" s="608"/>
      <c r="B1" s="608"/>
      <c r="C1" s="737" t="s">
        <v>375</v>
      </c>
      <c r="D1" s="737"/>
    </row>
    <row r="2" spans="1:4" s="63" customFormat="1" ht="27.75" customHeight="1" thickBot="1">
      <c r="A2" s="68" t="s">
        <v>135</v>
      </c>
      <c r="B2" s="226" t="s">
        <v>652</v>
      </c>
      <c r="C2" s="226" t="s">
        <v>653</v>
      </c>
      <c r="D2" s="226" t="s">
        <v>654</v>
      </c>
    </row>
    <row r="3" spans="1:4" ht="15.75" customHeight="1">
      <c r="A3" s="609"/>
      <c r="B3" s="610"/>
      <c r="C3" s="611"/>
      <c r="D3" s="612"/>
    </row>
    <row r="4" spans="1:4" ht="15.75" customHeight="1">
      <c r="A4" s="613" t="s">
        <v>136</v>
      </c>
      <c r="B4" s="614">
        <v>1023</v>
      </c>
      <c r="C4" s="615">
        <v>1026</v>
      </c>
      <c r="D4" s="616">
        <v>1023</v>
      </c>
    </row>
    <row r="5" spans="1:4" ht="15.75" customHeight="1">
      <c r="A5" s="613" t="s">
        <v>700</v>
      </c>
      <c r="B5" s="614">
        <v>11936</v>
      </c>
      <c r="C5" s="615">
        <v>14410</v>
      </c>
      <c r="D5" s="616">
        <v>12650</v>
      </c>
    </row>
    <row r="6" spans="1:4" ht="15.75" customHeight="1" hidden="1">
      <c r="A6" s="613"/>
      <c r="B6" s="614"/>
      <c r="C6" s="615"/>
      <c r="D6" s="616"/>
    </row>
    <row r="7" spans="1:4" ht="15.75" customHeight="1">
      <c r="A7" s="613" t="s">
        <v>292</v>
      </c>
      <c r="B7" s="614">
        <v>896</v>
      </c>
      <c r="C7" s="615">
        <v>745</v>
      </c>
      <c r="D7" s="616">
        <v>668</v>
      </c>
    </row>
    <row r="8" spans="1:4" ht="15.75" customHeight="1">
      <c r="A8" s="613" t="s">
        <v>291</v>
      </c>
      <c r="B8" s="614">
        <v>325</v>
      </c>
      <c r="C8" s="615">
        <v>476</v>
      </c>
      <c r="D8" s="616">
        <v>470</v>
      </c>
    </row>
    <row r="9" spans="1:4" ht="15.75" customHeight="1">
      <c r="A9" s="613" t="s">
        <v>290</v>
      </c>
      <c r="B9" s="614">
        <v>1240</v>
      </c>
      <c r="C9" s="615">
        <v>1646</v>
      </c>
      <c r="D9" s="616">
        <v>1591</v>
      </c>
    </row>
    <row r="10" spans="1:4" ht="15.75" customHeight="1">
      <c r="A10" s="613" t="s">
        <v>137</v>
      </c>
      <c r="B10" s="614">
        <v>280</v>
      </c>
      <c r="C10" s="615">
        <v>280</v>
      </c>
      <c r="D10" s="616">
        <v>247</v>
      </c>
    </row>
    <row r="11" spans="1:4" ht="15.75" customHeight="1">
      <c r="A11" s="613" t="s">
        <v>295</v>
      </c>
      <c r="B11" s="614">
        <v>1120</v>
      </c>
      <c r="C11" s="615">
        <v>1135</v>
      </c>
      <c r="D11" s="616">
        <v>1135</v>
      </c>
    </row>
    <row r="12" spans="1:4" ht="15.75" customHeight="1">
      <c r="A12" s="613" t="s">
        <v>296</v>
      </c>
      <c r="B12" s="614">
        <v>2508</v>
      </c>
      <c r="C12" s="615">
        <v>1846</v>
      </c>
      <c r="D12" s="616">
        <v>1765</v>
      </c>
    </row>
    <row r="13" spans="1:4" ht="15.75" customHeight="1">
      <c r="A13" s="613" t="s">
        <v>297</v>
      </c>
      <c r="B13" s="614">
        <v>150</v>
      </c>
      <c r="C13" s="615">
        <v>150</v>
      </c>
      <c r="D13" s="616">
        <v>112</v>
      </c>
    </row>
    <row r="14" spans="1:4" ht="15.75" customHeight="1">
      <c r="A14" s="613" t="s">
        <v>734</v>
      </c>
      <c r="B14" s="614">
        <v>2588</v>
      </c>
      <c r="C14" s="615">
        <v>2601</v>
      </c>
      <c r="D14" s="616">
        <v>1539</v>
      </c>
    </row>
    <row r="15" spans="1:4" ht="15.75" customHeight="1">
      <c r="A15" s="613" t="s">
        <v>298</v>
      </c>
      <c r="B15" s="614">
        <v>100</v>
      </c>
      <c r="C15" s="615">
        <v>100</v>
      </c>
      <c r="D15" s="616">
        <v>75</v>
      </c>
    </row>
    <row r="16" spans="1:4" ht="15.75" customHeight="1">
      <c r="A16" s="613" t="s">
        <v>670</v>
      </c>
      <c r="B16" s="614">
        <v>830</v>
      </c>
      <c r="C16" s="615">
        <v>1172</v>
      </c>
      <c r="D16" s="616">
        <v>1087</v>
      </c>
    </row>
    <row r="17" spans="1:4" ht="15.75" customHeight="1">
      <c r="A17" s="613" t="s">
        <v>299</v>
      </c>
      <c r="B17" s="614">
        <v>20</v>
      </c>
      <c r="C17" s="615">
        <v>20</v>
      </c>
      <c r="D17" s="616">
        <v>0</v>
      </c>
    </row>
    <row r="18" spans="1:4" ht="15.75" customHeight="1">
      <c r="A18" s="613" t="s">
        <v>294</v>
      </c>
      <c r="B18" s="614">
        <v>310</v>
      </c>
      <c r="C18" s="615">
        <v>362</v>
      </c>
      <c r="D18" s="616">
        <v>362</v>
      </c>
    </row>
    <row r="19" spans="1:4" ht="15.75" customHeight="1">
      <c r="A19" s="613" t="s">
        <v>719</v>
      </c>
      <c r="B19" s="614">
        <v>3409</v>
      </c>
      <c r="C19" s="615">
        <v>3447</v>
      </c>
      <c r="D19" s="616">
        <v>3286</v>
      </c>
    </row>
    <row r="20" spans="1:4" ht="15.75" customHeight="1">
      <c r="A20" s="613" t="s">
        <v>721</v>
      </c>
      <c r="B20" s="614"/>
      <c r="C20" s="615">
        <v>539</v>
      </c>
      <c r="D20" s="616">
        <v>539</v>
      </c>
    </row>
    <row r="21" spans="1:4" ht="15.75" customHeight="1">
      <c r="A21" s="613" t="s">
        <v>730</v>
      </c>
      <c r="B21" s="614">
        <v>435</v>
      </c>
      <c r="C21" s="615">
        <v>546</v>
      </c>
      <c r="D21" s="616">
        <v>436</v>
      </c>
    </row>
    <row r="22" spans="1:4" ht="15.75" customHeight="1">
      <c r="A22" s="613" t="s">
        <v>735</v>
      </c>
      <c r="B22" s="614">
        <v>1943</v>
      </c>
      <c r="C22" s="615">
        <v>1404</v>
      </c>
      <c r="D22" s="616">
        <v>914</v>
      </c>
    </row>
    <row r="23" spans="1:4" ht="15.75" customHeight="1">
      <c r="A23" s="613" t="s">
        <v>300</v>
      </c>
      <c r="B23" s="614">
        <v>30</v>
      </c>
      <c r="C23" s="615">
        <v>30</v>
      </c>
      <c r="D23" s="616">
        <v>30</v>
      </c>
    </row>
    <row r="24" spans="1:4" ht="15.75" customHeight="1">
      <c r="A24" s="613" t="s">
        <v>138</v>
      </c>
      <c r="B24" s="614">
        <v>130</v>
      </c>
      <c r="C24" s="615">
        <v>36</v>
      </c>
      <c r="D24" s="616">
        <v>0</v>
      </c>
    </row>
    <row r="25" spans="1:4" ht="15.75" customHeight="1">
      <c r="A25" s="617" t="s">
        <v>668</v>
      </c>
      <c r="B25" s="614">
        <v>4</v>
      </c>
      <c r="C25" s="615">
        <v>7</v>
      </c>
      <c r="D25" s="616">
        <v>7</v>
      </c>
    </row>
    <row r="26" spans="1:4" ht="15.75" customHeight="1">
      <c r="A26" s="617" t="s">
        <v>139</v>
      </c>
      <c r="B26" s="614"/>
      <c r="C26" s="615">
        <v>236</v>
      </c>
      <c r="D26" s="616">
        <v>236</v>
      </c>
    </row>
    <row r="27" spans="1:4" ht="15.75" customHeight="1">
      <c r="A27" s="617" t="s">
        <v>140</v>
      </c>
      <c r="B27" s="614">
        <v>170</v>
      </c>
      <c r="C27" s="615">
        <v>170</v>
      </c>
      <c r="D27" s="616">
        <v>138</v>
      </c>
    </row>
    <row r="28" spans="1:4" ht="15.75" customHeight="1">
      <c r="A28" s="617"/>
      <c r="B28" s="614"/>
      <c r="C28" s="615"/>
      <c r="D28" s="616"/>
    </row>
    <row r="29" spans="1:4" ht="15.75" customHeight="1">
      <c r="A29" s="617"/>
      <c r="B29" s="614"/>
      <c r="C29" s="615"/>
      <c r="D29" s="616"/>
    </row>
    <row r="30" spans="1:4" ht="15.75" customHeight="1">
      <c r="A30" s="617"/>
      <c r="B30" s="614"/>
      <c r="C30" s="615"/>
      <c r="D30" s="616"/>
    </row>
    <row r="31" spans="1:4" ht="15.75" customHeight="1">
      <c r="A31" s="617"/>
      <c r="B31" s="614"/>
      <c r="C31" s="615"/>
      <c r="D31" s="616"/>
    </row>
    <row r="32" spans="1:4" ht="15.75" customHeight="1">
      <c r="A32" s="617"/>
      <c r="B32" s="618"/>
      <c r="C32" s="619"/>
      <c r="D32" s="616"/>
    </row>
    <row r="33" spans="1:4" ht="15.75" customHeight="1" thickBot="1">
      <c r="A33" s="620"/>
      <c r="B33" s="621"/>
      <c r="C33" s="622"/>
      <c r="D33" s="623"/>
    </row>
    <row r="34" spans="1:4" ht="18" customHeight="1" thickBot="1">
      <c r="A34" s="624" t="s">
        <v>379</v>
      </c>
      <c r="B34" s="625">
        <f>SUM(B3:B33)</f>
        <v>29447</v>
      </c>
      <c r="C34" s="625">
        <f>SUM(C3:C33)</f>
        <v>32384</v>
      </c>
      <c r="D34" s="626">
        <f>SUM(D3:D33)</f>
        <v>28310</v>
      </c>
    </row>
  </sheetData>
  <sheetProtection/>
  <mergeCells count="1">
    <mergeCell ref="C1:D1"/>
  </mergeCells>
  <conditionalFormatting sqref="B34:D34">
    <cfRule type="cellIs" priority="1" dxfId="2" operator="equal" stopIfTrue="1">
      <formula>0</formula>
    </cfRule>
  </conditionalFormatting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GIC KÖZSÉG Önkormányzat 
&amp;12 kiadási előirányzatainak és teljesítési adatainak
 alakulása szakfeladatonként&amp;14
&amp;R&amp;"Times New Roman CE,Félkövér dőlt"&amp;11 4. melléklet a 4/2014. (V.08.)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9">
      <selection activeCell="G22" sqref="G22"/>
    </sheetView>
  </sheetViews>
  <sheetFormatPr defaultColWidth="9.00390625" defaultRowHeight="12.75"/>
  <cols>
    <col min="1" max="1" width="6.875" style="52" customWidth="1"/>
    <col min="2" max="2" width="40.125" style="53" customWidth="1"/>
    <col min="3" max="4" width="11.625" style="53" customWidth="1"/>
    <col min="5" max="5" width="11.625" style="52" customWidth="1"/>
    <col min="6" max="6" width="38.625" style="52" customWidth="1"/>
    <col min="7" max="9" width="11.625" style="52" customWidth="1"/>
    <col min="10" max="16384" width="9.375" style="52" customWidth="1"/>
  </cols>
  <sheetData>
    <row r="1" spans="2:10" ht="39.75" customHeight="1">
      <c r="B1" s="50" t="s">
        <v>467</v>
      </c>
      <c r="C1" s="50"/>
      <c r="D1" s="50"/>
      <c r="E1" s="51"/>
      <c r="F1" s="51"/>
      <c r="G1" s="51"/>
      <c r="H1" s="51"/>
      <c r="I1" s="51"/>
      <c r="J1" s="720"/>
    </row>
    <row r="2" spans="9:10" ht="14.25" thickBot="1">
      <c r="I2" s="54" t="s">
        <v>375</v>
      </c>
      <c r="J2" s="720"/>
    </row>
    <row r="3" spans="1:10" ht="24" customHeight="1" thickBot="1">
      <c r="A3" s="721" t="s">
        <v>380</v>
      </c>
      <c r="B3" s="514" t="s">
        <v>365</v>
      </c>
      <c r="C3" s="515"/>
      <c r="D3" s="515"/>
      <c r="E3" s="516"/>
      <c r="F3" s="514" t="s">
        <v>371</v>
      </c>
      <c r="G3" s="517"/>
      <c r="H3" s="517"/>
      <c r="I3" s="518"/>
      <c r="J3" s="720"/>
    </row>
    <row r="4" spans="1:10" s="55" customFormat="1" ht="35.25" customHeight="1" thickBot="1">
      <c r="A4" s="702"/>
      <c r="B4" s="132" t="s">
        <v>376</v>
      </c>
      <c r="C4" s="519" t="s">
        <v>693</v>
      </c>
      <c r="D4" s="519" t="s">
        <v>694</v>
      </c>
      <c r="E4" s="133" t="s">
        <v>695</v>
      </c>
      <c r="F4" s="132" t="s">
        <v>376</v>
      </c>
      <c r="G4" s="133" t="s">
        <v>693</v>
      </c>
      <c r="H4" s="519" t="s">
        <v>694</v>
      </c>
      <c r="I4" s="224" t="s">
        <v>695</v>
      </c>
      <c r="J4" s="720"/>
    </row>
    <row r="5" spans="1:10" s="55" customFormat="1" ht="12" customHeight="1" thickBot="1">
      <c r="A5" s="520" t="s">
        <v>101</v>
      </c>
      <c r="B5" s="521" t="s">
        <v>102</v>
      </c>
      <c r="C5" s="523" t="s">
        <v>103</v>
      </c>
      <c r="D5" s="522" t="s">
        <v>104</v>
      </c>
      <c r="E5" s="523" t="s">
        <v>105</v>
      </c>
      <c r="F5" s="521" t="s">
        <v>106</v>
      </c>
      <c r="G5" s="523" t="s">
        <v>275</v>
      </c>
      <c r="H5" s="524" t="s">
        <v>276</v>
      </c>
      <c r="I5" s="525" t="s">
        <v>277</v>
      </c>
      <c r="J5" s="720"/>
    </row>
    <row r="6" spans="1:10" ht="12.75" customHeight="1">
      <c r="A6" s="543" t="s">
        <v>329</v>
      </c>
      <c r="B6" s="526" t="s">
        <v>381</v>
      </c>
      <c r="C6" s="561">
        <v>1200</v>
      </c>
      <c r="D6" s="551">
        <v>1200</v>
      </c>
      <c r="E6" s="561">
        <v>1438</v>
      </c>
      <c r="F6" s="526" t="s">
        <v>564</v>
      </c>
      <c r="G6" s="561"/>
      <c r="H6" s="575">
        <v>131</v>
      </c>
      <c r="I6" s="576">
        <v>131</v>
      </c>
      <c r="J6" s="720"/>
    </row>
    <row r="7" spans="1:10" ht="12.75" customHeight="1">
      <c r="A7" s="544" t="s">
        <v>330</v>
      </c>
      <c r="B7" s="527" t="s">
        <v>624</v>
      </c>
      <c r="C7" s="562"/>
      <c r="D7" s="552"/>
      <c r="E7" s="562"/>
      <c r="F7" s="527" t="s">
        <v>565</v>
      </c>
      <c r="G7" s="562"/>
      <c r="H7" s="554"/>
      <c r="I7" s="577"/>
      <c r="J7" s="720"/>
    </row>
    <row r="8" spans="1:10" ht="12.75" customHeight="1">
      <c r="A8" s="544" t="s">
        <v>331</v>
      </c>
      <c r="B8" s="527" t="s">
        <v>458</v>
      </c>
      <c r="C8" s="562"/>
      <c r="D8" s="552"/>
      <c r="E8" s="562"/>
      <c r="F8" s="527" t="s">
        <v>566</v>
      </c>
      <c r="G8" s="562"/>
      <c r="H8" s="554"/>
      <c r="I8" s="577"/>
      <c r="J8" s="720"/>
    </row>
    <row r="9" spans="1:10" ht="12.75" customHeight="1">
      <c r="A9" s="544" t="s">
        <v>332</v>
      </c>
      <c r="B9" s="527" t="s">
        <v>508</v>
      </c>
      <c r="C9" s="562"/>
      <c r="D9" s="552"/>
      <c r="E9" s="562"/>
      <c r="F9" s="527" t="s">
        <v>567</v>
      </c>
      <c r="G9" s="562"/>
      <c r="H9" s="554"/>
      <c r="I9" s="577"/>
      <c r="J9" s="720"/>
    </row>
    <row r="10" spans="1:10" ht="26.25" customHeight="1">
      <c r="A10" s="544" t="s">
        <v>333</v>
      </c>
      <c r="B10" s="527" t="s">
        <v>369</v>
      </c>
      <c r="C10" s="562"/>
      <c r="D10" s="552"/>
      <c r="E10" s="562"/>
      <c r="F10" s="527" t="s">
        <v>626</v>
      </c>
      <c r="G10" s="562"/>
      <c r="H10" s="554"/>
      <c r="I10" s="577"/>
      <c r="J10" s="720"/>
    </row>
    <row r="11" spans="1:10" ht="26.25" customHeight="1">
      <c r="A11" s="544" t="s">
        <v>334</v>
      </c>
      <c r="B11" s="527" t="s">
        <v>448</v>
      </c>
      <c r="C11" s="562"/>
      <c r="D11" s="554"/>
      <c r="E11" s="563"/>
      <c r="F11" s="527" t="s">
        <v>627</v>
      </c>
      <c r="G11" s="562"/>
      <c r="H11" s="554"/>
      <c r="I11" s="577"/>
      <c r="J11" s="720"/>
    </row>
    <row r="12" spans="1:10" ht="12.75" customHeight="1">
      <c r="A12" s="544" t="s">
        <v>335</v>
      </c>
      <c r="B12" s="527" t="s">
        <v>417</v>
      </c>
      <c r="C12" s="562"/>
      <c r="D12" s="552"/>
      <c r="E12" s="562"/>
      <c r="F12" s="527" t="s">
        <v>574</v>
      </c>
      <c r="G12" s="562"/>
      <c r="H12" s="554">
        <v>100</v>
      </c>
      <c r="I12" s="577">
        <v>100</v>
      </c>
      <c r="J12" s="720"/>
    </row>
    <row r="13" spans="1:10" ht="12.75" customHeight="1">
      <c r="A13" s="544" t="s">
        <v>336</v>
      </c>
      <c r="B13" s="527" t="s">
        <v>625</v>
      </c>
      <c r="C13" s="562"/>
      <c r="D13" s="552"/>
      <c r="E13" s="562"/>
      <c r="F13" s="540" t="s">
        <v>361</v>
      </c>
      <c r="G13" s="569"/>
      <c r="H13" s="569"/>
      <c r="I13" s="599"/>
      <c r="J13" s="720"/>
    </row>
    <row r="14" spans="1:10" ht="12.75" customHeight="1">
      <c r="A14" s="544" t="s">
        <v>337</v>
      </c>
      <c r="B14" s="527" t="s">
        <v>457</v>
      </c>
      <c r="C14" s="562"/>
      <c r="D14" s="554"/>
      <c r="E14" s="563"/>
      <c r="F14" s="57"/>
      <c r="G14" s="562"/>
      <c r="H14" s="562"/>
      <c r="I14" s="599"/>
      <c r="J14" s="720"/>
    </row>
    <row r="15" spans="1:10" ht="12.75" customHeight="1" thickBot="1">
      <c r="A15" s="544" t="s">
        <v>338</v>
      </c>
      <c r="B15" s="57"/>
      <c r="C15" s="562"/>
      <c r="D15" s="554"/>
      <c r="E15" s="577"/>
      <c r="F15" s="57"/>
      <c r="G15" s="562"/>
      <c r="H15" s="562"/>
      <c r="I15" s="599"/>
      <c r="J15" s="720"/>
    </row>
    <row r="16" spans="1:10" ht="15.75" customHeight="1" thickBot="1">
      <c r="A16" s="545" t="s">
        <v>339</v>
      </c>
      <c r="B16" s="89" t="s">
        <v>452</v>
      </c>
      <c r="C16" s="566">
        <f>SUM(C6:C15)</f>
        <v>1200</v>
      </c>
      <c r="D16" s="566">
        <f>SUM(D6:D15)</f>
        <v>1200</v>
      </c>
      <c r="E16" s="566">
        <f>SUM(E6:E15)</f>
        <v>1438</v>
      </c>
      <c r="F16" s="89" t="s">
        <v>453</v>
      </c>
      <c r="G16" s="566">
        <f>SUM(G6:G15)</f>
        <v>0</v>
      </c>
      <c r="H16" s="566">
        <f>SUM(H6:H15)</f>
        <v>231</v>
      </c>
      <c r="I16" s="593">
        <f>SUM(I6:I15)</f>
        <v>231</v>
      </c>
      <c r="J16" s="720"/>
    </row>
    <row r="17" spans="1:10" ht="12.75" customHeight="1">
      <c r="A17" s="546" t="s">
        <v>340</v>
      </c>
      <c r="B17" s="538" t="s">
        <v>468</v>
      </c>
      <c r="C17" s="567"/>
      <c r="D17" s="556"/>
      <c r="E17" s="596"/>
      <c r="F17" s="540" t="s">
        <v>585</v>
      </c>
      <c r="G17" s="571"/>
      <c r="H17" s="571"/>
      <c r="I17" s="600"/>
      <c r="J17" s="720"/>
    </row>
    <row r="18" spans="1:10" ht="12.75" customHeight="1">
      <c r="A18" s="544" t="s">
        <v>341</v>
      </c>
      <c r="B18" s="540" t="s">
        <v>548</v>
      </c>
      <c r="C18" s="569"/>
      <c r="D18" s="558"/>
      <c r="E18" s="569"/>
      <c r="F18" s="540" t="s">
        <v>591</v>
      </c>
      <c r="G18" s="569"/>
      <c r="H18" s="569"/>
      <c r="I18" s="601"/>
      <c r="J18" s="720"/>
    </row>
    <row r="19" spans="1:10" ht="12.75" customHeight="1">
      <c r="A19" s="544" t="s">
        <v>342</v>
      </c>
      <c r="B19" s="540" t="s">
        <v>459</v>
      </c>
      <c r="C19" s="569"/>
      <c r="D19" s="558"/>
      <c r="E19" s="569"/>
      <c r="F19" s="540" t="s">
        <v>462</v>
      </c>
      <c r="G19" s="569"/>
      <c r="H19" s="569"/>
      <c r="I19" s="601"/>
      <c r="J19" s="720"/>
    </row>
    <row r="20" spans="1:10" ht="12.75" customHeight="1">
      <c r="A20" s="544" t="s">
        <v>343</v>
      </c>
      <c r="B20" s="540" t="s">
        <v>460</v>
      </c>
      <c r="C20" s="569"/>
      <c r="D20" s="558"/>
      <c r="E20" s="569"/>
      <c r="F20" s="540" t="s">
        <v>463</v>
      </c>
      <c r="G20" s="569"/>
      <c r="H20" s="569"/>
      <c r="I20" s="601"/>
      <c r="J20" s="720"/>
    </row>
    <row r="21" spans="1:10" ht="12.75" customHeight="1">
      <c r="A21" s="544" t="s">
        <v>344</v>
      </c>
      <c r="B21" s="540" t="s">
        <v>550</v>
      </c>
      <c r="C21" s="569"/>
      <c r="D21" s="558"/>
      <c r="E21" s="569"/>
      <c r="F21" s="541" t="s">
        <v>587</v>
      </c>
      <c r="G21" s="570"/>
      <c r="H21" s="570"/>
      <c r="I21" s="601"/>
      <c r="J21" s="720"/>
    </row>
    <row r="22" spans="1:10" ht="26.25" customHeight="1">
      <c r="A22" s="544" t="s">
        <v>345</v>
      </c>
      <c r="B22" s="541" t="s">
        <v>628</v>
      </c>
      <c r="C22" s="570"/>
      <c r="D22" s="559"/>
      <c r="E22" s="569"/>
      <c r="F22" s="540" t="s">
        <v>592</v>
      </c>
      <c r="G22" s="569"/>
      <c r="H22" s="569"/>
      <c r="I22" s="601"/>
      <c r="J22" s="720"/>
    </row>
    <row r="23" spans="1:10" ht="12.75" customHeight="1">
      <c r="A23" s="544" t="s">
        <v>346</v>
      </c>
      <c r="B23" s="540" t="s">
        <v>552</v>
      </c>
      <c r="C23" s="569"/>
      <c r="D23" s="558"/>
      <c r="E23" s="569"/>
      <c r="F23" s="526" t="s">
        <v>589</v>
      </c>
      <c r="G23" s="561"/>
      <c r="H23" s="561"/>
      <c r="I23" s="601"/>
      <c r="J23" s="720"/>
    </row>
    <row r="24" spans="1:10" ht="12.75" customHeight="1">
      <c r="A24" s="544" t="s">
        <v>347</v>
      </c>
      <c r="B24" s="526" t="s">
        <v>557</v>
      </c>
      <c r="C24" s="561"/>
      <c r="D24" s="551"/>
      <c r="E24" s="569"/>
      <c r="F24" s="527" t="s">
        <v>593</v>
      </c>
      <c r="G24" s="562"/>
      <c r="H24" s="562"/>
      <c r="I24" s="601"/>
      <c r="J24" s="720"/>
    </row>
    <row r="25" spans="1:10" ht="12.75" customHeight="1">
      <c r="A25" s="544" t="s">
        <v>348</v>
      </c>
      <c r="B25" s="62"/>
      <c r="C25" s="565"/>
      <c r="D25" s="555"/>
      <c r="E25" s="569"/>
      <c r="F25" s="81"/>
      <c r="G25" s="561"/>
      <c r="H25" s="561"/>
      <c r="I25" s="601"/>
      <c r="J25" s="720"/>
    </row>
    <row r="26" spans="1:10" ht="12.75" customHeight="1" thickBot="1">
      <c r="A26" s="547" t="s">
        <v>349</v>
      </c>
      <c r="B26" s="58"/>
      <c r="C26" s="565"/>
      <c r="D26" s="555"/>
      <c r="E26" s="572"/>
      <c r="F26" s="62"/>
      <c r="G26" s="565"/>
      <c r="H26" s="565"/>
      <c r="I26" s="602"/>
      <c r="J26" s="720"/>
    </row>
    <row r="27" spans="1:10" ht="15.75" customHeight="1" thickBot="1">
      <c r="A27" s="545" t="s">
        <v>350</v>
      </c>
      <c r="B27" s="89" t="s">
        <v>262</v>
      </c>
      <c r="C27" s="566">
        <f>SUM(C18:C26)</f>
        <v>0</v>
      </c>
      <c r="D27" s="566">
        <f>SUM(D18:D26)</f>
        <v>0</v>
      </c>
      <c r="E27" s="566">
        <f>SUM(E18:E26)</f>
        <v>0</v>
      </c>
      <c r="F27" s="89" t="s">
        <v>263</v>
      </c>
      <c r="G27" s="603">
        <f>SUM(G17:G26)</f>
        <v>0</v>
      </c>
      <c r="H27" s="603">
        <f>SUM(H17:H26)</f>
        <v>0</v>
      </c>
      <c r="I27" s="604">
        <f>SUM(I17:I26)</f>
        <v>0</v>
      </c>
      <c r="J27" s="720"/>
    </row>
    <row r="28" spans="1:10" ht="22.5" customHeight="1" thickBot="1">
      <c r="A28" s="545" t="s">
        <v>351</v>
      </c>
      <c r="B28" s="89" t="s">
        <v>264</v>
      </c>
      <c r="C28" s="566">
        <f>+C16+C17+C27</f>
        <v>1200</v>
      </c>
      <c r="D28" s="566">
        <f>+D16+D17+D27</f>
        <v>1200</v>
      </c>
      <c r="E28" s="566">
        <f>+E16+E17+E27</f>
        <v>1438</v>
      </c>
      <c r="F28" s="89" t="s">
        <v>266</v>
      </c>
      <c r="G28" s="566">
        <f>+G16+G27</f>
        <v>0</v>
      </c>
      <c r="H28" s="566">
        <f>+H16+H27</f>
        <v>231</v>
      </c>
      <c r="I28" s="593">
        <f>+I16+I27</f>
        <v>231</v>
      </c>
      <c r="J28" s="720"/>
    </row>
    <row r="29" spans="1:10" ht="15.75" customHeight="1" thickBot="1">
      <c r="A29" s="545" t="s">
        <v>352</v>
      </c>
      <c r="B29" s="548" t="s">
        <v>248</v>
      </c>
      <c r="C29" s="597"/>
      <c r="D29" s="597"/>
      <c r="E29" s="597"/>
      <c r="F29" s="548" t="s">
        <v>252</v>
      </c>
      <c r="G29" s="597"/>
      <c r="H29" s="597"/>
      <c r="I29" s="605"/>
      <c r="J29" s="720"/>
    </row>
    <row r="30" spans="1:10" ht="15.75" customHeight="1" thickBot="1">
      <c r="A30" s="545" t="s">
        <v>353</v>
      </c>
      <c r="B30" s="548" t="s">
        <v>265</v>
      </c>
      <c r="C30" s="598">
        <f>+C28+C29</f>
        <v>1200</v>
      </c>
      <c r="D30" s="598">
        <f>+D28+D29</f>
        <v>1200</v>
      </c>
      <c r="E30" s="598">
        <f>+E28+E29</f>
        <v>1438</v>
      </c>
      <c r="F30" s="548" t="s">
        <v>267</v>
      </c>
      <c r="G30" s="598">
        <f>+G28+G29</f>
        <v>0</v>
      </c>
      <c r="H30" s="598">
        <f>+H28+H29</f>
        <v>231</v>
      </c>
      <c r="I30" s="606">
        <f>+I28+I29</f>
        <v>231</v>
      </c>
      <c r="J30" s="720"/>
    </row>
    <row r="31" spans="1:10" ht="15.75" customHeight="1" thickBot="1">
      <c r="A31" s="545" t="s">
        <v>354</v>
      </c>
      <c r="B31" s="548" t="s">
        <v>480</v>
      </c>
      <c r="C31" s="598"/>
      <c r="D31" s="598"/>
      <c r="E31" s="598"/>
      <c r="F31" s="548" t="s">
        <v>481</v>
      </c>
      <c r="G31" s="598"/>
      <c r="H31" s="598"/>
      <c r="I31" s="607"/>
      <c r="J31" s="720"/>
    </row>
    <row r="32" spans="1:10" ht="13.5" thickBot="1">
      <c r="A32" s="545" t="s">
        <v>355</v>
      </c>
      <c r="B32" s="548" t="s">
        <v>260</v>
      </c>
      <c r="C32" s="598"/>
      <c r="D32" s="598"/>
      <c r="E32" s="598"/>
      <c r="F32" s="548" t="s">
        <v>261</v>
      </c>
      <c r="G32" s="598"/>
      <c r="H32" s="598"/>
      <c r="I32" s="606"/>
      <c r="J32" s="720"/>
    </row>
    <row r="33" ht="12.75">
      <c r="J33" s="115"/>
    </row>
    <row r="34" spans="2:10" ht="15.75">
      <c r="B34" s="86"/>
      <c r="C34" s="86"/>
      <c r="D34" s="86"/>
      <c r="J34" s="115"/>
    </row>
  </sheetData>
  <sheetProtection/>
  <mergeCells count="2">
    <mergeCell ref="A3:A4"/>
    <mergeCell ref="J1:J3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83" r:id="rId1"/>
  <headerFooter alignWithMargins="0">
    <oddHeader>&amp;R2/2. melléklet a 4/2014. (V.08.)  önkormányzati rendelethez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4">
      <selection activeCell="B31" sqref="B31:D31"/>
    </sheetView>
  </sheetViews>
  <sheetFormatPr defaultColWidth="9.00390625" defaultRowHeight="12.75"/>
  <cols>
    <col min="1" max="1" width="5.875" style="73" customWidth="1"/>
    <col min="2" max="2" width="55.875" style="5" customWidth="1"/>
    <col min="3" max="4" width="14.875" style="5" customWidth="1"/>
    <col min="5" max="16384" width="9.375" style="5" customWidth="1"/>
  </cols>
  <sheetData>
    <row r="1" spans="1:4" s="67" customFormat="1" ht="15.75" thickBot="1">
      <c r="A1" s="66"/>
      <c r="D1" s="54" t="s">
        <v>375</v>
      </c>
    </row>
    <row r="2" spans="1:4" s="69" customFormat="1" ht="48" customHeight="1" thickBot="1">
      <c r="A2" s="68" t="s">
        <v>327</v>
      </c>
      <c r="B2" s="225" t="s">
        <v>328</v>
      </c>
      <c r="C2" s="225" t="s">
        <v>7</v>
      </c>
      <c r="D2" s="226" t="s">
        <v>8</v>
      </c>
    </row>
    <row r="3" spans="1:4" s="69" customFormat="1" ht="13.5" customHeight="1" thickBot="1">
      <c r="A3" s="227" t="s">
        <v>101</v>
      </c>
      <c r="B3" s="228" t="s">
        <v>5</v>
      </c>
      <c r="C3" s="228" t="s">
        <v>103</v>
      </c>
      <c r="D3" s="229" t="s">
        <v>104</v>
      </c>
    </row>
    <row r="4" spans="1:4" ht="18" customHeight="1">
      <c r="A4" s="230" t="s">
        <v>329</v>
      </c>
      <c r="B4" s="231" t="s">
        <v>478</v>
      </c>
      <c r="C4" s="232"/>
      <c r="D4" s="233"/>
    </row>
    <row r="5" spans="1:4" ht="18" customHeight="1">
      <c r="A5" s="234" t="s">
        <v>330</v>
      </c>
      <c r="B5" s="235" t="s">
        <v>479</v>
      </c>
      <c r="C5" s="236"/>
      <c r="D5" s="237"/>
    </row>
    <row r="6" spans="1:4" ht="18" customHeight="1">
      <c r="A6" s="234" t="s">
        <v>331</v>
      </c>
      <c r="B6" s="235" t="s">
        <v>429</v>
      </c>
      <c r="C6" s="236"/>
      <c r="D6" s="237"/>
    </row>
    <row r="7" spans="1:4" ht="18" customHeight="1">
      <c r="A7" s="234" t="s">
        <v>332</v>
      </c>
      <c r="B7" s="235" t="s">
        <v>430</v>
      </c>
      <c r="C7" s="236"/>
      <c r="D7" s="237"/>
    </row>
    <row r="8" spans="1:4" ht="18" customHeight="1">
      <c r="A8" s="238" t="s">
        <v>333</v>
      </c>
      <c r="B8" s="235" t="s">
        <v>470</v>
      </c>
      <c r="C8" s="236"/>
      <c r="D8" s="237"/>
    </row>
    <row r="9" spans="1:4" ht="18" customHeight="1">
      <c r="A9" s="234" t="s">
        <v>334</v>
      </c>
      <c r="B9" s="235" t="s">
        <v>471</v>
      </c>
      <c r="C9" s="236"/>
      <c r="D9" s="237"/>
    </row>
    <row r="10" spans="1:4" ht="18" customHeight="1">
      <c r="A10" s="238" t="s">
        <v>335</v>
      </c>
      <c r="B10" s="239" t="s">
        <v>472</v>
      </c>
      <c r="C10" s="236"/>
      <c r="D10" s="237"/>
    </row>
    <row r="11" spans="1:4" ht="18" customHeight="1">
      <c r="A11" s="234" t="s">
        <v>336</v>
      </c>
      <c r="B11" s="239" t="s">
        <v>473</v>
      </c>
      <c r="C11" s="236"/>
      <c r="D11" s="237"/>
    </row>
    <row r="12" spans="1:4" ht="18" customHeight="1">
      <c r="A12" s="238" t="s">
        <v>337</v>
      </c>
      <c r="B12" s="239" t="s">
        <v>474</v>
      </c>
      <c r="C12" s="236"/>
      <c r="D12" s="237"/>
    </row>
    <row r="13" spans="1:4" ht="18" customHeight="1">
      <c r="A13" s="234" t="s">
        <v>338</v>
      </c>
      <c r="B13" s="239" t="s">
        <v>475</v>
      </c>
      <c r="C13" s="236"/>
      <c r="D13" s="237"/>
    </row>
    <row r="14" spans="1:4" ht="18" customHeight="1">
      <c r="A14" s="238" t="s">
        <v>339</v>
      </c>
      <c r="B14" s="239" t="s">
        <v>476</v>
      </c>
      <c r="C14" s="236"/>
      <c r="D14" s="237"/>
    </row>
    <row r="15" spans="1:4" ht="22.5">
      <c r="A15" s="234" t="s">
        <v>340</v>
      </c>
      <c r="B15" s="239" t="s">
        <v>477</v>
      </c>
      <c r="C15" s="236"/>
      <c r="D15" s="237"/>
    </row>
    <row r="16" spans="1:4" ht="18" customHeight="1">
      <c r="A16" s="238" t="s">
        <v>341</v>
      </c>
      <c r="B16" s="235" t="s">
        <v>431</v>
      </c>
      <c r="C16" s="236">
        <v>221</v>
      </c>
      <c r="D16" s="237">
        <v>221</v>
      </c>
    </row>
    <row r="17" spans="1:4" ht="18" customHeight="1">
      <c r="A17" s="234" t="s">
        <v>342</v>
      </c>
      <c r="B17" s="235" t="s">
        <v>432</v>
      </c>
      <c r="C17" s="236"/>
      <c r="D17" s="237"/>
    </row>
    <row r="18" spans="1:4" ht="18" customHeight="1">
      <c r="A18" s="238" t="s">
        <v>343</v>
      </c>
      <c r="B18" s="235" t="s">
        <v>433</v>
      </c>
      <c r="C18" s="236"/>
      <c r="D18" s="237"/>
    </row>
    <row r="19" spans="1:4" ht="18" customHeight="1">
      <c r="A19" s="234" t="s">
        <v>344</v>
      </c>
      <c r="B19" s="235" t="s">
        <v>434</v>
      </c>
      <c r="C19" s="236"/>
      <c r="D19" s="237"/>
    </row>
    <row r="20" spans="1:4" ht="18" customHeight="1">
      <c r="A20" s="238" t="s">
        <v>345</v>
      </c>
      <c r="B20" s="235" t="s">
        <v>435</v>
      </c>
      <c r="C20" s="236"/>
      <c r="D20" s="237"/>
    </row>
    <row r="21" spans="1:4" ht="18" customHeight="1">
      <c r="A21" s="234" t="s">
        <v>346</v>
      </c>
      <c r="B21" s="70" t="s">
        <v>0</v>
      </c>
      <c r="C21" s="236">
        <v>38</v>
      </c>
      <c r="D21" s="237">
        <v>91</v>
      </c>
    </row>
    <row r="22" spans="1:4" ht="18" customHeight="1">
      <c r="A22" s="238" t="s">
        <v>347</v>
      </c>
      <c r="B22" s="70"/>
      <c r="C22" s="236"/>
      <c r="D22" s="237"/>
    </row>
    <row r="23" spans="1:4" ht="18" customHeight="1">
      <c r="A23" s="234" t="s">
        <v>348</v>
      </c>
      <c r="B23" s="70"/>
      <c r="C23" s="236"/>
      <c r="D23" s="237"/>
    </row>
    <row r="24" spans="1:4" ht="18" customHeight="1">
      <c r="A24" s="238" t="s">
        <v>349</v>
      </c>
      <c r="B24" s="70"/>
      <c r="C24" s="236"/>
      <c r="D24" s="237"/>
    </row>
    <row r="25" spans="1:4" ht="18" customHeight="1">
      <c r="A25" s="234" t="s">
        <v>350</v>
      </c>
      <c r="B25" s="70"/>
      <c r="C25" s="236"/>
      <c r="D25" s="237"/>
    </row>
    <row r="26" spans="1:4" ht="18" customHeight="1">
      <c r="A26" s="238" t="s">
        <v>351</v>
      </c>
      <c r="B26" s="70"/>
      <c r="C26" s="236"/>
      <c r="D26" s="237"/>
    </row>
    <row r="27" spans="1:4" ht="18" customHeight="1">
      <c r="A27" s="234" t="s">
        <v>352</v>
      </c>
      <c r="B27" s="70"/>
      <c r="C27" s="236"/>
      <c r="D27" s="237"/>
    </row>
    <row r="28" spans="1:4" ht="18" customHeight="1">
      <c r="A28" s="238" t="s">
        <v>353</v>
      </c>
      <c r="B28" s="70"/>
      <c r="C28" s="236"/>
      <c r="D28" s="237"/>
    </row>
    <row r="29" spans="1:4" ht="18" customHeight="1" thickBot="1">
      <c r="A29" s="240" t="s">
        <v>354</v>
      </c>
      <c r="B29" s="71"/>
      <c r="C29" s="241"/>
      <c r="D29" s="242"/>
    </row>
    <row r="30" spans="1:4" ht="18" customHeight="1" thickBot="1">
      <c r="A30" s="243" t="s">
        <v>355</v>
      </c>
      <c r="B30" s="244" t="s">
        <v>362</v>
      </c>
      <c r="C30" s="245">
        <f>SUM(C4:C29)</f>
        <v>259</v>
      </c>
      <c r="D30" s="246">
        <f>SUM(D4:D29)</f>
        <v>312</v>
      </c>
    </row>
    <row r="31" spans="1:4" ht="25.5" customHeight="1">
      <c r="A31" s="72"/>
      <c r="B31" s="738" t="s">
        <v>9</v>
      </c>
      <c r="C31" s="738"/>
      <c r="D31" s="738"/>
    </row>
  </sheetData>
  <sheetProtection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5. melléklet  a 4/2014. (V.08.)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H20" sqref="H20"/>
    </sheetView>
  </sheetViews>
  <sheetFormatPr defaultColWidth="9.00390625" defaultRowHeight="12.75"/>
  <cols>
    <col min="1" max="1" width="6.875" style="53" customWidth="1"/>
    <col min="2" max="2" width="36.00390625" style="52" customWidth="1"/>
    <col min="3" max="3" width="17.00390625" style="52" customWidth="1"/>
    <col min="4" max="9" width="12.875" style="52" customWidth="1"/>
    <col min="10" max="10" width="13.875" style="52" customWidth="1"/>
    <col min="11" max="16384" width="9.375" style="52" customWidth="1"/>
  </cols>
  <sheetData>
    <row r="1" spans="1:10" ht="14.25" thickBot="1">
      <c r="A1" s="657"/>
      <c r="B1" s="658"/>
      <c r="C1" s="658"/>
      <c r="D1" s="658"/>
      <c r="E1" s="658"/>
      <c r="F1" s="658"/>
      <c r="G1" s="658"/>
      <c r="H1" s="658"/>
      <c r="I1" s="658"/>
      <c r="J1" s="659" t="s">
        <v>375</v>
      </c>
    </row>
    <row r="2" spans="1:10" s="64" customFormat="1" ht="26.25" customHeight="1">
      <c r="A2" s="742" t="s">
        <v>380</v>
      </c>
      <c r="B2" s="739" t="s">
        <v>671</v>
      </c>
      <c r="C2" s="739" t="s">
        <v>672</v>
      </c>
      <c r="D2" s="739" t="s">
        <v>673</v>
      </c>
      <c r="E2" s="739" t="s">
        <v>736</v>
      </c>
      <c r="F2" s="660" t="s">
        <v>674</v>
      </c>
      <c r="G2" s="661"/>
      <c r="H2" s="661"/>
      <c r="I2" s="662"/>
      <c r="J2" s="736" t="s">
        <v>675</v>
      </c>
    </row>
    <row r="3" spans="1:10" s="65" customFormat="1" ht="32.25" customHeight="1" thickBot="1">
      <c r="A3" s="743"/>
      <c r="B3" s="744"/>
      <c r="C3" s="744"/>
      <c r="D3" s="740"/>
      <c r="E3" s="740"/>
      <c r="F3" s="663" t="s">
        <v>676</v>
      </c>
      <c r="G3" s="664" t="s">
        <v>677</v>
      </c>
      <c r="H3" s="664" t="s">
        <v>737</v>
      </c>
      <c r="I3" s="665" t="s">
        <v>738</v>
      </c>
      <c r="J3" s="741"/>
    </row>
    <row r="4" spans="1:10" s="670" customFormat="1" ht="13.5" customHeight="1" thickBot="1">
      <c r="A4" s="666">
        <v>1</v>
      </c>
      <c r="B4" s="667">
        <v>2</v>
      </c>
      <c r="C4" s="668">
        <v>3</v>
      </c>
      <c r="D4" s="668">
        <v>4</v>
      </c>
      <c r="E4" s="668">
        <v>5</v>
      </c>
      <c r="F4" s="668">
        <v>6</v>
      </c>
      <c r="G4" s="668">
        <v>7</v>
      </c>
      <c r="H4" s="668">
        <v>8</v>
      </c>
      <c r="I4" s="668">
        <v>9</v>
      </c>
      <c r="J4" s="669" t="s">
        <v>678</v>
      </c>
    </row>
    <row r="5" spans="1:10" ht="33.75" customHeight="1">
      <c r="A5" s="671" t="s">
        <v>329</v>
      </c>
      <c r="B5" s="672" t="s">
        <v>679</v>
      </c>
      <c r="C5" s="673"/>
      <c r="D5" s="674">
        <f aca="true" t="shared" si="0" ref="D5:I5">SUM(D6:D7)</f>
        <v>0</v>
      </c>
      <c r="E5" s="674"/>
      <c r="F5" s="674">
        <f t="shared" si="0"/>
        <v>0</v>
      </c>
      <c r="G5" s="674">
        <f t="shared" si="0"/>
        <v>0</v>
      </c>
      <c r="H5" s="674">
        <f t="shared" si="0"/>
        <v>0</v>
      </c>
      <c r="I5" s="675">
        <f t="shared" si="0"/>
        <v>0</v>
      </c>
      <c r="J5" s="676">
        <f aca="true" t="shared" si="1" ref="J5:J17">SUM(F5:I5)</f>
        <v>0</v>
      </c>
    </row>
    <row r="6" spans="1:10" ht="21" customHeight="1">
      <c r="A6" s="677" t="s">
        <v>330</v>
      </c>
      <c r="B6" s="678" t="s">
        <v>680</v>
      </c>
      <c r="C6" s="679"/>
      <c r="D6" s="35"/>
      <c r="E6" s="35"/>
      <c r="F6" s="35"/>
      <c r="G6" s="35"/>
      <c r="H6" s="35"/>
      <c r="I6" s="56"/>
      <c r="J6" s="680">
        <f t="shared" si="1"/>
        <v>0</v>
      </c>
    </row>
    <row r="7" spans="1:10" ht="21" customHeight="1">
      <c r="A7" s="677" t="s">
        <v>331</v>
      </c>
      <c r="B7" s="678" t="s">
        <v>680</v>
      </c>
      <c r="C7" s="679"/>
      <c r="D7" s="35"/>
      <c r="E7" s="35"/>
      <c r="F7" s="35"/>
      <c r="G7" s="35"/>
      <c r="H7" s="35"/>
      <c r="I7" s="56"/>
      <c r="J7" s="680">
        <f t="shared" si="1"/>
        <v>0</v>
      </c>
    </row>
    <row r="8" spans="1:10" ht="36" customHeight="1">
      <c r="A8" s="677" t="s">
        <v>332</v>
      </c>
      <c r="B8" s="681" t="s">
        <v>681</v>
      </c>
      <c r="C8" s="682"/>
      <c r="D8" s="683">
        <f aca="true" t="shared" si="2" ref="D8:I8">SUM(D9:D10)</f>
        <v>0</v>
      </c>
      <c r="E8" s="683">
        <v>904</v>
      </c>
      <c r="F8" s="683">
        <v>464</v>
      </c>
      <c r="G8" s="683"/>
      <c r="H8" s="683">
        <f t="shared" si="2"/>
        <v>0</v>
      </c>
      <c r="I8" s="684">
        <f t="shared" si="2"/>
        <v>0</v>
      </c>
      <c r="J8" s="685">
        <f t="shared" si="1"/>
        <v>464</v>
      </c>
    </row>
    <row r="9" spans="1:10" ht="21" customHeight="1">
      <c r="A9" s="677" t="s">
        <v>333</v>
      </c>
      <c r="B9" s="678" t="s">
        <v>680</v>
      </c>
      <c r="C9" s="679"/>
      <c r="D9" s="35"/>
      <c r="E9" s="35"/>
      <c r="F9" s="35"/>
      <c r="G9" s="35"/>
      <c r="H9" s="35"/>
      <c r="I9" s="56"/>
      <c r="J9" s="680">
        <f t="shared" si="1"/>
        <v>0</v>
      </c>
    </row>
    <row r="10" spans="1:10" ht="18" customHeight="1">
      <c r="A10" s="677" t="s">
        <v>334</v>
      </c>
      <c r="B10" s="678"/>
      <c r="C10" s="679"/>
      <c r="D10" s="35"/>
      <c r="E10" s="35"/>
      <c r="F10" s="35"/>
      <c r="G10" s="35"/>
      <c r="H10" s="35"/>
      <c r="I10" s="56"/>
      <c r="J10" s="680">
        <f t="shared" si="1"/>
        <v>0</v>
      </c>
    </row>
    <row r="11" spans="1:10" ht="21" customHeight="1">
      <c r="A11" s="677" t="s">
        <v>335</v>
      </c>
      <c r="B11" s="686" t="s">
        <v>682</v>
      </c>
      <c r="C11" s="682"/>
      <c r="D11" s="683">
        <f aca="true" t="shared" si="3" ref="D11:I11">SUM(D12:D12)</f>
        <v>0</v>
      </c>
      <c r="E11" s="683">
        <f t="shared" si="3"/>
        <v>0</v>
      </c>
      <c r="F11" s="683">
        <f t="shared" si="3"/>
        <v>0</v>
      </c>
      <c r="G11" s="683">
        <f t="shared" si="3"/>
        <v>0</v>
      </c>
      <c r="H11" s="683">
        <f t="shared" si="3"/>
        <v>0</v>
      </c>
      <c r="I11" s="684">
        <f t="shared" si="3"/>
        <v>0</v>
      </c>
      <c r="J11" s="685">
        <f t="shared" si="1"/>
        <v>0</v>
      </c>
    </row>
    <row r="12" spans="1:10" ht="21" customHeight="1">
      <c r="A12" s="677" t="s">
        <v>336</v>
      </c>
      <c r="B12" s="678" t="s">
        <v>680</v>
      </c>
      <c r="C12" s="679"/>
      <c r="D12" s="35"/>
      <c r="E12" s="35"/>
      <c r="F12" s="35"/>
      <c r="G12" s="35"/>
      <c r="H12" s="35"/>
      <c r="I12" s="56"/>
      <c r="J12" s="680">
        <f t="shared" si="1"/>
        <v>0</v>
      </c>
    </row>
    <row r="13" spans="1:10" ht="21" customHeight="1">
      <c r="A13" s="677" t="s">
        <v>337</v>
      </c>
      <c r="B13" s="686" t="s">
        <v>683</v>
      </c>
      <c r="C13" s="682"/>
      <c r="D13" s="683">
        <f aca="true" t="shared" si="4" ref="D13:I13">SUM(D14:D14)</f>
        <v>0</v>
      </c>
      <c r="E13" s="683">
        <f t="shared" si="4"/>
        <v>0</v>
      </c>
      <c r="F13" s="683">
        <f t="shared" si="4"/>
        <v>0</v>
      </c>
      <c r="G13" s="683">
        <f t="shared" si="4"/>
        <v>0</v>
      </c>
      <c r="H13" s="683">
        <f t="shared" si="4"/>
        <v>0</v>
      </c>
      <c r="I13" s="684">
        <f t="shared" si="4"/>
        <v>0</v>
      </c>
      <c r="J13" s="685">
        <f t="shared" si="1"/>
        <v>0</v>
      </c>
    </row>
    <row r="14" spans="1:10" ht="21" customHeight="1">
      <c r="A14" s="677" t="s">
        <v>338</v>
      </c>
      <c r="B14" s="678" t="s">
        <v>680</v>
      </c>
      <c r="C14" s="679"/>
      <c r="D14" s="35"/>
      <c r="E14" s="35"/>
      <c r="F14" s="35"/>
      <c r="G14" s="35"/>
      <c r="H14" s="35"/>
      <c r="I14" s="56"/>
      <c r="J14" s="680">
        <f t="shared" si="1"/>
        <v>0</v>
      </c>
    </row>
    <row r="15" spans="1:10" ht="21" customHeight="1">
      <c r="A15" s="687" t="s">
        <v>339</v>
      </c>
      <c r="B15" s="688" t="s">
        <v>444</v>
      </c>
      <c r="C15" s="689"/>
      <c r="D15" s="690">
        <f aca="true" t="shared" si="5" ref="D15:I15">SUM(D16:D17)</f>
        <v>0</v>
      </c>
      <c r="E15" s="690">
        <f t="shared" si="5"/>
        <v>0</v>
      </c>
      <c r="F15" s="690">
        <f t="shared" si="5"/>
        <v>0</v>
      </c>
      <c r="G15" s="690">
        <f t="shared" si="5"/>
        <v>0</v>
      </c>
      <c r="H15" s="690">
        <f t="shared" si="5"/>
        <v>0</v>
      </c>
      <c r="I15" s="691">
        <f t="shared" si="5"/>
        <v>0</v>
      </c>
      <c r="J15" s="685">
        <f t="shared" si="1"/>
        <v>0</v>
      </c>
    </row>
    <row r="16" spans="1:10" ht="21" customHeight="1">
      <c r="A16" s="687" t="s">
        <v>340</v>
      </c>
      <c r="B16" s="678" t="s">
        <v>680</v>
      </c>
      <c r="C16" s="679"/>
      <c r="D16" s="35"/>
      <c r="E16" s="35"/>
      <c r="F16" s="35"/>
      <c r="G16" s="35"/>
      <c r="H16" s="35"/>
      <c r="I16" s="56"/>
      <c r="J16" s="680">
        <f t="shared" si="1"/>
        <v>0</v>
      </c>
    </row>
    <row r="17" spans="1:10" ht="21" customHeight="1" thickBot="1">
      <c r="A17" s="687" t="s">
        <v>341</v>
      </c>
      <c r="B17" s="678" t="s">
        <v>680</v>
      </c>
      <c r="C17" s="692"/>
      <c r="D17" s="693"/>
      <c r="E17" s="693"/>
      <c r="F17" s="693"/>
      <c r="G17" s="693"/>
      <c r="H17" s="693"/>
      <c r="I17" s="694"/>
      <c r="J17" s="680">
        <f t="shared" si="1"/>
        <v>0</v>
      </c>
    </row>
    <row r="18" spans="1:10" ht="21" customHeight="1" thickBot="1">
      <c r="A18" s="695" t="s">
        <v>342</v>
      </c>
      <c r="B18" s="696" t="s">
        <v>684</v>
      </c>
      <c r="C18" s="697"/>
      <c r="D18" s="698">
        <f aca="true" t="shared" si="6" ref="D18:J18">D5+D8+D11+D13+D15</f>
        <v>0</v>
      </c>
      <c r="E18" s="698">
        <f t="shared" si="6"/>
        <v>904</v>
      </c>
      <c r="F18" s="698">
        <f t="shared" si="6"/>
        <v>464</v>
      </c>
      <c r="G18" s="698">
        <f t="shared" si="6"/>
        <v>0</v>
      </c>
      <c r="H18" s="698">
        <f t="shared" si="6"/>
        <v>0</v>
      </c>
      <c r="I18" s="699">
        <f t="shared" si="6"/>
        <v>0</v>
      </c>
      <c r="J18" s="700">
        <f t="shared" si="6"/>
        <v>464</v>
      </c>
    </row>
  </sheetData>
  <sheetProtection/>
  <mergeCells count="6">
    <mergeCell ref="E2:E3"/>
    <mergeCell ref="J2:J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6. melléklet a  4/2014. (V.08.)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1" sqref="E1"/>
    </sheetView>
  </sheetViews>
  <sheetFormatPr defaultColWidth="9.00390625" defaultRowHeight="12.75"/>
  <cols>
    <col min="1" max="1" width="6.625" style="60" customWidth="1"/>
    <col min="2" max="2" width="32.875" style="60" customWidth="1"/>
    <col min="3" max="3" width="20.875" style="60" customWidth="1"/>
    <col min="4" max="5" width="12.875" style="60" customWidth="1"/>
    <col min="6" max="16384" width="9.375" style="60" customWidth="1"/>
  </cols>
  <sheetData>
    <row r="1" spans="3:5" ht="14.25" thickBot="1">
      <c r="C1" s="247"/>
      <c r="D1" s="247"/>
      <c r="E1" s="247" t="s">
        <v>443</v>
      </c>
    </row>
    <row r="2" spans="1:5" ht="42.75" customHeight="1" thickBot="1">
      <c r="A2" s="248" t="s">
        <v>380</v>
      </c>
      <c r="B2" s="249" t="s">
        <v>437</v>
      </c>
      <c r="C2" s="249" t="s">
        <v>438</v>
      </c>
      <c r="D2" s="250" t="s">
        <v>10</v>
      </c>
      <c r="E2" s="251" t="s">
        <v>11</v>
      </c>
    </row>
    <row r="3" spans="1:5" ht="15.75" customHeight="1">
      <c r="A3" s="252" t="s">
        <v>329</v>
      </c>
      <c r="B3" s="253" t="s">
        <v>739</v>
      </c>
      <c r="C3" s="253" t="s">
        <v>4</v>
      </c>
      <c r="D3" s="254">
        <v>10</v>
      </c>
      <c r="E3" s="255"/>
    </row>
    <row r="4" spans="1:5" ht="15.75" customHeight="1">
      <c r="A4" s="256" t="s">
        <v>330</v>
      </c>
      <c r="B4" s="257" t="s">
        <v>2</v>
      </c>
      <c r="C4" s="257" t="s">
        <v>3</v>
      </c>
      <c r="D4" s="258">
        <v>46</v>
      </c>
      <c r="E4" s="259"/>
    </row>
    <row r="5" spans="1:5" ht="15.75" customHeight="1">
      <c r="A5" s="256" t="s">
        <v>331</v>
      </c>
      <c r="B5" s="257" t="s">
        <v>685</v>
      </c>
      <c r="C5" s="257" t="s">
        <v>1</v>
      </c>
      <c r="D5" s="258">
        <v>100</v>
      </c>
      <c r="E5" s="259">
        <v>100</v>
      </c>
    </row>
    <row r="6" spans="1:5" ht="15.75" customHeight="1">
      <c r="A6" s="256" t="s">
        <v>332</v>
      </c>
      <c r="B6" s="257" t="s">
        <v>740</v>
      </c>
      <c r="C6" s="257" t="s">
        <v>4</v>
      </c>
      <c r="D6" s="258">
        <v>10</v>
      </c>
      <c r="E6" s="259"/>
    </row>
    <row r="7" spans="1:5" ht="15.75" customHeight="1">
      <c r="A7" s="256" t="s">
        <v>333</v>
      </c>
      <c r="B7" s="257" t="s">
        <v>741</v>
      </c>
      <c r="C7" s="257" t="s">
        <v>4</v>
      </c>
      <c r="D7" s="258"/>
      <c r="E7" s="259">
        <v>70</v>
      </c>
    </row>
    <row r="8" spans="1:5" ht="15.75" customHeight="1">
      <c r="A8" s="256" t="s">
        <v>334</v>
      </c>
      <c r="B8" s="257"/>
      <c r="C8" s="257"/>
      <c r="D8" s="258"/>
      <c r="E8" s="259"/>
    </row>
    <row r="9" spans="1:5" ht="15.75" customHeight="1">
      <c r="A9" s="256" t="s">
        <v>335</v>
      </c>
      <c r="B9" s="257"/>
      <c r="C9" s="257"/>
      <c r="D9" s="258"/>
      <c r="E9" s="259"/>
    </row>
    <row r="10" spans="1:5" ht="15.75" customHeight="1">
      <c r="A10" s="256" t="s">
        <v>336</v>
      </c>
      <c r="B10" s="257"/>
      <c r="C10" s="257"/>
      <c r="D10" s="258"/>
      <c r="E10" s="259"/>
    </row>
    <row r="11" spans="1:5" ht="15.75" customHeight="1">
      <c r="A11" s="256" t="s">
        <v>337</v>
      </c>
      <c r="B11" s="257"/>
      <c r="C11" s="257"/>
      <c r="D11" s="258"/>
      <c r="E11" s="259"/>
    </row>
    <row r="12" spans="1:5" ht="15.75" customHeight="1">
      <c r="A12" s="256" t="s">
        <v>338</v>
      </c>
      <c r="B12" s="257"/>
      <c r="C12" s="257"/>
      <c r="D12" s="258"/>
      <c r="E12" s="259"/>
    </row>
    <row r="13" spans="1:5" ht="15.75" customHeight="1">
      <c r="A13" s="256" t="s">
        <v>339</v>
      </c>
      <c r="B13" s="257"/>
      <c r="C13" s="257"/>
      <c r="D13" s="258"/>
      <c r="E13" s="259"/>
    </row>
    <row r="14" spans="1:5" ht="15.75" customHeight="1">
      <c r="A14" s="256" t="s">
        <v>340</v>
      </c>
      <c r="B14" s="257"/>
      <c r="C14" s="257"/>
      <c r="D14" s="258"/>
      <c r="E14" s="259"/>
    </row>
    <row r="15" spans="1:5" ht="15.75" customHeight="1">
      <c r="A15" s="256" t="s">
        <v>341</v>
      </c>
      <c r="B15" s="257"/>
      <c r="C15" s="257"/>
      <c r="D15" s="258"/>
      <c r="E15" s="259"/>
    </row>
    <row r="16" spans="1:5" ht="15.75" customHeight="1">
      <c r="A16" s="256" t="s">
        <v>342</v>
      </c>
      <c r="B16" s="257"/>
      <c r="C16" s="257"/>
      <c r="D16" s="258"/>
      <c r="E16" s="259"/>
    </row>
    <row r="17" spans="1:5" ht="15.75" customHeight="1">
      <c r="A17" s="256" t="s">
        <v>343</v>
      </c>
      <c r="B17" s="257"/>
      <c r="C17" s="257"/>
      <c r="D17" s="258"/>
      <c r="E17" s="259"/>
    </row>
    <row r="18" spans="1:5" ht="15.75" customHeight="1">
      <c r="A18" s="256" t="s">
        <v>344</v>
      </c>
      <c r="B18" s="257"/>
      <c r="C18" s="257"/>
      <c r="D18" s="258"/>
      <c r="E18" s="259"/>
    </row>
    <row r="19" spans="1:5" ht="15.75" customHeight="1">
      <c r="A19" s="256" t="s">
        <v>345</v>
      </c>
      <c r="B19" s="257"/>
      <c r="C19" s="257"/>
      <c r="D19" s="258"/>
      <c r="E19" s="259"/>
    </row>
    <row r="20" spans="1:5" ht="15.75" customHeight="1">
      <c r="A20" s="256" t="s">
        <v>346</v>
      </c>
      <c r="B20" s="257"/>
      <c r="C20" s="257"/>
      <c r="D20" s="258"/>
      <c r="E20" s="259"/>
    </row>
    <row r="21" spans="1:5" ht="15.75" customHeight="1">
      <c r="A21" s="256" t="s">
        <v>347</v>
      </c>
      <c r="B21" s="257"/>
      <c r="C21" s="257"/>
      <c r="D21" s="258"/>
      <c r="E21" s="259"/>
    </row>
    <row r="22" spans="1:5" ht="15.75" customHeight="1">
      <c r="A22" s="256" t="s">
        <v>348</v>
      </c>
      <c r="B22" s="257"/>
      <c r="C22" s="257"/>
      <c r="D22" s="258"/>
      <c r="E22" s="259"/>
    </row>
    <row r="23" spans="1:5" ht="15.75" customHeight="1">
      <c r="A23" s="256" t="s">
        <v>349</v>
      </c>
      <c r="B23" s="257"/>
      <c r="C23" s="257"/>
      <c r="D23" s="258"/>
      <c r="E23" s="259"/>
    </row>
    <row r="24" spans="1:5" ht="15.75" customHeight="1">
      <c r="A24" s="256" t="s">
        <v>350</v>
      </c>
      <c r="B24" s="257"/>
      <c r="C24" s="257"/>
      <c r="D24" s="258"/>
      <c r="E24" s="259"/>
    </row>
    <row r="25" spans="1:5" ht="15.75" customHeight="1">
      <c r="A25" s="256" t="s">
        <v>351</v>
      </c>
      <c r="B25" s="257"/>
      <c r="C25" s="257"/>
      <c r="D25" s="258"/>
      <c r="E25" s="259"/>
    </row>
    <row r="26" spans="1:5" ht="15.75" customHeight="1">
      <c r="A26" s="256" t="s">
        <v>352</v>
      </c>
      <c r="B26" s="257"/>
      <c r="C26" s="257"/>
      <c r="D26" s="258"/>
      <c r="E26" s="259"/>
    </row>
    <row r="27" spans="1:5" ht="15.75" customHeight="1">
      <c r="A27" s="256" t="s">
        <v>353</v>
      </c>
      <c r="B27" s="257"/>
      <c r="C27" s="257"/>
      <c r="D27" s="258"/>
      <c r="E27" s="259"/>
    </row>
    <row r="28" spans="1:5" ht="15.75" customHeight="1">
      <c r="A28" s="256" t="s">
        <v>354</v>
      </c>
      <c r="B28" s="257"/>
      <c r="C28" s="257"/>
      <c r="D28" s="258"/>
      <c r="E28" s="259"/>
    </row>
    <row r="29" spans="1:5" ht="15.75" customHeight="1">
      <c r="A29" s="256" t="s">
        <v>355</v>
      </c>
      <c r="B29" s="257"/>
      <c r="C29" s="257"/>
      <c r="D29" s="258"/>
      <c r="E29" s="259"/>
    </row>
    <row r="30" spans="1:5" ht="15.75" customHeight="1">
      <c r="A30" s="256" t="s">
        <v>356</v>
      </c>
      <c r="B30" s="257"/>
      <c r="C30" s="257"/>
      <c r="D30" s="258"/>
      <c r="E30" s="259"/>
    </row>
    <row r="31" spans="1:5" ht="15.75" customHeight="1">
      <c r="A31" s="256" t="s">
        <v>357</v>
      </c>
      <c r="B31" s="257"/>
      <c r="C31" s="257"/>
      <c r="D31" s="258"/>
      <c r="E31" s="259"/>
    </row>
    <row r="32" spans="1:5" ht="15.75" customHeight="1">
      <c r="A32" s="256" t="s">
        <v>439</v>
      </c>
      <c r="B32" s="257"/>
      <c r="C32" s="257"/>
      <c r="D32" s="258"/>
      <c r="E32" s="259"/>
    </row>
    <row r="33" spans="1:5" ht="15.75" customHeight="1">
      <c r="A33" s="256" t="s">
        <v>440</v>
      </c>
      <c r="B33" s="257"/>
      <c r="C33" s="257"/>
      <c r="D33" s="258"/>
      <c r="E33" s="259"/>
    </row>
    <row r="34" spans="1:5" ht="15.75" customHeight="1">
      <c r="A34" s="256" t="s">
        <v>441</v>
      </c>
      <c r="B34" s="257"/>
      <c r="C34" s="257"/>
      <c r="D34" s="258"/>
      <c r="E34" s="259"/>
    </row>
    <row r="35" spans="1:5" ht="15.75" customHeight="1" thickBot="1">
      <c r="A35" s="260" t="s">
        <v>442</v>
      </c>
      <c r="B35" s="261"/>
      <c r="C35" s="261"/>
      <c r="D35" s="262"/>
      <c r="E35" s="263"/>
    </row>
    <row r="36" spans="1:5" ht="15.75" customHeight="1" thickBot="1">
      <c r="A36" s="745" t="s">
        <v>362</v>
      </c>
      <c r="B36" s="746"/>
      <c r="C36" s="264"/>
      <c r="D36" s="93">
        <f>SUM(D3:D35)</f>
        <v>166</v>
      </c>
      <c r="E36" s="265">
        <f>SUM(E3:E35)</f>
        <v>170</v>
      </c>
    </row>
  </sheetData>
  <sheetProtection sheet="1" objects="1" scenarios="1"/>
  <mergeCells count="1"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fitToWidth="2" horizontalDpi="600" verticalDpi="600" orientation="portrait" paperSize="9" scale="95" r:id="rId1"/>
  <headerFooter alignWithMargins="0">
    <oddHeader>&amp;C&amp;"Times New Roman CE,Félkövér"&amp;12
K I M U T A T Á S
a 2013. évi céljelleggel juttatott támogatások felhasználásáról&amp;R&amp;"Times New Roman CE,Félkövér dőlt"&amp;11 7. melléklet a 4/2014. (V.08.) önkormányzati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0">
      <selection activeCell="F32" sqref="F32"/>
    </sheetView>
  </sheetViews>
  <sheetFormatPr defaultColWidth="9.00390625" defaultRowHeight="12.75"/>
  <cols>
    <col min="1" max="1" width="8.375" style="332" customWidth="1"/>
    <col min="2" max="2" width="51.125" style="333" customWidth="1"/>
    <col min="3" max="3" width="16.00390625" style="275" customWidth="1"/>
    <col min="4" max="4" width="14.00390625" style="275" customWidth="1"/>
    <col min="5" max="6" width="16.00390625" style="275" customWidth="1"/>
    <col min="7" max="7" width="14.625" style="275" customWidth="1"/>
    <col min="8" max="8" width="16.00390625" style="275" customWidth="1"/>
    <col min="9" max="16384" width="9.375" style="275" customWidth="1"/>
  </cols>
  <sheetData>
    <row r="1" spans="1:8" s="268" customFormat="1" ht="11.25" customHeight="1">
      <c r="A1" s="747"/>
      <c r="B1" s="747"/>
      <c r="C1" s="747"/>
      <c r="D1" s="747"/>
      <c r="E1" s="747"/>
      <c r="F1" s="747"/>
      <c r="G1" s="747"/>
      <c r="H1" s="747"/>
    </row>
    <row r="2" spans="1:8" s="268" customFormat="1" ht="39" customHeight="1">
      <c r="A2" s="748" t="s">
        <v>686</v>
      </c>
      <c r="B2" s="749"/>
      <c r="C2" s="749"/>
      <c r="D2" s="749"/>
      <c r="E2" s="749"/>
      <c r="F2" s="749"/>
      <c r="G2" s="749"/>
      <c r="H2" s="749"/>
    </row>
    <row r="3" spans="1:8" s="268" customFormat="1" ht="24.75" customHeight="1" thickBot="1">
      <c r="A3" s="269" t="s">
        <v>107</v>
      </c>
      <c r="B3" s="270" t="s">
        <v>742</v>
      </c>
      <c r="C3" s="269" t="s">
        <v>742</v>
      </c>
      <c r="D3" s="269"/>
      <c r="E3" s="270"/>
      <c r="F3" s="270"/>
      <c r="G3" s="270"/>
      <c r="H3" s="271" t="s">
        <v>363</v>
      </c>
    </row>
    <row r="4" spans="1:8" ht="52.5" customHeight="1" thickBot="1" thickTop="1">
      <c r="A4" s="750" t="s">
        <v>15</v>
      </c>
      <c r="B4" s="751"/>
      <c r="C4" s="272" t="s">
        <v>16</v>
      </c>
      <c r="D4" s="272" t="s">
        <v>17</v>
      </c>
      <c r="E4" s="273" t="s">
        <v>18</v>
      </c>
      <c r="F4" s="272" t="s">
        <v>19</v>
      </c>
      <c r="G4" s="272" t="s">
        <v>17</v>
      </c>
      <c r="H4" s="274" t="s">
        <v>20</v>
      </c>
    </row>
    <row r="5" spans="1:8" s="282" customFormat="1" ht="15.75" customHeight="1" thickBot="1">
      <c r="A5" s="276" t="s">
        <v>329</v>
      </c>
      <c r="B5" s="277" t="s">
        <v>21</v>
      </c>
      <c r="C5" s="278">
        <v>85044</v>
      </c>
      <c r="D5" s="279">
        <f>SUM(D6:D9)</f>
        <v>0</v>
      </c>
      <c r="E5" s="279">
        <v>85044</v>
      </c>
      <c r="F5" s="280">
        <v>81205</v>
      </c>
      <c r="G5" s="279">
        <f>SUM(G6:G9)</f>
        <v>0</v>
      </c>
      <c r="H5" s="281">
        <v>81205</v>
      </c>
    </row>
    <row r="6" spans="1:8" ht="12.75">
      <c r="A6" s="283" t="s">
        <v>330</v>
      </c>
      <c r="B6" s="284" t="s">
        <v>22</v>
      </c>
      <c r="C6" s="285"/>
      <c r="D6" s="286"/>
      <c r="E6" s="287">
        <f>D6+C6</f>
        <v>0</v>
      </c>
      <c r="F6" s="288"/>
      <c r="G6" s="288"/>
      <c r="H6" s="289">
        <f>G6+F6</f>
        <v>0</v>
      </c>
    </row>
    <row r="7" spans="1:8" ht="12.75">
      <c r="A7" s="290" t="s">
        <v>331</v>
      </c>
      <c r="B7" s="291" t="s">
        <v>23</v>
      </c>
      <c r="C7" s="292">
        <v>84549</v>
      </c>
      <c r="D7" s="293"/>
      <c r="E7" s="294">
        <f>D7+C7</f>
        <v>84549</v>
      </c>
      <c r="F7" s="295">
        <v>80635</v>
      </c>
      <c r="G7" s="295"/>
      <c r="H7" s="296">
        <f>G7+F7</f>
        <v>80635</v>
      </c>
    </row>
    <row r="8" spans="1:8" ht="12.75">
      <c r="A8" s="290" t="s">
        <v>332</v>
      </c>
      <c r="B8" s="291" t="s">
        <v>24</v>
      </c>
      <c r="C8" s="297"/>
      <c r="D8" s="298"/>
      <c r="E8" s="294">
        <f>D8+C8</f>
        <v>0</v>
      </c>
      <c r="F8" s="299">
        <v>100</v>
      </c>
      <c r="G8" s="299"/>
      <c r="H8" s="296">
        <f>G8+F8</f>
        <v>100</v>
      </c>
    </row>
    <row r="9" spans="1:8" ht="13.5" thickBot="1">
      <c r="A9" s="290" t="s">
        <v>333</v>
      </c>
      <c r="B9" s="291" t="s">
        <v>25</v>
      </c>
      <c r="C9" s="300">
        <v>495</v>
      </c>
      <c r="D9" s="301"/>
      <c r="E9" s="302">
        <f>D9+C9</f>
        <v>495</v>
      </c>
      <c r="F9" s="303">
        <v>470</v>
      </c>
      <c r="G9" s="303"/>
      <c r="H9" s="304">
        <f>G9+F9</f>
        <v>470</v>
      </c>
    </row>
    <row r="10" spans="1:8" s="306" customFormat="1" ht="15.75" customHeight="1" thickBot="1">
      <c r="A10" s="276" t="s">
        <v>334</v>
      </c>
      <c r="B10" s="277" t="s">
        <v>26</v>
      </c>
      <c r="C10" s="305">
        <f aca="true" t="shared" si="0" ref="C10:H10">SUM(C11:C15)</f>
        <v>9915</v>
      </c>
      <c r="D10" s="279">
        <f t="shared" si="0"/>
        <v>0</v>
      </c>
      <c r="E10" s="279">
        <f t="shared" si="0"/>
        <v>9915</v>
      </c>
      <c r="F10" s="279">
        <f t="shared" si="0"/>
        <v>9206</v>
      </c>
      <c r="G10" s="279">
        <f t="shared" si="0"/>
        <v>0</v>
      </c>
      <c r="H10" s="281">
        <f t="shared" si="0"/>
        <v>9206</v>
      </c>
    </row>
    <row r="11" spans="1:8" ht="12.75">
      <c r="A11" s="290" t="s">
        <v>335</v>
      </c>
      <c r="B11" s="291" t="s">
        <v>27</v>
      </c>
      <c r="C11" s="307"/>
      <c r="D11" s="308"/>
      <c r="E11" s="287">
        <f>D11+C11</f>
        <v>0</v>
      </c>
      <c r="F11" s="309"/>
      <c r="G11" s="308"/>
      <c r="H11" s="289">
        <f>G11+F11</f>
        <v>0</v>
      </c>
    </row>
    <row r="12" spans="1:8" ht="12.75">
      <c r="A12" s="290" t="s">
        <v>336</v>
      </c>
      <c r="B12" s="291" t="s">
        <v>28</v>
      </c>
      <c r="C12" s="297">
        <v>7053</v>
      </c>
      <c r="D12" s="298"/>
      <c r="E12" s="294">
        <f>D12+C12</f>
        <v>7053</v>
      </c>
      <c r="F12" s="299">
        <v>6397</v>
      </c>
      <c r="G12" s="298"/>
      <c r="H12" s="296">
        <f>G12+F12</f>
        <v>6397</v>
      </c>
    </row>
    <row r="13" spans="1:8" ht="12.75">
      <c r="A13" s="290" t="s">
        <v>337</v>
      </c>
      <c r="B13" s="291" t="s">
        <v>29</v>
      </c>
      <c r="C13" s="297"/>
      <c r="D13" s="298"/>
      <c r="E13" s="294">
        <f>D13+C13</f>
        <v>0</v>
      </c>
      <c r="F13" s="299"/>
      <c r="G13" s="298"/>
      <c r="H13" s="296">
        <f>G13+F13</f>
        <v>0</v>
      </c>
    </row>
    <row r="14" spans="1:8" ht="12.75">
      <c r="A14" s="310" t="s">
        <v>338</v>
      </c>
      <c r="B14" s="291" t="s">
        <v>30</v>
      </c>
      <c r="C14" s="297">
        <v>2678</v>
      </c>
      <c r="D14" s="298"/>
      <c r="E14" s="294">
        <f>D14+C14</f>
        <v>2678</v>
      </c>
      <c r="F14" s="299">
        <v>2809</v>
      </c>
      <c r="G14" s="298"/>
      <c r="H14" s="296">
        <f>G14+F14</f>
        <v>2809</v>
      </c>
    </row>
    <row r="15" spans="1:8" ht="13.5" thickBot="1">
      <c r="A15" s="290" t="s">
        <v>339</v>
      </c>
      <c r="B15" s="291" t="s">
        <v>31</v>
      </c>
      <c r="C15" s="300">
        <v>184</v>
      </c>
      <c r="D15" s="301"/>
      <c r="E15" s="302">
        <f>D15+C15</f>
        <v>184</v>
      </c>
      <c r="F15" s="303"/>
      <c r="G15" s="301"/>
      <c r="H15" s="304">
        <f>G15+F15</f>
        <v>0</v>
      </c>
    </row>
    <row r="16" spans="1:8" s="312" customFormat="1" ht="27" customHeight="1" thickBot="1">
      <c r="A16" s="276" t="s">
        <v>340</v>
      </c>
      <c r="B16" s="311" t="s">
        <v>32</v>
      </c>
      <c r="C16" s="305">
        <f aca="true" t="shared" si="1" ref="C16:H16">C5+C10</f>
        <v>94959</v>
      </c>
      <c r="D16" s="279">
        <f t="shared" si="1"/>
        <v>0</v>
      </c>
      <c r="E16" s="279">
        <f t="shared" si="1"/>
        <v>94959</v>
      </c>
      <c r="F16" s="279">
        <f t="shared" si="1"/>
        <v>90411</v>
      </c>
      <c r="G16" s="279">
        <f t="shared" si="1"/>
        <v>0</v>
      </c>
      <c r="H16" s="281">
        <f t="shared" si="1"/>
        <v>90411</v>
      </c>
    </row>
    <row r="17" spans="1:8" ht="50.25" customHeight="1" thickBot="1">
      <c r="A17" s="752" t="s">
        <v>33</v>
      </c>
      <c r="B17" s="753"/>
      <c r="C17" s="313" t="s">
        <v>16</v>
      </c>
      <c r="D17" s="314" t="s">
        <v>17</v>
      </c>
      <c r="E17" s="315" t="s">
        <v>18</v>
      </c>
      <c r="F17" s="314" t="s">
        <v>19</v>
      </c>
      <c r="G17" s="314" t="s">
        <v>17</v>
      </c>
      <c r="H17" s="316" t="s">
        <v>20</v>
      </c>
    </row>
    <row r="18" spans="1:8" s="306" customFormat="1" ht="15.75" customHeight="1" thickBot="1">
      <c r="A18" s="317" t="s">
        <v>341</v>
      </c>
      <c r="B18" s="318" t="s">
        <v>34</v>
      </c>
      <c r="C18" s="305">
        <f aca="true" t="shared" si="2" ref="C18:H18">C19+C20+C21</f>
        <v>89849</v>
      </c>
      <c r="D18" s="279">
        <f t="shared" si="2"/>
        <v>0</v>
      </c>
      <c r="E18" s="279">
        <f t="shared" si="2"/>
        <v>89849</v>
      </c>
      <c r="F18" s="279">
        <f t="shared" si="2"/>
        <v>85832</v>
      </c>
      <c r="G18" s="279">
        <f t="shared" si="2"/>
        <v>0</v>
      </c>
      <c r="H18" s="281">
        <f t="shared" si="2"/>
        <v>85832</v>
      </c>
    </row>
    <row r="19" spans="1:8" ht="12.75">
      <c r="A19" s="319" t="s">
        <v>342</v>
      </c>
      <c r="B19" s="291" t="s">
        <v>35</v>
      </c>
      <c r="C19" s="307">
        <v>7356</v>
      </c>
      <c r="D19" s="308"/>
      <c r="E19" s="287">
        <v>7356</v>
      </c>
      <c r="F19" s="308">
        <v>7356</v>
      </c>
      <c r="G19" s="308"/>
      <c r="H19" s="289">
        <f>G19+F19</f>
        <v>7356</v>
      </c>
    </row>
    <row r="20" spans="1:8" ht="12.75">
      <c r="A20" s="319" t="s">
        <v>343</v>
      </c>
      <c r="B20" s="291" t="s">
        <v>36</v>
      </c>
      <c r="C20" s="320">
        <v>82493</v>
      </c>
      <c r="D20" s="321"/>
      <c r="E20" s="322">
        <f>D20+C20</f>
        <v>82493</v>
      </c>
      <c r="F20" s="321">
        <v>78476</v>
      </c>
      <c r="G20" s="321"/>
      <c r="H20" s="323">
        <f>G20+F20</f>
        <v>78476</v>
      </c>
    </row>
    <row r="21" spans="1:8" ht="13.5" thickBot="1">
      <c r="A21" s="324" t="s">
        <v>344</v>
      </c>
      <c r="B21" s="325" t="s">
        <v>37</v>
      </c>
      <c r="C21" s="300"/>
      <c r="D21" s="301"/>
      <c r="E21" s="302">
        <f>D21+C21</f>
        <v>0</v>
      </c>
      <c r="F21" s="301"/>
      <c r="G21" s="301"/>
      <c r="H21" s="304">
        <f>G21+F21</f>
        <v>0</v>
      </c>
    </row>
    <row r="22" spans="1:8" s="306" customFormat="1" ht="15.75" customHeight="1" thickBot="1">
      <c r="A22" s="317" t="s">
        <v>345</v>
      </c>
      <c r="B22" s="318" t="s">
        <v>38</v>
      </c>
      <c r="C22" s="305">
        <f aca="true" t="shared" si="3" ref="C22:H22">C23+C24</f>
        <v>2862</v>
      </c>
      <c r="D22" s="279">
        <f t="shared" si="3"/>
        <v>0</v>
      </c>
      <c r="E22" s="279">
        <f t="shared" si="3"/>
        <v>2862</v>
      </c>
      <c r="F22" s="279">
        <v>2809</v>
      </c>
      <c r="G22" s="279">
        <f t="shared" si="3"/>
        <v>0</v>
      </c>
      <c r="H22" s="281">
        <f t="shared" si="3"/>
        <v>2809</v>
      </c>
    </row>
    <row r="23" spans="1:8" ht="12.75">
      <c r="A23" s="319" t="s">
        <v>346</v>
      </c>
      <c r="B23" s="291" t="s">
        <v>39</v>
      </c>
      <c r="C23" s="307">
        <v>2862</v>
      </c>
      <c r="D23" s="308"/>
      <c r="E23" s="287">
        <f>D23+C23</f>
        <v>2862</v>
      </c>
      <c r="F23" s="308">
        <v>2809</v>
      </c>
      <c r="G23" s="308"/>
      <c r="H23" s="289">
        <f>G23+F23</f>
        <v>2809</v>
      </c>
    </row>
    <row r="24" spans="1:8" ht="13.5" thickBot="1">
      <c r="A24" s="319" t="s">
        <v>347</v>
      </c>
      <c r="B24" s="291" t="s">
        <v>40</v>
      </c>
      <c r="C24" s="300"/>
      <c r="D24" s="301"/>
      <c r="E24" s="302">
        <f>D24+C24</f>
        <v>0</v>
      </c>
      <c r="F24" s="301"/>
      <c r="G24" s="301"/>
      <c r="H24" s="304">
        <f>G24+F24</f>
        <v>0</v>
      </c>
    </row>
    <row r="25" spans="1:8" s="306" customFormat="1" ht="15.75" customHeight="1" thickBot="1">
      <c r="A25" s="317" t="s">
        <v>348</v>
      </c>
      <c r="B25" s="277" t="s">
        <v>41</v>
      </c>
      <c r="C25" s="305">
        <f>C26+C27+C28</f>
        <v>2248</v>
      </c>
      <c r="D25" s="279">
        <f>SUM(D26:D28)</f>
        <v>0</v>
      </c>
      <c r="E25" s="279">
        <f>SUM(E26:E28)</f>
        <v>2248</v>
      </c>
      <c r="F25" s="279">
        <f>SUM(F26:F28)</f>
        <v>1770</v>
      </c>
      <c r="G25" s="279">
        <f>SUM(G26:G28)</f>
        <v>0</v>
      </c>
      <c r="H25" s="281">
        <f>SUM(H26:H28)</f>
        <v>1770</v>
      </c>
    </row>
    <row r="26" spans="1:8" ht="12.75">
      <c r="A26" s="319" t="s">
        <v>349</v>
      </c>
      <c r="B26" s="291" t="s">
        <v>42</v>
      </c>
      <c r="C26" s="307"/>
      <c r="D26" s="308"/>
      <c r="E26" s="287">
        <f>D26+C26</f>
        <v>0</v>
      </c>
      <c r="F26" s="308"/>
      <c r="G26" s="308"/>
      <c r="H26" s="289">
        <f>G26+F26</f>
        <v>0</v>
      </c>
    </row>
    <row r="27" spans="1:8" ht="12.75">
      <c r="A27" s="319" t="s">
        <v>350</v>
      </c>
      <c r="B27" s="291" t="s">
        <v>43</v>
      </c>
      <c r="C27" s="297">
        <v>2248</v>
      </c>
      <c r="D27" s="298"/>
      <c r="E27" s="294">
        <f>D27+C27</f>
        <v>2248</v>
      </c>
      <c r="F27" s="298">
        <v>1770</v>
      </c>
      <c r="G27" s="298"/>
      <c r="H27" s="296">
        <f>G27+F27</f>
        <v>1770</v>
      </c>
    </row>
    <row r="28" spans="1:8" ht="13.5" thickBot="1">
      <c r="A28" s="319" t="s">
        <v>351</v>
      </c>
      <c r="B28" s="291" t="s">
        <v>44</v>
      </c>
      <c r="C28" s="300"/>
      <c r="D28" s="301"/>
      <c r="E28" s="302">
        <f>D28+C28</f>
        <v>0</v>
      </c>
      <c r="F28" s="301"/>
      <c r="G28" s="301"/>
      <c r="H28" s="304">
        <f>G28+F28</f>
        <v>0</v>
      </c>
    </row>
    <row r="29" spans="1:8" s="331" customFormat="1" ht="24" customHeight="1" thickBot="1">
      <c r="A29" s="326" t="s">
        <v>352</v>
      </c>
      <c r="B29" s="327" t="s">
        <v>45</v>
      </c>
      <c r="C29" s="328">
        <f aca="true" t="shared" si="4" ref="C29:H29">C18+C22+C25</f>
        <v>94959</v>
      </c>
      <c r="D29" s="329">
        <f t="shared" si="4"/>
        <v>0</v>
      </c>
      <c r="E29" s="329">
        <f t="shared" si="4"/>
        <v>94959</v>
      </c>
      <c r="F29" s="329">
        <v>90411</v>
      </c>
      <c r="G29" s="329">
        <f t="shared" si="4"/>
        <v>0</v>
      </c>
      <c r="H29" s="330">
        <f t="shared" si="4"/>
        <v>90411</v>
      </c>
    </row>
    <row r="30" ht="13.5" thickTop="1">
      <c r="D30" s="334"/>
    </row>
    <row r="31" ht="12.75">
      <c r="D31" s="334"/>
    </row>
    <row r="32" ht="12.75">
      <c r="D32" s="334"/>
    </row>
    <row r="33" ht="12.75">
      <c r="D33" s="334"/>
    </row>
    <row r="34" ht="12.75">
      <c r="D34" s="334"/>
    </row>
    <row r="35" ht="12.75">
      <c r="D35" s="334"/>
    </row>
    <row r="36" ht="12.75">
      <c r="D36" s="334"/>
    </row>
    <row r="37" ht="12.75">
      <c r="D37" s="334"/>
    </row>
    <row r="38" ht="12.75">
      <c r="D38" s="334"/>
    </row>
    <row r="39" ht="12.75">
      <c r="D39" s="334"/>
    </row>
    <row r="40" ht="12.75">
      <c r="D40" s="334"/>
    </row>
    <row r="41" ht="12.75">
      <c r="D41" s="334"/>
    </row>
    <row r="42" ht="12.75">
      <c r="D42" s="334"/>
    </row>
    <row r="43" ht="12.75">
      <c r="D43" s="334"/>
    </row>
    <row r="44" ht="12.75">
      <c r="D44" s="334"/>
    </row>
    <row r="45" ht="12.75">
      <c r="D45" s="334"/>
    </row>
  </sheetData>
  <sheetProtection/>
  <mergeCells count="4">
    <mergeCell ref="A1:H1"/>
    <mergeCell ref="A2:H2"/>
    <mergeCell ref="A4:B4"/>
    <mergeCell ref="A17:B17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8/1. melléklet a 4/2014. (V.08.)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115" workbookViewId="0" topLeftCell="A35">
      <selection activeCell="E61" sqref="E61"/>
    </sheetView>
  </sheetViews>
  <sheetFormatPr defaultColWidth="9.00390625" defaultRowHeight="12.75"/>
  <cols>
    <col min="1" max="1" width="6.50390625" style="333" customWidth="1"/>
    <col min="2" max="2" width="59.50390625" style="333" customWidth="1"/>
    <col min="3" max="5" width="16.00390625" style="275" customWidth="1"/>
    <col min="6" max="16384" width="9.375" style="275" customWidth="1"/>
  </cols>
  <sheetData>
    <row r="1" spans="1:5" s="268" customFormat="1" ht="29.25" customHeight="1">
      <c r="A1" s="762" t="s">
        <v>687</v>
      </c>
      <c r="B1" s="762"/>
      <c r="C1" s="762"/>
      <c r="D1" s="762"/>
      <c r="E1" s="762"/>
    </row>
    <row r="2" spans="1:5" s="268" customFormat="1" ht="21" customHeight="1">
      <c r="A2" s="749" t="s">
        <v>46</v>
      </c>
      <c r="B2" s="749"/>
      <c r="C2" s="749"/>
      <c r="D2" s="749"/>
      <c r="E2" s="749"/>
    </row>
    <row r="3" spans="1:5" s="268" customFormat="1" ht="23.25" customHeight="1">
      <c r="A3" s="763" t="s">
        <v>742</v>
      </c>
      <c r="B3" s="763"/>
      <c r="C3" s="763"/>
      <c r="D3" s="763"/>
      <c r="E3" s="763"/>
    </row>
    <row r="4" spans="1:5" ht="13.5" customHeight="1" thickBot="1">
      <c r="A4" s="764" t="s">
        <v>363</v>
      </c>
      <c r="B4" s="764"/>
      <c r="C4" s="764"/>
      <c r="D4" s="764"/>
      <c r="E4" s="764"/>
    </row>
    <row r="5" spans="1:5" s="336" customFormat="1" ht="28.5" customHeight="1">
      <c r="A5" s="754" t="s">
        <v>380</v>
      </c>
      <c r="B5" s="756" t="s">
        <v>376</v>
      </c>
      <c r="C5" s="335" t="s">
        <v>12</v>
      </c>
      <c r="D5" s="335" t="s">
        <v>13</v>
      </c>
      <c r="E5" s="758" t="s">
        <v>654</v>
      </c>
    </row>
    <row r="6" spans="1:5" s="336" customFormat="1" ht="12.75">
      <c r="A6" s="755"/>
      <c r="B6" s="757"/>
      <c r="C6" s="760" t="s">
        <v>14</v>
      </c>
      <c r="D6" s="761"/>
      <c r="E6" s="759"/>
    </row>
    <row r="7" spans="1:5" s="340" customFormat="1" ht="15" customHeight="1" thickBot="1">
      <c r="A7" s="337" t="s">
        <v>101</v>
      </c>
      <c r="B7" s="338" t="s">
        <v>5</v>
      </c>
      <c r="C7" s="338" t="s">
        <v>103</v>
      </c>
      <c r="D7" s="338" t="s">
        <v>104</v>
      </c>
      <c r="E7" s="339" t="s">
        <v>105</v>
      </c>
    </row>
    <row r="8" spans="1:5" s="340" customFormat="1" ht="12.75">
      <c r="A8" s="341">
        <v>1</v>
      </c>
      <c r="B8" s="342" t="s">
        <v>377</v>
      </c>
      <c r="C8" s="343">
        <v>6725</v>
      </c>
      <c r="D8" s="343">
        <v>6913</v>
      </c>
      <c r="E8" s="344">
        <v>6266</v>
      </c>
    </row>
    <row r="9" spans="1:5" s="340" customFormat="1" ht="12.75">
      <c r="A9" s="345">
        <v>2</v>
      </c>
      <c r="B9" s="346" t="s">
        <v>378</v>
      </c>
      <c r="C9" s="347">
        <v>1760</v>
      </c>
      <c r="D9" s="347">
        <v>1845</v>
      </c>
      <c r="E9" s="348">
        <v>1548</v>
      </c>
    </row>
    <row r="10" spans="1:5" s="340" customFormat="1" ht="12.75">
      <c r="A10" s="345">
        <v>3</v>
      </c>
      <c r="B10" s="346" t="s">
        <v>47</v>
      </c>
      <c r="C10" s="347">
        <v>9677</v>
      </c>
      <c r="D10" s="347">
        <v>9825</v>
      </c>
      <c r="E10" s="348">
        <v>8667</v>
      </c>
    </row>
    <row r="11" spans="1:5" s="340" customFormat="1" ht="12.75">
      <c r="A11" s="345">
        <v>4</v>
      </c>
      <c r="B11" s="346" t="s">
        <v>48</v>
      </c>
      <c r="C11" s="347">
        <v>5344</v>
      </c>
      <c r="D11" s="347">
        <v>5772</v>
      </c>
      <c r="E11" s="348">
        <v>6195</v>
      </c>
    </row>
    <row r="12" spans="1:5" s="340" customFormat="1" ht="12.75">
      <c r="A12" s="345">
        <v>5</v>
      </c>
      <c r="B12" s="346" t="s">
        <v>49</v>
      </c>
      <c r="C12" s="347">
        <v>278</v>
      </c>
      <c r="D12" s="347">
        <v>278</v>
      </c>
      <c r="E12" s="348">
        <v>316</v>
      </c>
    </row>
    <row r="13" spans="1:5" s="340" customFormat="1" ht="12.75">
      <c r="A13" s="345">
        <v>6</v>
      </c>
      <c r="B13" s="346" t="s">
        <v>560</v>
      </c>
      <c r="C13" s="347">
        <v>4758</v>
      </c>
      <c r="D13" s="347">
        <v>4432</v>
      </c>
      <c r="E13" s="348">
        <v>4183</v>
      </c>
    </row>
    <row r="14" spans="1:5" s="340" customFormat="1" ht="12.75">
      <c r="A14" s="345">
        <v>7</v>
      </c>
      <c r="B14" s="346" t="s">
        <v>50</v>
      </c>
      <c r="C14" s="347"/>
      <c r="D14" s="347"/>
      <c r="E14" s="348"/>
    </row>
    <row r="15" spans="1:5" s="340" customFormat="1" ht="12.75">
      <c r="A15" s="349">
        <v>8</v>
      </c>
      <c r="B15" s="350" t="s">
        <v>51</v>
      </c>
      <c r="C15" s="351"/>
      <c r="D15" s="351">
        <v>231</v>
      </c>
      <c r="E15" s="352">
        <v>231</v>
      </c>
    </row>
    <row r="16" spans="1:5" s="340" customFormat="1" ht="12.75">
      <c r="A16" s="345">
        <v>9</v>
      </c>
      <c r="B16" s="346" t="s">
        <v>52</v>
      </c>
      <c r="C16" s="347"/>
      <c r="D16" s="347"/>
      <c r="E16" s="348"/>
    </row>
    <row r="17" spans="1:5" s="340" customFormat="1" ht="12.75">
      <c r="A17" s="349">
        <v>10</v>
      </c>
      <c r="B17" s="346" t="s">
        <v>53</v>
      </c>
      <c r="C17" s="347"/>
      <c r="D17" s="347"/>
      <c r="E17" s="348"/>
    </row>
    <row r="18" spans="1:5" s="340" customFormat="1" ht="12.75">
      <c r="A18" s="345">
        <v>11</v>
      </c>
      <c r="B18" s="346" t="s">
        <v>6</v>
      </c>
      <c r="C18" s="347"/>
      <c r="D18" s="347"/>
      <c r="E18" s="348"/>
    </row>
    <row r="19" spans="1:5" s="340" customFormat="1" ht="13.5" thickBot="1">
      <c r="A19" s="349">
        <v>12</v>
      </c>
      <c r="B19" s="346" t="s">
        <v>288</v>
      </c>
      <c r="C19" s="351"/>
      <c r="D19" s="351">
        <v>2183</v>
      </c>
      <c r="E19" s="352"/>
    </row>
    <row r="20" spans="1:5" s="357" customFormat="1" ht="15.75" thickBot="1">
      <c r="A20" s="353">
        <v>13</v>
      </c>
      <c r="B20" s="354" t="s">
        <v>54</v>
      </c>
      <c r="C20" s="355">
        <f>SUM(C8:C19)</f>
        <v>28542</v>
      </c>
      <c r="D20" s="355">
        <f>SUM(D8:D19)</f>
        <v>31479</v>
      </c>
      <c r="E20" s="356">
        <f>SUM(E8:E19)</f>
        <v>27406</v>
      </c>
    </row>
    <row r="21" spans="1:5" s="357" customFormat="1" ht="15">
      <c r="A21" s="341">
        <v>14</v>
      </c>
      <c r="B21" s="342" t="s">
        <v>463</v>
      </c>
      <c r="C21" s="358"/>
      <c r="D21" s="358"/>
      <c r="E21" s="359"/>
    </row>
    <row r="22" spans="1:5" s="357" customFormat="1" ht="15">
      <c r="A22" s="349">
        <v>15</v>
      </c>
      <c r="B22" s="350" t="s">
        <v>462</v>
      </c>
      <c r="C22" s="321">
        <v>905</v>
      </c>
      <c r="D22" s="321">
        <v>905</v>
      </c>
      <c r="E22" s="360">
        <v>904</v>
      </c>
    </row>
    <row r="23" spans="1:5" s="357" customFormat="1" ht="15">
      <c r="A23" s="349">
        <v>16</v>
      </c>
      <c r="B23" s="350" t="s">
        <v>55</v>
      </c>
      <c r="C23" s="321"/>
      <c r="D23" s="321"/>
      <c r="E23" s="360"/>
    </row>
    <row r="24" spans="1:5" s="357" customFormat="1" ht="15">
      <c r="A24" s="349">
        <v>17</v>
      </c>
      <c r="B24" s="350" t="s">
        <v>56</v>
      </c>
      <c r="C24" s="321"/>
      <c r="D24" s="321"/>
      <c r="E24" s="360"/>
    </row>
    <row r="25" spans="1:5" s="357" customFormat="1" ht="15.75" thickBot="1">
      <c r="A25" s="349">
        <v>18</v>
      </c>
      <c r="B25" s="350" t="s">
        <v>57</v>
      </c>
      <c r="C25" s="321"/>
      <c r="D25" s="321"/>
      <c r="E25" s="360"/>
    </row>
    <row r="26" spans="1:5" s="357" customFormat="1" ht="15.75" thickBot="1">
      <c r="A26" s="353">
        <v>19</v>
      </c>
      <c r="B26" s="354" t="s">
        <v>58</v>
      </c>
      <c r="C26" s="355">
        <f>SUM(C21:C22,C24:C25)</f>
        <v>905</v>
      </c>
      <c r="D26" s="355">
        <f>SUM(D21:D22,D24:D25)</f>
        <v>905</v>
      </c>
      <c r="E26" s="356">
        <f>SUM(E21:E22,E24:E25)</f>
        <v>904</v>
      </c>
    </row>
    <row r="27" spans="1:5" s="357" customFormat="1" ht="15.75" thickBot="1">
      <c r="A27" s="353">
        <v>20</v>
      </c>
      <c r="B27" s="354" t="s">
        <v>59</v>
      </c>
      <c r="C27" s="355">
        <f>C20+C26</f>
        <v>29447</v>
      </c>
      <c r="D27" s="355">
        <f>D20+D26</f>
        <v>32384</v>
      </c>
      <c r="E27" s="356">
        <f>E20+E26</f>
        <v>28310</v>
      </c>
    </row>
    <row r="28" spans="1:5" s="340" customFormat="1" ht="12.75">
      <c r="A28" s="341">
        <v>21</v>
      </c>
      <c r="B28" s="342" t="s">
        <v>60</v>
      </c>
      <c r="C28" s="358"/>
      <c r="D28" s="358"/>
      <c r="E28" s="359"/>
    </row>
    <row r="29" spans="1:5" s="340" customFormat="1" ht="13.5" thickBot="1">
      <c r="A29" s="349">
        <v>22</v>
      </c>
      <c r="B29" s="350" t="s">
        <v>61</v>
      </c>
      <c r="C29" s="361"/>
      <c r="D29" s="361"/>
      <c r="E29" s="360"/>
    </row>
    <row r="30" spans="1:5" s="357" customFormat="1" ht="15.75" thickBot="1">
      <c r="A30" s="353">
        <v>23</v>
      </c>
      <c r="B30" s="354" t="s">
        <v>62</v>
      </c>
      <c r="C30" s="355">
        <f>SUM(C27:C29)</f>
        <v>29447</v>
      </c>
      <c r="D30" s="355">
        <f>SUM(D27:D29)</f>
        <v>32384</v>
      </c>
      <c r="E30" s="356">
        <f>SUM(E27:E29)</f>
        <v>28310</v>
      </c>
    </row>
    <row r="31" spans="1:5" s="340" customFormat="1" ht="12.75">
      <c r="A31" s="341">
        <v>24</v>
      </c>
      <c r="B31" s="342" t="s">
        <v>366</v>
      </c>
      <c r="C31" s="358">
        <v>1929</v>
      </c>
      <c r="D31" s="358">
        <v>2029</v>
      </c>
      <c r="E31" s="359">
        <v>2404</v>
      </c>
    </row>
    <row r="32" spans="1:5" s="340" customFormat="1" ht="12.75">
      <c r="A32" s="345">
        <v>25</v>
      </c>
      <c r="B32" s="346" t="s">
        <v>707</v>
      </c>
      <c r="C32" s="298">
        <v>17032</v>
      </c>
      <c r="D32" s="298">
        <v>19856</v>
      </c>
      <c r="E32" s="362">
        <v>19856</v>
      </c>
    </row>
    <row r="33" spans="1:5" s="340" customFormat="1" ht="12.75">
      <c r="A33" s="345">
        <v>26</v>
      </c>
      <c r="B33" s="346" t="s">
        <v>63</v>
      </c>
      <c r="C33" s="298">
        <v>1303</v>
      </c>
      <c r="D33" s="298">
        <v>1310</v>
      </c>
      <c r="E33" s="362">
        <v>1554</v>
      </c>
    </row>
    <row r="34" spans="1:5" s="340" customFormat="1" ht="12.75">
      <c r="A34" s="345">
        <v>27</v>
      </c>
      <c r="B34" s="346" t="s">
        <v>64</v>
      </c>
      <c r="C34" s="298"/>
      <c r="D34" s="298"/>
      <c r="E34" s="362">
        <v>100</v>
      </c>
    </row>
    <row r="35" spans="1:5" s="340" customFormat="1" ht="12.75">
      <c r="A35" s="345">
        <v>28</v>
      </c>
      <c r="B35" s="346" t="s">
        <v>499</v>
      </c>
      <c r="C35" s="298">
        <v>5126</v>
      </c>
      <c r="D35" s="298">
        <v>5126</v>
      </c>
      <c r="E35" s="362">
        <v>2905</v>
      </c>
    </row>
    <row r="36" spans="1:5" s="340" customFormat="1" ht="12.75">
      <c r="A36" s="345">
        <v>29</v>
      </c>
      <c r="B36" s="346" t="s">
        <v>65</v>
      </c>
      <c r="C36" s="298"/>
      <c r="D36" s="298"/>
      <c r="E36" s="362"/>
    </row>
    <row r="37" spans="1:5" s="340" customFormat="1" ht="12.75">
      <c r="A37" s="345">
        <v>30</v>
      </c>
      <c r="B37" s="346" t="s">
        <v>66</v>
      </c>
      <c r="C37" s="298"/>
      <c r="D37" s="298"/>
      <c r="E37" s="362"/>
    </row>
    <row r="38" spans="1:5" s="340" customFormat="1" ht="12.75">
      <c r="A38" s="349">
        <v>31</v>
      </c>
      <c r="B38" s="346" t="s">
        <v>67</v>
      </c>
      <c r="C38" s="321"/>
      <c r="D38" s="321"/>
      <c r="E38" s="360"/>
    </row>
    <row r="39" spans="1:5" s="340" customFormat="1" ht="12.75">
      <c r="A39" s="345">
        <v>32</v>
      </c>
      <c r="B39" s="346" t="s">
        <v>743</v>
      </c>
      <c r="C39" s="298">
        <v>1200</v>
      </c>
      <c r="D39" s="298">
        <v>1200</v>
      </c>
      <c r="E39" s="362">
        <v>1438</v>
      </c>
    </row>
    <row r="40" spans="1:5" s="340" customFormat="1" ht="12.75">
      <c r="A40" s="349">
        <v>33</v>
      </c>
      <c r="B40" s="363" t="s">
        <v>68</v>
      </c>
      <c r="C40" s="321"/>
      <c r="D40" s="321"/>
      <c r="E40" s="360"/>
    </row>
    <row r="41" spans="1:5" s="340" customFormat="1" ht="12.75">
      <c r="A41" s="345">
        <v>34</v>
      </c>
      <c r="B41" s="346" t="s">
        <v>69</v>
      </c>
      <c r="C41" s="298"/>
      <c r="D41" s="298"/>
      <c r="E41" s="362"/>
    </row>
    <row r="42" spans="1:5" s="340" customFormat="1" ht="13.5" thickBot="1">
      <c r="A42" s="349">
        <v>35</v>
      </c>
      <c r="B42" s="342" t="s">
        <v>70</v>
      </c>
      <c r="C42" s="321"/>
      <c r="D42" s="321"/>
      <c r="E42" s="360"/>
    </row>
    <row r="43" spans="1:5" s="340" customFormat="1" ht="21.75" thickBot="1">
      <c r="A43" s="353">
        <v>36</v>
      </c>
      <c r="B43" s="354" t="s">
        <v>71</v>
      </c>
      <c r="C43" s="364">
        <f>C31+C32+C33+C34+C35+C37+C38+C39+C41+C42</f>
        <v>26590</v>
      </c>
      <c r="D43" s="364">
        <f>D31+D32+D33+D34+D35+D37+D38+D39+D41+D42</f>
        <v>29521</v>
      </c>
      <c r="E43" s="365">
        <f>E31+E32+E33+E34+E35+E37+E38+E39+E41+E42</f>
        <v>28257</v>
      </c>
    </row>
    <row r="44" spans="1:5" s="340" customFormat="1" ht="12.75">
      <c r="A44" s="341">
        <v>37</v>
      </c>
      <c r="B44" s="342" t="s">
        <v>460</v>
      </c>
      <c r="C44" s="358"/>
      <c r="D44" s="358"/>
      <c r="E44" s="359"/>
    </row>
    <row r="45" spans="1:5" s="340" customFormat="1" ht="12.75">
      <c r="A45" s="345">
        <v>38</v>
      </c>
      <c r="B45" s="342" t="s">
        <v>459</v>
      </c>
      <c r="C45" s="298"/>
      <c r="D45" s="298"/>
      <c r="E45" s="362"/>
    </row>
    <row r="46" spans="1:5" s="340" customFormat="1" ht="12.75">
      <c r="A46" s="345">
        <v>39</v>
      </c>
      <c r="B46" s="366" t="s">
        <v>72</v>
      </c>
      <c r="C46" s="358"/>
      <c r="D46" s="358"/>
      <c r="E46" s="359"/>
    </row>
    <row r="47" spans="1:5" s="340" customFormat="1" ht="12.75">
      <c r="A47" s="341">
        <v>40</v>
      </c>
      <c r="B47" s="350" t="s">
        <v>73</v>
      </c>
      <c r="C47" s="358"/>
      <c r="D47" s="358"/>
      <c r="E47" s="359"/>
    </row>
    <row r="48" spans="1:5" s="340" customFormat="1" ht="13.5" thickBot="1">
      <c r="A48" s="349">
        <v>41</v>
      </c>
      <c r="B48" s="350" t="s">
        <v>74</v>
      </c>
      <c r="C48" s="321"/>
      <c r="D48" s="321"/>
      <c r="E48" s="360"/>
    </row>
    <row r="49" spans="1:5" s="340" customFormat="1" ht="13.5" thickBot="1">
      <c r="A49" s="353">
        <v>42</v>
      </c>
      <c r="B49" s="354" t="s">
        <v>75</v>
      </c>
      <c r="C49" s="364">
        <f>SUM(C44:C45,C47:C48)</f>
        <v>0</v>
      </c>
      <c r="D49" s="364">
        <f>SUM(D44:D45,D47:D48)</f>
        <v>0</v>
      </c>
      <c r="E49" s="365">
        <f>SUM(E44:E45,E47:E48)</f>
        <v>0</v>
      </c>
    </row>
    <row r="50" spans="1:5" s="357" customFormat="1" ht="15.75" thickBot="1">
      <c r="A50" s="367">
        <v>43</v>
      </c>
      <c r="B50" s="368" t="s">
        <v>76</v>
      </c>
      <c r="C50" s="369">
        <f>C43+C49</f>
        <v>26590</v>
      </c>
      <c r="D50" s="369">
        <f>D43+D49</f>
        <v>29521</v>
      </c>
      <c r="E50" s="370">
        <f>E43+E49</f>
        <v>28257</v>
      </c>
    </row>
    <row r="51" spans="1:5" s="340" customFormat="1" ht="12.75">
      <c r="A51" s="341">
        <v>44</v>
      </c>
      <c r="B51" s="342" t="s">
        <v>77</v>
      </c>
      <c r="C51" s="358">
        <v>2857</v>
      </c>
      <c r="D51" s="358">
        <v>2863</v>
      </c>
      <c r="E51" s="359">
        <v>2863</v>
      </c>
    </row>
    <row r="52" spans="1:5" s="340" customFormat="1" ht="12.75">
      <c r="A52" s="349">
        <v>45</v>
      </c>
      <c r="B52" s="346" t="s">
        <v>78</v>
      </c>
      <c r="C52" s="361"/>
      <c r="D52" s="361"/>
      <c r="E52" s="360"/>
    </row>
    <row r="53" spans="1:5" s="340" customFormat="1" ht="13.5" thickBot="1">
      <c r="A53" s="349">
        <v>46</v>
      </c>
      <c r="B53" s="350" t="s">
        <v>79</v>
      </c>
      <c r="C53" s="371"/>
      <c r="D53" s="371"/>
      <c r="E53" s="360"/>
    </row>
    <row r="54" spans="1:5" s="340" customFormat="1" ht="13.5" thickBot="1">
      <c r="A54" s="372">
        <v>47</v>
      </c>
      <c r="B54" s="373" t="s">
        <v>80</v>
      </c>
      <c r="C54" s="364">
        <f>C50+C51+C52+C53</f>
        <v>29447</v>
      </c>
      <c r="D54" s="364">
        <f>D50+D51+D52+D53</f>
        <v>32384</v>
      </c>
      <c r="E54" s="374">
        <f>E50+E51+E52+E53</f>
        <v>31120</v>
      </c>
    </row>
    <row r="55" spans="1:5" s="340" customFormat="1" ht="21.75" thickBot="1">
      <c r="A55" s="375">
        <v>48</v>
      </c>
      <c r="B55" s="354" t="s">
        <v>81</v>
      </c>
      <c r="C55" s="364"/>
      <c r="D55" s="364"/>
      <c r="E55" s="365"/>
    </row>
    <row r="56" spans="1:5" s="340" customFormat="1" ht="32.25" thickBot="1">
      <c r="A56" s="375">
        <v>49</v>
      </c>
      <c r="B56" s="354" t="s">
        <v>82</v>
      </c>
      <c r="C56" s="364"/>
      <c r="D56" s="364"/>
      <c r="E56" s="365">
        <f>+E55+E51-E28</f>
        <v>2863</v>
      </c>
    </row>
    <row r="57" spans="1:5" s="340" customFormat="1" ht="13.5" thickBot="1">
      <c r="A57" s="375">
        <v>50</v>
      </c>
      <c r="B57" s="354" t="s">
        <v>83</v>
      </c>
      <c r="C57" s="364">
        <f>+C49-C26</f>
        <v>-905</v>
      </c>
      <c r="D57" s="364">
        <f>+D49-D26</f>
        <v>-905</v>
      </c>
      <c r="E57" s="365">
        <f>+E49-E26</f>
        <v>-904</v>
      </c>
    </row>
    <row r="58" spans="1:5" s="340" customFormat="1" ht="13.5" thickBot="1">
      <c r="A58" s="376">
        <v>51</v>
      </c>
      <c r="B58" s="368" t="s">
        <v>84</v>
      </c>
      <c r="C58" s="377"/>
      <c r="D58" s="377"/>
      <c r="E58" s="370">
        <f>+E52+E53-E29</f>
        <v>0</v>
      </c>
    </row>
    <row r="59" ht="15.75">
      <c r="B59" s="378"/>
    </row>
  </sheetData>
  <sheetProtection/>
  <mergeCells count="8">
    <mergeCell ref="A1:E1"/>
    <mergeCell ref="A2:E2"/>
    <mergeCell ref="A3:E3"/>
    <mergeCell ref="A4:E4"/>
    <mergeCell ref="A5:A6"/>
    <mergeCell ref="B5:B6"/>
    <mergeCell ref="E5:E6"/>
    <mergeCell ref="C6:D6"/>
  </mergeCells>
  <printOptions horizontalCentered="1"/>
  <pageMargins left="0.7874015748031497" right="0.7874015748031497" top="0.984251968503937" bottom="0.984251968503937" header="0.7874015748031497" footer="0.7874015748031497"/>
  <pageSetup horizontalDpi="300" verticalDpi="300" orientation="portrait" paperSize="9" scale="80" r:id="rId1"/>
  <headerFooter alignWithMargins="0">
    <oddHeader>&amp;R&amp;"Times New Roman CE,Félkövér dőlt"&amp;12 8/2. melléklet a 4/2014. (V.08.) önkormányzati rendelethez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6">
      <selection activeCell="F24" sqref="F24"/>
    </sheetView>
  </sheetViews>
  <sheetFormatPr defaultColWidth="9.00390625" defaultRowHeight="12.75"/>
  <cols>
    <col min="1" max="1" width="6.50390625" style="275" customWidth="1"/>
    <col min="2" max="2" width="49.50390625" style="333" customWidth="1"/>
    <col min="3" max="3" width="16.00390625" style="275" customWidth="1"/>
    <col min="4" max="4" width="14.875" style="275" customWidth="1"/>
    <col min="5" max="6" width="16.00390625" style="275" customWidth="1"/>
    <col min="7" max="7" width="14.00390625" style="275" customWidth="1"/>
    <col min="8" max="8" width="16.00390625" style="275" customWidth="1"/>
    <col min="9" max="16384" width="9.375" style="275" customWidth="1"/>
  </cols>
  <sheetData>
    <row r="1" spans="1:8" s="379" customFormat="1" ht="25.5" customHeight="1">
      <c r="A1" s="762" t="s">
        <v>687</v>
      </c>
      <c r="B1" s="762"/>
      <c r="C1" s="762"/>
      <c r="D1" s="762"/>
      <c r="E1" s="762"/>
      <c r="F1" s="762"/>
      <c r="G1" s="762"/>
      <c r="H1" s="762"/>
    </row>
    <row r="2" spans="1:8" s="380" customFormat="1" ht="18" customHeight="1">
      <c r="A2" s="749" t="s">
        <v>85</v>
      </c>
      <c r="B2" s="749"/>
      <c r="C2" s="749"/>
      <c r="D2" s="749"/>
      <c r="E2" s="749"/>
      <c r="F2" s="749"/>
      <c r="G2" s="749"/>
      <c r="H2" s="749"/>
    </row>
    <row r="3" spans="1:8" s="379" customFormat="1" ht="16.5" customHeight="1">
      <c r="A3" s="763" t="s">
        <v>742</v>
      </c>
      <c r="B3" s="763"/>
      <c r="C3" s="763"/>
      <c r="D3" s="763"/>
      <c r="E3" s="763"/>
      <c r="F3" s="763"/>
      <c r="G3" s="763"/>
      <c r="H3" s="763"/>
    </row>
    <row r="4" spans="1:8" s="333" customFormat="1" ht="13.5" customHeight="1" thickBot="1">
      <c r="A4" s="765" t="s">
        <v>363</v>
      </c>
      <c r="B4" s="765"/>
      <c r="C4" s="765"/>
      <c r="D4" s="765"/>
      <c r="E4" s="765"/>
      <c r="F4" s="765"/>
      <c r="G4" s="765"/>
      <c r="H4" s="765"/>
    </row>
    <row r="5" spans="1:8" ht="54" customHeight="1" thickBot="1">
      <c r="A5" s="381" t="s">
        <v>327</v>
      </c>
      <c r="B5" s="382" t="s">
        <v>376</v>
      </c>
      <c r="C5" s="383" t="s">
        <v>16</v>
      </c>
      <c r="D5" s="383" t="s">
        <v>17</v>
      </c>
      <c r="E5" s="384" t="s">
        <v>18</v>
      </c>
      <c r="F5" s="383" t="s">
        <v>19</v>
      </c>
      <c r="G5" s="383" t="s">
        <v>17</v>
      </c>
      <c r="H5" s="384" t="s">
        <v>20</v>
      </c>
    </row>
    <row r="6" spans="1:8" s="340" customFormat="1" ht="18" customHeight="1">
      <c r="A6" s="385">
        <v>1</v>
      </c>
      <c r="B6" s="386" t="s">
        <v>86</v>
      </c>
      <c r="C6" s="387">
        <v>2678</v>
      </c>
      <c r="D6" s="388"/>
      <c r="E6" s="389">
        <f>D6+C6</f>
        <v>2678</v>
      </c>
      <c r="F6" s="390">
        <v>2809</v>
      </c>
      <c r="G6" s="388"/>
      <c r="H6" s="391">
        <f>G6+F6</f>
        <v>2809</v>
      </c>
    </row>
    <row r="7" spans="1:8" s="340" customFormat="1" ht="25.5" customHeight="1">
      <c r="A7" s="345">
        <v>2</v>
      </c>
      <c r="B7" s="392" t="s">
        <v>87</v>
      </c>
      <c r="C7" s="347"/>
      <c r="D7" s="393"/>
      <c r="E7" s="394">
        <f>D7+C7</f>
        <v>0</v>
      </c>
      <c r="F7" s="395"/>
      <c r="G7" s="393"/>
      <c r="H7" s="396">
        <f>G7+F7</f>
        <v>0</v>
      </c>
    </row>
    <row r="8" spans="1:8" s="340" customFormat="1" ht="22.5">
      <c r="A8" s="345">
        <v>3</v>
      </c>
      <c r="B8" s="392" t="s">
        <v>88</v>
      </c>
      <c r="C8" s="347">
        <v>184</v>
      </c>
      <c r="D8" s="393"/>
      <c r="E8" s="394">
        <f>D8+C8</f>
        <v>184</v>
      </c>
      <c r="F8" s="395"/>
      <c r="G8" s="393"/>
      <c r="H8" s="396">
        <f>G8+F8</f>
        <v>0</v>
      </c>
    </row>
    <row r="9" spans="1:8" s="340" customFormat="1" ht="18" customHeight="1">
      <c r="A9" s="345">
        <v>4</v>
      </c>
      <c r="B9" s="392" t="s">
        <v>89</v>
      </c>
      <c r="C9" s="347">
        <v>3679</v>
      </c>
      <c r="D9" s="393"/>
      <c r="E9" s="394">
        <f>D9+C9</f>
        <v>3679</v>
      </c>
      <c r="F9" s="395"/>
      <c r="G9" s="393"/>
      <c r="H9" s="396">
        <f>G9+F9</f>
        <v>0</v>
      </c>
    </row>
    <row r="10" spans="1:8" s="340" customFormat="1" ht="23.25" thickBot="1">
      <c r="A10" s="397">
        <v>5</v>
      </c>
      <c r="B10" s="398" t="s">
        <v>90</v>
      </c>
      <c r="C10" s="399"/>
      <c r="D10" s="400"/>
      <c r="E10" s="401"/>
      <c r="F10" s="402"/>
      <c r="G10" s="400"/>
      <c r="H10" s="403"/>
    </row>
    <row r="11" spans="1:9" s="306" customFormat="1" ht="18" customHeight="1" thickBot="1">
      <c r="A11" s="353">
        <v>6</v>
      </c>
      <c r="B11" s="404" t="s">
        <v>91</v>
      </c>
      <c r="C11" s="405">
        <f aca="true" t="shared" si="0" ref="C11:H11">+C6+C7+C8-C9-C10</f>
        <v>-817</v>
      </c>
      <c r="D11" s="405">
        <f t="shared" si="0"/>
        <v>0</v>
      </c>
      <c r="E11" s="405">
        <f t="shared" si="0"/>
        <v>-817</v>
      </c>
      <c r="F11" s="405">
        <f t="shared" si="0"/>
        <v>2809</v>
      </c>
      <c r="G11" s="405">
        <f t="shared" si="0"/>
        <v>0</v>
      </c>
      <c r="H11" s="406">
        <f t="shared" si="0"/>
        <v>2809</v>
      </c>
      <c r="I11" s="407"/>
    </row>
    <row r="12" spans="1:9" s="340" customFormat="1" ht="18" customHeight="1">
      <c r="A12" s="341">
        <v>7</v>
      </c>
      <c r="B12" s="408" t="s">
        <v>92</v>
      </c>
      <c r="C12" s="343"/>
      <c r="D12" s="409"/>
      <c r="E12" s="410">
        <f>D12+C12</f>
        <v>0</v>
      </c>
      <c r="F12" s="411">
        <v>55</v>
      </c>
      <c r="G12" s="409"/>
      <c r="H12" s="412">
        <f>G12+F12</f>
        <v>55</v>
      </c>
      <c r="I12" s="413"/>
    </row>
    <row r="13" spans="1:9" s="340" customFormat="1" ht="18" customHeight="1" thickBot="1">
      <c r="A13" s="349">
        <v>8</v>
      </c>
      <c r="B13" s="414" t="s">
        <v>93</v>
      </c>
      <c r="C13" s="351"/>
      <c r="D13" s="415"/>
      <c r="E13" s="416">
        <f>D13+C13</f>
        <v>0</v>
      </c>
      <c r="F13" s="417"/>
      <c r="G13" s="415"/>
      <c r="H13" s="418">
        <f>G13+F13</f>
        <v>0</v>
      </c>
      <c r="I13" s="413"/>
    </row>
    <row r="14" spans="1:9" s="340" customFormat="1" ht="27" customHeight="1" thickBot="1">
      <c r="A14" s="375">
        <v>9</v>
      </c>
      <c r="B14" s="419" t="s">
        <v>94</v>
      </c>
      <c r="C14" s="420">
        <f aca="true" t="shared" si="1" ref="C14:H14">+C11+C12+C13</f>
        <v>-817</v>
      </c>
      <c r="D14" s="420">
        <f t="shared" si="1"/>
        <v>0</v>
      </c>
      <c r="E14" s="420">
        <f t="shared" si="1"/>
        <v>-817</v>
      </c>
      <c r="F14" s="420">
        <f t="shared" si="1"/>
        <v>2864</v>
      </c>
      <c r="G14" s="420">
        <f t="shared" si="1"/>
        <v>0</v>
      </c>
      <c r="H14" s="421">
        <f t="shared" si="1"/>
        <v>2864</v>
      </c>
      <c r="I14" s="413"/>
    </row>
    <row r="15" spans="1:9" s="340" customFormat="1" ht="28.5" customHeight="1">
      <c r="A15" s="385">
        <v>10</v>
      </c>
      <c r="B15" s="422" t="s">
        <v>95</v>
      </c>
      <c r="C15" s="387"/>
      <c r="D15" s="388"/>
      <c r="E15" s="389">
        <f>D15+C15</f>
        <v>0</v>
      </c>
      <c r="F15" s="390"/>
      <c r="G15" s="388"/>
      <c r="H15" s="391">
        <f>G15+F15</f>
        <v>0</v>
      </c>
      <c r="I15" s="413"/>
    </row>
    <row r="16" spans="1:9" s="340" customFormat="1" ht="28.5" customHeight="1" thickBot="1">
      <c r="A16" s="397">
        <v>11</v>
      </c>
      <c r="B16" s="423" t="s">
        <v>96</v>
      </c>
      <c r="C16" s="399"/>
      <c r="D16" s="400"/>
      <c r="E16" s="401"/>
      <c r="F16" s="402"/>
      <c r="G16" s="400"/>
      <c r="H16" s="403"/>
      <c r="I16" s="413"/>
    </row>
    <row r="17" spans="1:9" s="306" customFormat="1" ht="18" customHeight="1" thickBot="1">
      <c r="A17" s="353">
        <v>12</v>
      </c>
      <c r="B17" s="404" t="s">
        <v>97</v>
      </c>
      <c r="C17" s="280">
        <f aca="true" t="shared" si="2" ref="C17:H17">+C14+C15+C16</f>
        <v>-817</v>
      </c>
      <c r="D17" s="280">
        <f t="shared" si="2"/>
        <v>0</v>
      </c>
      <c r="E17" s="280">
        <f t="shared" si="2"/>
        <v>-817</v>
      </c>
      <c r="F17" s="280">
        <f t="shared" si="2"/>
        <v>2864</v>
      </c>
      <c r="G17" s="280">
        <f t="shared" si="2"/>
        <v>0</v>
      </c>
      <c r="H17" s="424">
        <f t="shared" si="2"/>
        <v>2864</v>
      </c>
      <c r="I17" s="407"/>
    </row>
    <row r="18" spans="1:9" s="340" customFormat="1" ht="33.75">
      <c r="A18" s="341">
        <v>13</v>
      </c>
      <c r="B18" s="425" t="s">
        <v>98</v>
      </c>
      <c r="C18" s="343"/>
      <c r="D18" s="409"/>
      <c r="E18" s="410">
        <f>D18+C18</f>
        <v>0</v>
      </c>
      <c r="F18" s="411"/>
      <c r="G18" s="409"/>
      <c r="H18" s="412">
        <f>G18+F18</f>
        <v>0</v>
      </c>
      <c r="I18" s="413"/>
    </row>
    <row r="19" spans="1:8" s="340" customFormat="1" ht="18" customHeight="1">
      <c r="A19" s="345">
        <v>14</v>
      </c>
      <c r="B19" s="392" t="s">
        <v>99</v>
      </c>
      <c r="C19" s="347"/>
      <c r="D19" s="393"/>
      <c r="E19" s="394">
        <f>D19+C19</f>
        <v>0</v>
      </c>
      <c r="F19" s="395">
        <v>1770</v>
      </c>
      <c r="G19" s="393"/>
      <c r="H19" s="396">
        <f>G19+F19</f>
        <v>1770</v>
      </c>
    </row>
    <row r="20" spans="1:8" s="340" customFormat="1" ht="18" customHeight="1" thickBot="1">
      <c r="A20" s="426">
        <v>15</v>
      </c>
      <c r="B20" s="427" t="s">
        <v>100</v>
      </c>
      <c r="C20" s="428"/>
      <c r="D20" s="429"/>
      <c r="E20" s="430">
        <f>D20+C20</f>
        <v>0</v>
      </c>
      <c r="F20" s="431">
        <v>1094</v>
      </c>
      <c r="G20" s="429"/>
      <c r="H20" s="432">
        <f>G20+F20</f>
        <v>1094</v>
      </c>
    </row>
    <row r="25" ht="12.75">
      <c r="B25" s="275"/>
    </row>
    <row r="26" ht="12.75" customHeight="1">
      <c r="B26" s="275"/>
    </row>
    <row r="27" ht="12.75">
      <c r="B27" s="275"/>
    </row>
    <row r="28" ht="12.75">
      <c r="B28" s="275"/>
    </row>
    <row r="29" ht="12.75">
      <c r="B29" s="275"/>
    </row>
  </sheetData>
  <sheetProtection sheet="1" objects="1" scenarios="1"/>
  <mergeCells count="4">
    <mergeCell ref="A1:H1"/>
    <mergeCell ref="A2:H2"/>
    <mergeCell ref="A3:H3"/>
    <mergeCell ref="A4:H4"/>
  </mergeCells>
  <printOptions horizontalCentered="1"/>
  <pageMargins left="0.7874015748031497" right="0.8807291666666667" top="0.984251968503937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8/3. melléklet a 4/2014. (V.08.) önkormányzati rendelethez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4">
      <selection activeCell="C17" sqref="C17"/>
    </sheetView>
  </sheetViews>
  <sheetFormatPr defaultColWidth="9.00390625" defaultRowHeight="12.75"/>
  <cols>
    <col min="1" max="1" width="7.625" style="60" customWidth="1"/>
    <col min="2" max="2" width="60.875" style="60" customWidth="1"/>
    <col min="3" max="3" width="25.625" style="60" customWidth="1"/>
    <col min="4" max="16384" width="9.375" style="60" customWidth="1"/>
  </cols>
  <sheetData>
    <row r="1" ht="15">
      <c r="C1" s="480"/>
    </row>
    <row r="2" spans="1:3" ht="14.25">
      <c r="A2" s="481"/>
      <c r="B2" s="481"/>
      <c r="C2" s="481"/>
    </row>
    <row r="3" spans="1:3" ht="33.75" customHeight="1">
      <c r="A3" s="766" t="s">
        <v>242</v>
      </c>
      <c r="B3" s="766"/>
      <c r="C3" s="766"/>
    </row>
    <row r="4" ht="13.5" thickBot="1">
      <c r="C4" s="482"/>
    </row>
    <row r="5" spans="1:3" s="486" customFormat="1" ht="43.5" customHeight="1" thickBot="1">
      <c r="A5" s="483" t="s">
        <v>327</v>
      </c>
      <c r="B5" s="484" t="s">
        <v>376</v>
      </c>
      <c r="C5" s="485" t="s">
        <v>243</v>
      </c>
    </row>
    <row r="6" spans="1:3" ht="28.5" customHeight="1">
      <c r="A6" s="487" t="s">
        <v>329</v>
      </c>
      <c r="B6" s="488" t="s">
        <v>744</v>
      </c>
      <c r="C6" s="489">
        <v>2678</v>
      </c>
    </row>
    <row r="7" spans="1:3" ht="18" customHeight="1">
      <c r="A7" s="490" t="s">
        <v>330</v>
      </c>
      <c r="B7" s="491" t="s">
        <v>244</v>
      </c>
      <c r="C7" s="492">
        <v>2527</v>
      </c>
    </row>
    <row r="8" spans="1:3" ht="18" customHeight="1">
      <c r="A8" s="490" t="s">
        <v>331</v>
      </c>
      <c r="B8" s="491" t="s">
        <v>245</v>
      </c>
      <c r="C8" s="492">
        <v>151</v>
      </c>
    </row>
    <row r="9" spans="1:3" ht="18" customHeight="1">
      <c r="A9" s="490" t="s">
        <v>332</v>
      </c>
      <c r="B9" s="654" t="s">
        <v>246</v>
      </c>
      <c r="C9" s="492">
        <v>28257</v>
      </c>
    </row>
    <row r="10" spans="1:3" ht="18" customHeight="1" thickBot="1">
      <c r="A10" s="493" t="s">
        <v>333</v>
      </c>
      <c r="B10" s="655" t="s">
        <v>247</v>
      </c>
      <c r="C10" s="494">
        <v>28126</v>
      </c>
    </row>
    <row r="11" spans="1:3" ht="25.5" customHeight="1">
      <c r="A11" s="495" t="s">
        <v>334</v>
      </c>
      <c r="B11" s="496" t="s">
        <v>745</v>
      </c>
      <c r="C11" s="497">
        <f>C6+C9-C10</f>
        <v>2809</v>
      </c>
    </row>
    <row r="12" spans="1:3" ht="18" customHeight="1">
      <c r="A12" s="490" t="s">
        <v>335</v>
      </c>
      <c r="B12" s="491" t="s">
        <v>244</v>
      </c>
      <c r="C12" s="492">
        <v>2642</v>
      </c>
    </row>
    <row r="13" spans="1:3" ht="18" customHeight="1" thickBot="1">
      <c r="A13" s="498" t="s">
        <v>336</v>
      </c>
      <c r="B13" s="499" t="s">
        <v>245</v>
      </c>
      <c r="C13" s="500">
        <v>167</v>
      </c>
    </row>
  </sheetData>
  <sheetProtection/>
  <mergeCells count="1">
    <mergeCell ref="A3:C3"/>
  </mergeCells>
  <conditionalFormatting sqref="C11">
    <cfRule type="cellIs" priority="1" dxfId="0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&amp;R9. melléklet a 4/2014. (V.08.) önkormányzati rendelethez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E111"/>
  <sheetViews>
    <sheetView zoomScaleSheetLayoutView="120" workbookViewId="0" topLeftCell="A89">
      <selection activeCell="D112" sqref="D112"/>
    </sheetView>
  </sheetViews>
  <sheetFormatPr defaultColWidth="12.00390625" defaultRowHeight="12.75"/>
  <cols>
    <col min="1" max="1" width="67.125" style="433" customWidth="1"/>
    <col min="2" max="2" width="6.125" style="433" customWidth="1"/>
    <col min="3" max="4" width="12.125" style="433" customWidth="1"/>
    <col min="5" max="5" width="12.125" style="478" customWidth="1"/>
    <col min="6" max="16384" width="12.00390625" style="433" customWidth="1"/>
  </cols>
  <sheetData>
    <row r="1" spans="1:5" ht="49.5" customHeight="1">
      <c r="A1" s="767" t="s">
        <v>746</v>
      </c>
      <c r="B1" s="768"/>
      <c r="C1" s="768"/>
      <c r="D1" s="768"/>
      <c r="E1" s="768"/>
    </row>
    <row r="2" spans="3:5" ht="16.5" thickBot="1">
      <c r="C2" s="770" t="s">
        <v>108</v>
      </c>
      <c r="D2" s="770"/>
      <c r="E2" s="770"/>
    </row>
    <row r="3" spans="1:5" ht="15.75" customHeight="1">
      <c r="A3" s="771" t="s">
        <v>109</v>
      </c>
      <c r="B3" s="774" t="s">
        <v>110</v>
      </c>
      <c r="C3" s="777" t="s">
        <v>111</v>
      </c>
      <c r="D3" s="777" t="s">
        <v>112</v>
      </c>
      <c r="E3" s="781" t="s">
        <v>113</v>
      </c>
    </row>
    <row r="4" spans="1:5" ht="11.25" customHeight="1">
      <c r="A4" s="772"/>
      <c r="B4" s="775"/>
      <c r="C4" s="778"/>
      <c r="D4" s="778"/>
      <c r="E4" s="782"/>
    </row>
    <row r="5" spans="1:5" ht="15.75">
      <c r="A5" s="773"/>
      <c r="B5" s="776"/>
      <c r="C5" s="779" t="s">
        <v>114</v>
      </c>
      <c r="D5" s="779"/>
      <c r="E5" s="780"/>
    </row>
    <row r="6" spans="1:5" s="437" customFormat="1" ht="16.5" thickBot="1">
      <c r="A6" s="434" t="s">
        <v>302</v>
      </c>
      <c r="B6" s="435" t="s">
        <v>102</v>
      </c>
      <c r="C6" s="435" t="s">
        <v>103</v>
      </c>
      <c r="D6" s="435" t="s">
        <v>104</v>
      </c>
      <c r="E6" s="436" t="s">
        <v>105</v>
      </c>
    </row>
    <row r="7" spans="1:5" s="442" customFormat="1" ht="15.75">
      <c r="A7" s="438" t="s">
        <v>303</v>
      </c>
      <c r="B7" s="439" t="s">
        <v>115</v>
      </c>
      <c r="C7" s="440">
        <f>C8+C15+C18+C19+C20</f>
        <v>0</v>
      </c>
      <c r="D7" s="440">
        <f>D8+D15+D18+D19+D20</f>
        <v>0</v>
      </c>
      <c r="E7" s="441"/>
    </row>
    <row r="8" spans="1:5" s="442" customFormat="1" ht="16.5" customHeight="1">
      <c r="A8" s="443" t="s">
        <v>116</v>
      </c>
      <c r="B8" s="444" t="s">
        <v>117</v>
      </c>
      <c r="C8" s="445">
        <f>C9+C12</f>
        <v>0</v>
      </c>
      <c r="D8" s="445">
        <f>D9+D12</f>
        <v>0</v>
      </c>
      <c r="E8" s="446"/>
    </row>
    <row r="9" spans="1:5" s="442" customFormat="1" ht="15.75">
      <c r="A9" s="447" t="s">
        <v>118</v>
      </c>
      <c r="B9" s="444" t="s">
        <v>119</v>
      </c>
      <c r="C9" s="448">
        <f>SUM(C10:C11)</f>
        <v>0</v>
      </c>
      <c r="D9" s="448">
        <f>SUM(D10:D11)</f>
        <v>0</v>
      </c>
      <c r="E9" s="449"/>
    </row>
    <row r="10" spans="1:5" s="442" customFormat="1" ht="15.75">
      <c r="A10" s="450" t="s">
        <v>120</v>
      </c>
      <c r="B10" s="444" t="s">
        <v>121</v>
      </c>
      <c r="C10" s="451"/>
      <c r="D10" s="451"/>
      <c r="E10" s="449"/>
    </row>
    <row r="11" spans="1:5" s="442" customFormat="1" ht="15.75">
      <c r="A11" s="450" t="s">
        <v>122</v>
      </c>
      <c r="B11" s="444" t="s">
        <v>123</v>
      </c>
      <c r="C11" s="451"/>
      <c r="D11" s="451"/>
      <c r="E11" s="449"/>
    </row>
    <row r="12" spans="1:5" s="442" customFormat="1" ht="15.75">
      <c r="A12" s="447" t="s">
        <v>124</v>
      </c>
      <c r="B12" s="444" t="s">
        <v>125</v>
      </c>
      <c r="C12" s="448">
        <f>SUM(C13:C14)</f>
        <v>0</v>
      </c>
      <c r="D12" s="448">
        <f>SUM(D13:D14)</f>
        <v>0</v>
      </c>
      <c r="E12" s="449"/>
    </row>
    <row r="13" spans="1:5" s="442" customFormat="1" ht="15.75">
      <c r="A13" s="450" t="s">
        <v>126</v>
      </c>
      <c r="B13" s="444" t="s">
        <v>127</v>
      </c>
      <c r="C13" s="451"/>
      <c r="D13" s="451"/>
      <c r="E13" s="449"/>
    </row>
    <row r="14" spans="1:5" s="442" customFormat="1" ht="15.75">
      <c r="A14" s="450" t="s">
        <v>128</v>
      </c>
      <c r="B14" s="444" t="s">
        <v>129</v>
      </c>
      <c r="C14" s="451"/>
      <c r="D14" s="451"/>
      <c r="E14" s="449"/>
    </row>
    <row r="15" spans="1:5" s="442" customFormat="1" ht="15.75">
      <c r="A15" s="443" t="s">
        <v>304</v>
      </c>
      <c r="B15" s="444" t="s">
        <v>130</v>
      </c>
      <c r="C15" s="448">
        <f>SUM(C16:C17)</f>
        <v>0</v>
      </c>
      <c r="D15" s="448">
        <f>SUM(D16:D17)</f>
        <v>0</v>
      </c>
      <c r="E15" s="449"/>
    </row>
    <row r="16" spans="1:5" s="442" customFormat="1" ht="15.75">
      <c r="A16" s="450" t="s">
        <v>305</v>
      </c>
      <c r="B16" s="444" t="s">
        <v>338</v>
      </c>
      <c r="C16" s="451"/>
      <c r="D16" s="451"/>
      <c r="E16" s="449"/>
    </row>
    <row r="17" spans="1:5" s="442" customFormat="1" ht="15.75">
      <c r="A17" s="450" t="s">
        <v>306</v>
      </c>
      <c r="B17" s="444" t="s">
        <v>339</v>
      </c>
      <c r="C17" s="451"/>
      <c r="D17" s="451"/>
      <c r="E17" s="449"/>
    </row>
    <row r="18" spans="1:5" s="442" customFormat="1" ht="15.75">
      <c r="A18" s="443" t="s">
        <v>131</v>
      </c>
      <c r="B18" s="444" t="s">
        <v>340</v>
      </c>
      <c r="C18" s="451"/>
      <c r="D18" s="451"/>
      <c r="E18" s="449"/>
    </row>
    <row r="19" spans="1:5" s="442" customFormat="1" ht="15.75">
      <c r="A19" s="443" t="s">
        <v>132</v>
      </c>
      <c r="B19" s="444" t="s">
        <v>341</v>
      </c>
      <c r="C19" s="451"/>
      <c r="D19" s="452"/>
      <c r="E19" s="449"/>
    </row>
    <row r="20" spans="1:5" s="442" customFormat="1" ht="15.75">
      <c r="A20" s="443" t="s">
        <v>133</v>
      </c>
      <c r="B20" s="444" t="s">
        <v>342</v>
      </c>
      <c r="C20" s="452"/>
      <c r="D20" s="451"/>
      <c r="E20" s="449"/>
    </row>
    <row r="21" spans="1:5" s="442" customFormat="1" ht="15.75">
      <c r="A21" s="453" t="s">
        <v>307</v>
      </c>
      <c r="B21" s="444" t="s">
        <v>344</v>
      </c>
      <c r="C21" s="454">
        <v>77014</v>
      </c>
      <c r="D21" s="454">
        <v>77014</v>
      </c>
      <c r="E21" s="455"/>
    </row>
    <row r="22" spans="1:5" s="442" customFormat="1" ht="15.75">
      <c r="A22" s="443" t="s">
        <v>308</v>
      </c>
      <c r="B22" s="444">
        <v>17</v>
      </c>
      <c r="C22" s="454">
        <v>3621</v>
      </c>
      <c r="D22" s="454">
        <v>3621</v>
      </c>
      <c r="E22" s="455"/>
    </row>
    <row r="23" spans="1:5" s="442" customFormat="1" ht="15.75">
      <c r="A23" s="443" t="s">
        <v>747</v>
      </c>
      <c r="B23" s="444">
        <v>18</v>
      </c>
      <c r="C23" s="454">
        <v>100</v>
      </c>
      <c r="D23" s="454">
        <v>100</v>
      </c>
      <c r="E23" s="446"/>
    </row>
    <row r="24" spans="1:5" s="442" customFormat="1" ht="16.5" customHeight="1">
      <c r="A24" s="453" t="s">
        <v>134</v>
      </c>
      <c r="B24" s="444">
        <v>19</v>
      </c>
      <c r="C24" s="454">
        <v>470</v>
      </c>
      <c r="D24" s="454">
        <v>470</v>
      </c>
      <c r="E24" s="455"/>
    </row>
    <row r="25" spans="1:5" s="442" customFormat="1" ht="15.75" customHeight="1">
      <c r="A25" s="453" t="s">
        <v>309</v>
      </c>
      <c r="B25" s="444">
        <v>20</v>
      </c>
      <c r="C25" s="454">
        <v>81205</v>
      </c>
      <c r="D25" s="454">
        <v>81205</v>
      </c>
      <c r="E25" s="455"/>
    </row>
    <row r="26" spans="1:5" s="442" customFormat="1" ht="15.75">
      <c r="A26" s="453" t="s">
        <v>141</v>
      </c>
      <c r="B26" s="444">
        <v>21</v>
      </c>
      <c r="C26" s="452"/>
      <c r="D26" s="454">
        <f>D27+D35+D45</f>
        <v>0</v>
      </c>
      <c r="E26" s="455">
        <f>E27+E35+E45</f>
        <v>0</v>
      </c>
    </row>
    <row r="27" spans="1:5" s="442" customFormat="1" ht="15.75">
      <c r="A27" s="443" t="s">
        <v>142</v>
      </c>
      <c r="B27" s="444">
        <v>22</v>
      </c>
      <c r="C27" s="462"/>
      <c r="D27" s="456">
        <f>SUM(D28:D34)</f>
        <v>0</v>
      </c>
      <c r="E27" s="464"/>
    </row>
    <row r="28" spans="1:5" s="442" customFormat="1" ht="15.75">
      <c r="A28" s="459" t="s">
        <v>143</v>
      </c>
      <c r="B28" s="444">
        <v>23</v>
      </c>
      <c r="C28" s="452"/>
      <c r="D28" s="451"/>
      <c r="E28" s="449"/>
    </row>
    <row r="29" spans="1:5" s="442" customFormat="1" ht="15.75">
      <c r="A29" s="459" t="s">
        <v>144</v>
      </c>
      <c r="B29" s="444">
        <v>24</v>
      </c>
      <c r="C29" s="452"/>
      <c r="D29" s="451"/>
      <c r="E29" s="449"/>
    </row>
    <row r="30" spans="1:5" s="442" customFormat="1" ht="15.75">
      <c r="A30" s="459" t="s">
        <v>145</v>
      </c>
      <c r="B30" s="444">
        <v>25</v>
      </c>
      <c r="C30" s="452"/>
      <c r="D30" s="451"/>
      <c r="E30" s="449"/>
    </row>
    <row r="31" spans="1:5" s="442" customFormat="1" ht="15.75">
      <c r="A31" s="459" t="s">
        <v>146</v>
      </c>
      <c r="B31" s="444">
        <v>26</v>
      </c>
      <c r="C31" s="452"/>
      <c r="D31" s="451"/>
      <c r="E31" s="449"/>
    </row>
    <row r="32" spans="1:5" s="442" customFormat="1" ht="15.75">
      <c r="A32" s="459" t="s">
        <v>147</v>
      </c>
      <c r="B32" s="444">
        <v>27</v>
      </c>
      <c r="C32" s="452"/>
      <c r="D32" s="451"/>
      <c r="E32" s="449"/>
    </row>
    <row r="33" spans="1:5" s="442" customFormat="1" ht="15.75">
      <c r="A33" s="465" t="s">
        <v>148</v>
      </c>
      <c r="B33" s="444">
        <v>28</v>
      </c>
      <c r="C33" s="452"/>
      <c r="D33" s="451"/>
      <c r="E33" s="449"/>
    </row>
    <row r="34" spans="1:5" s="442" customFormat="1" ht="15.75">
      <c r="A34" s="459" t="s">
        <v>149</v>
      </c>
      <c r="B34" s="444">
        <v>29</v>
      </c>
      <c r="C34" s="452"/>
      <c r="D34" s="451"/>
      <c r="E34" s="449"/>
    </row>
    <row r="35" spans="1:5" s="442" customFormat="1" ht="15.75">
      <c r="A35" s="443" t="s">
        <v>150</v>
      </c>
      <c r="B35" s="444">
        <v>30</v>
      </c>
      <c r="C35" s="462"/>
      <c r="D35" s="456">
        <f>SUM(D36:D39)+D40</f>
        <v>0</v>
      </c>
      <c r="E35" s="457">
        <f>SUM(E36:E39)+E40</f>
        <v>0</v>
      </c>
    </row>
    <row r="36" spans="1:5" s="442" customFormat="1" ht="15.75">
      <c r="A36" s="459" t="s">
        <v>151</v>
      </c>
      <c r="B36" s="444">
        <v>31</v>
      </c>
      <c r="C36" s="452"/>
      <c r="D36" s="451"/>
      <c r="E36" s="449"/>
    </row>
    <row r="37" spans="1:5" s="442" customFormat="1" ht="15.75">
      <c r="A37" s="459" t="s">
        <v>152</v>
      </c>
      <c r="B37" s="444">
        <v>32</v>
      </c>
      <c r="C37" s="452"/>
      <c r="D37" s="451"/>
      <c r="E37" s="449"/>
    </row>
    <row r="38" spans="1:5" s="442" customFormat="1" ht="15.75">
      <c r="A38" s="459" t="s">
        <v>153</v>
      </c>
      <c r="B38" s="444">
        <v>33</v>
      </c>
      <c r="C38" s="452"/>
      <c r="D38" s="451"/>
      <c r="E38" s="449"/>
    </row>
    <row r="39" spans="1:5" s="442" customFormat="1" ht="15.75">
      <c r="A39" s="459" t="s">
        <v>154</v>
      </c>
      <c r="B39" s="444">
        <v>34</v>
      </c>
      <c r="C39" s="452"/>
      <c r="D39" s="451"/>
      <c r="E39" s="449"/>
    </row>
    <row r="40" spans="1:5" s="442" customFormat="1" ht="15.75">
      <c r="A40" s="459" t="s">
        <v>155</v>
      </c>
      <c r="B40" s="444">
        <v>35</v>
      </c>
      <c r="C40" s="452"/>
      <c r="D40" s="448">
        <f>SUM(D41:D44)</f>
        <v>0</v>
      </c>
      <c r="E40" s="458">
        <f>SUM(E41:E44)</f>
        <v>0</v>
      </c>
    </row>
    <row r="41" spans="1:5" s="442" customFormat="1" ht="15.75">
      <c r="A41" s="460" t="s">
        <v>156</v>
      </c>
      <c r="B41" s="444">
        <v>36</v>
      </c>
      <c r="C41" s="452"/>
      <c r="D41" s="451"/>
      <c r="E41" s="461"/>
    </row>
    <row r="42" spans="1:5" s="442" customFormat="1" ht="15.75">
      <c r="A42" s="460" t="s">
        <v>157</v>
      </c>
      <c r="B42" s="444">
        <v>37</v>
      </c>
      <c r="C42" s="452"/>
      <c r="D42" s="451"/>
      <c r="E42" s="449"/>
    </row>
    <row r="43" spans="1:5" s="442" customFormat="1" ht="15.75">
      <c r="A43" s="460" t="s">
        <v>158</v>
      </c>
      <c r="B43" s="444">
        <v>38</v>
      </c>
      <c r="C43" s="452"/>
      <c r="D43" s="451"/>
      <c r="E43" s="449"/>
    </row>
    <row r="44" spans="1:5" s="442" customFormat="1" ht="15.75">
      <c r="A44" s="460" t="s">
        <v>159</v>
      </c>
      <c r="B44" s="444">
        <v>39</v>
      </c>
      <c r="C44" s="452"/>
      <c r="D44" s="451"/>
      <c r="E44" s="449"/>
    </row>
    <row r="45" spans="1:5" s="442" customFormat="1" ht="15.75">
      <c r="A45" s="443" t="s">
        <v>160</v>
      </c>
      <c r="B45" s="444">
        <v>40</v>
      </c>
      <c r="C45" s="462"/>
      <c r="D45" s="456">
        <f>SUM(D46:D48)</f>
        <v>0</v>
      </c>
      <c r="E45" s="464"/>
    </row>
    <row r="46" spans="1:5" s="442" customFormat="1" ht="15.75">
      <c r="A46" s="459" t="s">
        <v>161</v>
      </c>
      <c r="B46" s="444">
        <v>41</v>
      </c>
      <c r="C46" s="452"/>
      <c r="D46" s="451"/>
      <c r="E46" s="449"/>
    </row>
    <row r="47" spans="1:5" s="442" customFormat="1" ht="15.75">
      <c r="A47" s="459" t="s">
        <v>162</v>
      </c>
      <c r="B47" s="444">
        <v>42</v>
      </c>
      <c r="C47" s="452"/>
      <c r="D47" s="451"/>
      <c r="E47" s="449"/>
    </row>
    <row r="48" spans="1:5" s="442" customFormat="1" ht="15.75">
      <c r="A48" s="459" t="s">
        <v>163</v>
      </c>
      <c r="B48" s="444">
        <v>43</v>
      </c>
      <c r="C48" s="452"/>
      <c r="D48" s="451"/>
      <c r="E48" s="449"/>
    </row>
    <row r="49" spans="1:5" s="442" customFormat="1" ht="15.75">
      <c r="A49" s="453" t="s">
        <v>310</v>
      </c>
      <c r="B49" s="444">
        <v>44</v>
      </c>
      <c r="C49" s="452"/>
      <c r="D49" s="454">
        <v>6397</v>
      </c>
      <c r="E49" s="449"/>
    </row>
    <row r="50" spans="1:5" s="442" customFormat="1" ht="15.75">
      <c r="A50" s="443" t="s">
        <v>164</v>
      </c>
      <c r="B50" s="444">
        <v>45</v>
      </c>
      <c r="C50" s="462"/>
      <c r="D50" s="463">
        <v>6397</v>
      </c>
      <c r="E50" s="464"/>
    </row>
    <row r="51" spans="1:5" s="442" customFormat="1" ht="15.75">
      <c r="A51" s="443" t="s">
        <v>311</v>
      </c>
      <c r="B51" s="444">
        <v>46</v>
      </c>
      <c r="C51" s="462"/>
      <c r="D51" s="456">
        <v>6397</v>
      </c>
      <c r="E51" s="464"/>
    </row>
    <row r="52" spans="1:5" s="442" customFormat="1" ht="15.75">
      <c r="A52" s="443" t="s">
        <v>165</v>
      </c>
      <c r="B52" s="444">
        <v>47</v>
      </c>
      <c r="C52" s="462"/>
      <c r="D52" s="456">
        <f>D53+D59</f>
        <v>0</v>
      </c>
      <c r="E52" s="464"/>
    </row>
    <row r="53" spans="1:5" s="442" customFormat="1" ht="15.75">
      <c r="A53" s="459" t="s">
        <v>166</v>
      </c>
      <c r="B53" s="444">
        <v>48</v>
      </c>
      <c r="C53" s="452"/>
      <c r="D53" s="448">
        <f>SUM(D54:D58)</f>
        <v>0</v>
      </c>
      <c r="E53" s="449"/>
    </row>
    <row r="54" spans="1:5" s="442" customFormat="1" ht="15.75">
      <c r="A54" s="460" t="s">
        <v>167</v>
      </c>
      <c r="B54" s="444">
        <v>49</v>
      </c>
      <c r="C54" s="452"/>
      <c r="D54" s="451"/>
      <c r="E54" s="449"/>
    </row>
    <row r="55" spans="1:5" s="442" customFormat="1" ht="15.75">
      <c r="A55" s="460" t="s">
        <v>168</v>
      </c>
      <c r="B55" s="444">
        <v>50</v>
      </c>
      <c r="C55" s="452"/>
      <c r="D55" s="451"/>
      <c r="E55" s="449"/>
    </row>
    <row r="56" spans="1:5" s="442" customFormat="1" ht="15.75">
      <c r="A56" s="460" t="s">
        <v>169</v>
      </c>
      <c r="B56" s="444">
        <v>51</v>
      </c>
      <c r="C56" s="452"/>
      <c r="D56" s="451"/>
      <c r="E56" s="449"/>
    </row>
    <row r="57" spans="1:5" s="442" customFormat="1" ht="15.75">
      <c r="A57" s="460" t="s">
        <v>170</v>
      </c>
      <c r="B57" s="444">
        <v>52</v>
      </c>
      <c r="C57" s="452"/>
      <c r="D57" s="451"/>
      <c r="E57" s="449"/>
    </row>
    <row r="58" spans="1:5" s="442" customFormat="1" ht="15.75">
      <c r="A58" s="460" t="s">
        <v>171</v>
      </c>
      <c r="B58" s="444">
        <v>53</v>
      </c>
      <c r="C58" s="452"/>
      <c r="D58" s="451"/>
      <c r="E58" s="449"/>
    </row>
    <row r="59" spans="1:5" s="442" customFormat="1" ht="15.75">
      <c r="A59" s="459" t="s">
        <v>172</v>
      </c>
      <c r="B59" s="444">
        <v>54</v>
      </c>
      <c r="C59" s="452"/>
      <c r="D59" s="448">
        <f>SUM(D60:D64)</f>
        <v>0</v>
      </c>
      <c r="E59" s="449"/>
    </row>
    <row r="60" spans="1:5" s="442" customFormat="1" ht="15.75">
      <c r="A60" s="460" t="s">
        <v>173</v>
      </c>
      <c r="B60" s="444">
        <v>55</v>
      </c>
      <c r="C60" s="452"/>
      <c r="D60" s="451"/>
      <c r="E60" s="449"/>
    </row>
    <row r="61" spans="1:5" s="442" customFormat="1" ht="15.75">
      <c r="A61" s="460" t="s">
        <v>174</v>
      </c>
      <c r="B61" s="444">
        <v>56</v>
      </c>
      <c r="C61" s="452"/>
      <c r="D61" s="451"/>
      <c r="E61" s="449"/>
    </row>
    <row r="62" spans="1:5" s="442" customFormat="1" ht="15.75">
      <c r="A62" s="460" t="s">
        <v>175</v>
      </c>
      <c r="B62" s="444">
        <v>57</v>
      </c>
      <c r="C62" s="452"/>
      <c r="D62" s="451"/>
      <c r="E62" s="449"/>
    </row>
    <row r="63" spans="1:5" s="442" customFormat="1" ht="15.75">
      <c r="A63" s="460" t="s">
        <v>176</v>
      </c>
      <c r="B63" s="444">
        <v>58</v>
      </c>
      <c r="C63" s="452"/>
      <c r="D63" s="451"/>
      <c r="E63" s="449"/>
    </row>
    <row r="64" spans="1:5" s="442" customFormat="1" ht="15.75">
      <c r="A64" s="460" t="s">
        <v>177</v>
      </c>
      <c r="B64" s="444">
        <v>59</v>
      </c>
      <c r="C64" s="452"/>
      <c r="D64" s="451"/>
      <c r="E64" s="449"/>
    </row>
    <row r="65" spans="1:5" s="442" customFormat="1" ht="15.75">
      <c r="A65" s="443" t="s">
        <v>178</v>
      </c>
      <c r="B65" s="444">
        <v>60</v>
      </c>
      <c r="C65" s="462"/>
      <c r="D65" s="463"/>
      <c r="E65" s="464"/>
    </row>
    <row r="66" spans="1:5" s="442" customFormat="1" ht="15.75">
      <c r="A66" s="443" t="s">
        <v>179</v>
      </c>
      <c r="B66" s="444">
        <v>61</v>
      </c>
      <c r="C66" s="462"/>
      <c r="D66" s="463"/>
      <c r="E66" s="464"/>
    </row>
    <row r="67" spans="1:5" s="442" customFormat="1" ht="15.75">
      <c r="A67" s="443" t="s">
        <v>180</v>
      </c>
      <c r="B67" s="444">
        <v>62</v>
      </c>
      <c r="C67" s="462"/>
      <c r="D67" s="456">
        <f>SUM(D68:D69)</f>
        <v>0</v>
      </c>
      <c r="E67" s="464"/>
    </row>
    <row r="68" spans="1:5" s="442" customFormat="1" ht="15.75">
      <c r="A68" s="459" t="s">
        <v>181</v>
      </c>
      <c r="B68" s="444">
        <v>63</v>
      </c>
      <c r="C68" s="452"/>
      <c r="D68" s="451"/>
      <c r="E68" s="449"/>
    </row>
    <row r="69" spans="1:5" s="442" customFormat="1" ht="15.75">
      <c r="A69" s="459" t="s">
        <v>182</v>
      </c>
      <c r="B69" s="444">
        <v>64</v>
      </c>
      <c r="C69" s="452"/>
      <c r="D69" s="451"/>
      <c r="E69" s="449"/>
    </row>
    <row r="70" spans="1:5" s="442" customFormat="1" ht="33" customHeight="1" hidden="1">
      <c r="A70" s="459" t="s">
        <v>183</v>
      </c>
      <c r="B70" s="444" t="s">
        <v>184</v>
      </c>
      <c r="C70" s="448"/>
      <c r="D70" s="448"/>
      <c r="E70" s="458"/>
    </row>
    <row r="71" spans="1:5" s="442" customFormat="1" ht="15.75" hidden="1">
      <c r="A71" s="459" t="s">
        <v>185</v>
      </c>
      <c r="B71" s="444" t="s">
        <v>186</v>
      </c>
      <c r="C71" s="448"/>
      <c r="D71" s="448"/>
      <c r="E71" s="458"/>
    </row>
    <row r="72" spans="1:5" s="442" customFormat="1" ht="15.75">
      <c r="A72" s="453" t="s">
        <v>187</v>
      </c>
      <c r="B72" s="444">
        <v>65</v>
      </c>
      <c r="C72" s="452"/>
      <c r="D72" s="454">
        <f>SUM(D73:D77)</f>
        <v>0</v>
      </c>
      <c r="E72" s="449"/>
    </row>
    <row r="73" spans="1:5" s="442" customFormat="1" ht="15.75">
      <c r="A73" s="443" t="s">
        <v>188</v>
      </c>
      <c r="B73" s="444">
        <v>66</v>
      </c>
      <c r="C73" s="462"/>
      <c r="D73" s="463"/>
      <c r="E73" s="464"/>
    </row>
    <row r="74" spans="1:5" s="442" customFormat="1" ht="15.75">
      <c r="A74" s="443" t="s">
        <v>189</v>
      </c>
      <c r="B74" s="444">
        <v>67</v>
      </c>
      <c r="C74" s="462"/>
      <c r="D74" s="463"/>
      <c r="E74" s="464"/>
    </row>
    <row r="75" spans="1:5" s="442" customFormat="1" ht="15.75">
      <c r="A75" s="443" t="s">
        <v>190</v>
      </c>
      <c r="B75" s="444">
        <v>68</v>
      </c>
      <c r="C75" s="462"/>
      <c r="D75" s="463"/>
      <c r="E75" s="464"/>
    </row>
    <row r="76" spans="1:5" s="442" customFormat="1" ht="15.75">
      <c r="A76" s="443" t="s">
        <v>191</v>
      </c>
      <c r="B76" s="444">
        <v>69</v>
      </c>
      <c r="C76" s="462"/>
      <c r="D76" s="463"/>
      <c r="E76" s="464"/>
    </row>
    <row r="77" spans="1:5" s="442" customFormat="1" ht="15.75">
      <c r="A77" s="443" t="s">
        <v>192</v>
      </c>
      <c r="B77" s="444">
        <v>70</v>
      </c>
      <c r="C77" s="462"/>
      <c r="D77" s="463"/>
      <c r="E77" s="464"/>
    </row>
    <row r="78" spans="1:5" s="442" customFormat="1" ht="15.75">
      <c r="A78" s="453" t="s">
        <v>312</v>
      </c>
      <c r="B78" s="444">
        <v>71</v>
      </c>
      <c r="C78" s="452"/>
      <c r="D78" s="454">
        <v>3809</v>
      </c>
      <c r="E78" s="449"/>
    </row>
    <row r="79" spans="1:5" s="442" customFormat="1" ht="15.75">
      <c r="A79" s="443" t="s">
        <v>313</v>
      </c>
      <c r="B79" s="444">
        <v>72</v>
      </c>
      <c r="C79" s="462"/>
      <c r="D79" s="456">
        <v>167</v>
      </c>
      <c r="E79" s="464"/>
    </row>
    <row r="80" spans="1:5" s="442" customFormat="1" ht="15.75">
      <c r="A80" s="447" t="s">
        <v>314</v>
      </c>
      <c r="B80" s="444">
        <v>73</v>
      </c>
      <c r="C80" s="452"/>
      <c r="D80" s="448">
        <v>167</v>
      </c>
      <c r="E80" s="449"/>
    </row>
    <row r="81" spans="1:5" s="442" customFormat="1" ht="15.75">
      <c r="A81" s="459" t="s">
        <v>193</v>
      </c>
      <c r="B81" s="444">
        <v>74</v>
      </c>
      <c r="C81" s="452"/>
      <c r="D81" s="451">
        <v>167</v>
      </c>
      <c r="E81" s="449"/>
    </row>
    <row r="82" spans="1:5" s="442" customFormat="1" ht="15.75">
      <c r="A82" s="459" t="s">
        <v>194</v>
      </c>
      <c r="B82" s="444">
        <v>75</v>
      </c>
      <c r="C82" s="452"/>
      <c r="D82" s="451"/>
      <c r="E82" s="449"/>
    </row>
    <row r="83" spans="1:5" s="442" customFormat="1" ht="15.75">
      <c r="A83" s="447" t="s">
        <v>195</v>
      </c>
      <c r="B83" s="444">
        <v>76</v>
      </c>
      <c r="C83" s="452"/>
      <c r="D83" s="451"/>
      <c r="E83" s="449"/>
    </row>
    <row r="84" spans="1:5" s="442" customFormat="1" ht="15.75">
      <c r="A84" s="447" t="s">
        <v>196</v>
      </c>
      <c r="B84" s="444">
        <v>77</v>
      </c>
      <c r="C84" s="452"/>
      <c r="D84" s="451"/>
      <c r="E84" s="449"/>
    </row>
    <row r="85" spans="1:5" s="442" customFormat="1" ht="15.75">
      <c r="A85" s="447" t="s">
        <v>197</v>
      </c>
      <c r="B85" s="444">
        <v>78</v>
      </c>
      <c r="C85" s="452"/>
      <c r="D85" s="451"/>
      <c r="E85" s="449"/>
    </row>
    <row r="86" spans="1:5" s="442" customFormat="1" ht="15.75">
      <c r="A86" s="443" t="s">
        <v>315</v>
      </c>
      <c r="B86" s="444">
        <v>79</v>
      </c>
      <c r="C86" s="462"/>
      <c r="D86" s="456">
        <v>2642</v>
      </c>
      <c r="E86" s="464"/>
    </row>
    <row r="87" spans="1:5" s="442" customFormat="1" ht="15.75">
      <c r="A87" s="447" t="s">
        <v>316</v>
      </c>
      <c r="B87" s="444">
        <v>80</v>
      </c>
      <c r="C87" s="452"/>
      <c r="D87" s="451">
        <v>2642</v>
      </c>
      <c r="E87" s="449"/>
    </row>
    <row r="88" spans="1:5" s="442" customFormat="1" ht="15.75">
      <c r="A88" s="447" t="s">
        <v>317</v>
      </c>
      <c r="B88" s="444">
        <v>81</v>
      </c>
      <c r="C88" s="452"/>
      <c r="D88" s="451"/>
      <c r="E88" s="449"/>
    </row>
    <row r="89" spans="1:5" s="442" customFormat="1" ht="15.75">
      <c r="A89" s="447" t="s">
        <v>318</v>
      </c>
      <c r="B89" s="444">
        <v>82</v>
      </c>
      <c r="C89" s="452"/>
      <c r="D89" s="451"/>
      <c r="E89" s="449"/>
    </row>
    <row r="90" spans="1:5" s="442" customFormat="1" ht="15.75">
      <c r="A90" s="447" t="s">
        <v>319</v>
      </c>
      <c r="B90" s="444">
        <v>83</v>
      </c>
      <c r="C90" s="452"/>
      <c r="D90" s="451"/>
      <c r="E90" s="449"/>
    </row>
    <row r="91" spans="1:5" s="442" customFormat="1" ht="15.75">
      <c r="A91" s="447" t="s">
        <v>320</v>
      </c>
      <c r="B91" s="444">
        <v>84</v>
      </c>
      <c r="C91" s="452"/>
      <c r="D91" s="451"/>
      <c r="E91" s="449"/>
    </row>
    <row r="92" spans="1:5" s="442" customFormat="1" ht="15.75">
      <c r="A92" s="447" t="s">
        <v>321</v>
      </c>
      <c r="B92" s="444">
        <v>85</v>
      </c>
      <c r="C92" s="452"/>
      <c r="D92" s="451"/>
      <c r="E92" s="449"/>
    </row>
    <row r="93" spans="1:5" s="442" customFormat="1" ht="15.75">
      <c r="A93" s="447" t="s">
        <v>322</v>
      </c>
      <c r="B93" s="444">
        <v>86</v>
      </c>
      <c r="C93" s="452"/>
      <c r="D93" s="451"/>
      <c r="E93" s="449"/>
    </row>
    <row r="94" spans="1:5" s="442" customFormat="1" ht="15.75">
      <c r="A94" s="447" t="s">
        <v>323</v>
      </c>
      <c r="B94" s="444">
        <v>87</v>
      </c>
      <c r="C94" s="452"/>
      <c r="D94" s="451"/>
      <c r="E94" s="449"/>
    </row>
    <row r="95" spans="1:5" s="442" customFormat="1" ht="15.75">
      <c r="A95" s="443" t="s">
        <v>198</v>
      </c>
      <c r="B95" s="444">
        <v>88</v>
      </c>
      <c r="C95" s="462"/>
      <c r="D95" s="466"/>
      <c r="E95" s="464"/>
    </row>
    <row r="96" spans="1:5" s="442" customFormat="1" ht="15.75">
      <c r="A96" s="447" t="s">
        <v>199</v>
      </c>
      <c r="B96" s="444">
        <v>89</v>
      </c>
      <c r="C96" s="452"/>
      <c r="D96" s="451"/>
      <c r="E96" s="449"/>
    </row>
    <row r="97" spans="1:5" s="442" customFormat="1" ht="22.5">
      <c r="A97" s="447" t="s">
        <v>200</v>
      </c>
      <c r="B97" s="444">
        <v>90</v>
      </c>
      <c r="C97" s="452"/>
      <c r="D97" s="451"/>
      <c r="E97" s="449"/>
    </row>
    <row r="98" spans="1:5" s="442" customFormat="1" ht="15.75">
      <c r="A98" s="447" t="s">
        <v>201</v>
      </c>
      <c r="B98" s="444">
        <v>91</v>
      </c>
      <c r="C98" s="452"/>
      <c r="D98" s="451"/>
      <c r="E98" s="449"/>
    </row>
    <row r="99" spans="1:5" s="442" customFormat="1" ht="15.75">
      <c r="A99" s="447" t="s">
        <v>202</v>
      </c>
      <c r="B99" s="444">
        <v>92</v>
      </c>
      <c r="C99" s="452"/>
      <c r="D99" s="451"/>
      <c r="E99" s="449"/>
    </row>
    <row r="100" spans="1:5" s="442" customFormat="1" ht="15.75">
      <c r="A100" s="447" t="s">
        <v>203</v>
      </c>
      <c r="B100" s="444">
        <v>93</v>
      </c>
      <c r="C100" s="452"/>
      <c r="D100" s="451"/>
      <c r="E100" s="449"/>
    </row>
    <row r="101" spans="1:5" s="442" customFormat="1" ht="15.75">
      <c r="A101" s="447" t="s">
        <v>204</v>
      </c>
      <c r="B101" s="444">
        <v>94</v>
      </c>
      <c r="C101" s="452"/>
      <c r="D101" s="451"/>
      <c r="E101" s="449"/>
    </row>
    <row r="102" spans="1:5" s="442" customFormat="1" ht="22.5">
      <c r="A102" s="447" t="s">
        <v>205</v>
      </c>
      <c r="B102" s="444">
        <v>95</v>
      </c>
      <c r="C102" s="452"/>
      <c r="D102" s="451"/>
      <c r="E102" s="449"/>
    </row>
    <row r="103" spans="1:5" s="442" customFormat="1" ht="15.75">
      <c r="A103" s="447" t="s">
        <v>206</v>
      </c>
      <c r="B103" s="444">
        <v>96</v>
      </c>
      <c r="C103" s="452"/>
      <c r="D103" s="451"/>
      <c r="E103" s="449"/>
    </row>
    <row r="104" spans="1:5" s="442" customFormat="1" ht="15.75">
      <c r="A104" s="443" t="s">
        <v>207</v>
      </c>
      <c r="B104" s="444">
        <v>97</v>
      </c>
      <c r="C104" s="462"/>
      <c r="D104" s="463"/>
      <c r="E104" s="464"/>
    </row>
    <row r="105" spans="1:5" s="442" customFormat="1" ht="15.75">
      <c r="A105" s="453" t="s">
        <v>324</v>
      </c>
      <c r="B105" s="444">
        <v>98</v>
      </c>
      <c r="C105" s="467"/>
      <c r="D105" s="454">
        <v>9206</v>
      </c>
      <c r="E105" s="446"/>
    </row>
    <row r="106" spans="1:5" s="442" customFormat="1" ht="16.5" thickBot="1">
      <c r="A106" s="468" t="s">
        <v>325</v>
      </c>
      <c r="B106" s="469">
        <v>99</v>
      </c>
      <c r="C106" s="470"/>
      <c r="D106" s="471">
        <v>90411</v>
      </c>
      <c r="E106" s="472"/>
    </row>
    <row r="107" spans="1:5" ht="15.75">
      <c r="A107" s="473"/>
      <c r="B107" s="474"/>
      <c r="C107" s="475"/>
      <c r="D107" s="475"/>
      <c r="E107" s="476"/>
    </row>
    <row r="108" spans="1:5" ht="15.75">
      <c r="A108" s="477"/>
      <c r="B108" s="474"/>
      <c r="C108" s="475"/>
      <c r="D108" s="475"/>
      <c r="E108" s="476"/>
    </row>
    <row r="109" spans="1:5" ht="15.75">
      <c r="A109" s="474"/>
      <c r="B109" s="474"/>
      <c r="C109" s="475"/>
      <c r="D109" s="475"/>
      <c r="E109" s="476"/>
    </row>
    <row r="110" spans="1:5" ht="15.75">
      <c r="A110" s="769"/>
      <c r="B110" s="769"/>
      <c r="C110" s="769"/>
      <c r="D110" s="769"/>
      <c r="E110" s="769"/>
    </row>
    <row r="111" spans="1:5" ht="15.75">
      <c r="A111" s="769"/>
      <c r="B111" s="769"/>
      <c r="C111" s="769"/>
      <c r="D111" s="769"/>
      <c r="E111" s="769"/>
    </row>
  </sheetData>
  <sheetProtection/>
  <mergeCells count="10">
    <mergeCell ref="A1:E1"/>
    <mergeCell ref="A110:E110"/>
    <mergeCell ref="A111:E111"/>
    <mergeCell ref="C2:E2"/>
    <mergeCell ref="A3:A5"/>
    <mergeCell ref="B3:B5"/>
    <mergeCell ref="C3:C4"/>
    <mergeCell ref="D3:D4"/>
    <mergeCell ref="C5:E5"/>
    <mergeCell ref="E3:E4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dőlt"GIC KÖZSÉG ÖNKORMÁNYZATA&amp;R&amp;"Times New Roman,Félkövér dőlt"10.  melléklet a 4/2013. (V.08.) önkormányzati rendelethez</oddHeader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13">
      <selection activeCell="C37" sqref="C37"/>
    </sheetView>
  </sheetViews>
  <sheetFormatPr defaultColWidth="9.00390625" defaultRowHeight="12.75"/>
  <cols>
    <col min="1" max="1" width="71.125" style="628" customWidth="1"/>
    <col min="2" max="2" width="6.125" style="653" customWidth="1"/>
    <col min="3" max="3" width="18.00390625" style="627" customWidth="1"/>
    <col min="4" max="16384" width="9.375" style="627" customWidth="1"/>
  </cols>
  <sheetData>
    <row r="1" spans="1:3" ht="32.25" customHeight="1">
      <c r="A1" s="783" t="s">
        <v>208</v>
      </c>
      <c r="B1" s="783"/>
      <c r="C1" s="783"/>
    </row>
    <row r="2" spans="1:3" ht="15.75">
      <c r="A2" s="784" t="s">
        <v>742</v>
      </c>
      <c r="B2" s="784"/>
      <c r="C2" s="784"/>
    </row>
    <row r="4" spans="2:3" ht="13.5" thickBot="1">
      <c r="B4" s="785" t="s">
        <v>108</v>
      </c>
      <c r="C4" s="785"/>
    </row>
    <row r="5" spans="1:3" s="629" customFormat="1" ht="31.5" customHeight="1">
      <c r="A5" s="789" t="s">
        <v>209</v>
      </c>
      <c r="B5" s="787" t="s">
        <v>110</v>
      </c>
      <c r="C5" s="791" t="s">
        <v>210</v>
      </c>
    </row>
    <row r="6" spans="1:3" s="629" customFormat="1" ht="12.75">
      <c r="A6" s="790"/>
      <c r="B6" s="788"/>
      <c r="C6" s="792"/>
    </row>
    <row r="7" spans="1:3" s="633" customFormat="1" ht="13.5" thickBot="1">
      <c r="A7" s="630" t="s">
        <v>211</v>
      </c>
      <c r="B7" s="631" t="s">
        <v>212</v>
      </c>
      <c r="C7" s="632" t="s">
        <v>213</v>
      </c>
    </row>
    <row r="8" spans="1:3" ht="15.75" customHeight="1">
      <c r="A8" s="634" t="s">
        <v>214</v>
      </c>
      <c r="B8" s="635" t="s">
        <v>115</v>
      </c>
      <c r="C8" s="636">
        <v>7356</v>
      </c>
    </row>
    <row r="9" spans="1:3" ht="15.75" customHeight="1">
      <c r="A9" s="637" t="s">
        <v>215</v>
      </c>
      <c r="B9" s="638" t="s">
        <v>117</v>
      </c>
      <c r="C9" s="639">
        <v>78476</v>
      </c>
    </row>
    <row r="10" spans="1:3" ht="15.75" customHeight="1">
      <c r="A10" s="637" t="s">
        <v>216</v>
      </c>
      <c r="B10" s="638" t="s">
        <v>119</v>
      </c>
      <c r="C10" s="639"/>
    </row>
    <row r="11" spans="1:3" ht="15.75" customHeight="1">
      <c r="A11" s="640" t="s">
        <v>217</v>
      </c>
      <c r="B11" s="638" t="s">
        <v>121</v>
      </c>
      <c r="C11" s="641">
        <f>SUM(C8:C10)</f>
        <v>85832</v>
      </c>
    </row>
    <row r="12" spans="1:3" ht="15.75" customHeight="1">
      <c r="A12" s="640" t="s">
        <v>218</v>
      </c>
      <c r="B12" s="638" t="s">
        <v>123</v>
      </c>
      <c r="C12" s="641">
        <v>2809</v>
      </c>
    </row>
    <row r="13" spans="1:3" ht="15.75" customHeight="1">
      <c r="A13" s="637" t="s">
        <v>219</v>
      </c>
      <c r="B13" s="638" t="s">
        <v>125</v>
      </c>
      <c r="C13" s="639"/>
    </row>
    <row r="14" spans="1:3" ht="15.75" customHeight="1">
      <c r="A14" s="637" t="s">
        <v>220</v>
      </c>
      <c r="B14" s="638" t="s">
        <v>127</v>
      </c>
      <c r="C14" s="639">
        <v>2809</v>
      </c>
    </row>
    <row r="15" spans="1:3" ht="15.75" customHeight="1">
      <c r="A15" s="640" t="s">
        <v>221</v>
      </c>
      <c r="B15" s="638" t="s">
        <v>129</v>
      </c>
      <c r="C15" s="641">
        <f>SUM(C16:C17)</f>
        <v>0</v>
      </c>
    </row>
    <row r="16" spans="1:3" s="642" customFormat="1" ht="15.75" customHeight="1">
      <c r="A16" s="637" t="s">
        <v>222</v>
      </c>
      <c r="B16" s="638" t="s">
        <v>130</v>
      </c>
      <c r="C16" s="639"/>
    </row>
    <row r="17" spans="1:3" ht="15.75" customHeight="1">
      <c r="A17" s="637" t="s">
        <v>223</v>
      </c>
      <c r="B17" s="638" t="s">
        <v>338</v>
      </c>
      <c r="C17" s="639"/>
    </row>
    <row r="18" spans="1:3" ht="15.75" customHeight="1">
      <c r="A18" s="643" t="s">
        <v>224</v>
      </c>
      <c r="B18" s="638" t="s">
        <v>339</v>
      </c>
      <c r="C18" s="641">
        <f>C12+C15</f>
        <v>2809</v>
      </c>
    </row>
    <row r="19" spans="1:3" ht="15.75" customHeight="1">
      <c r="A19" s="644" t="s">
        <v>225</v>
      </c>
      <c r="B19" s="638" t="s">
        <v>340</v>
      </c>
      <c r="C19" s="645">
        <f>SUM(C20:C23)</f>
        <v>0</v>
      </c>
    </row>
    <row r="20" spans="1:3" ht="15.75" customHeight="1">
      <c r="A20" s="637" t="s">
        <v>226</v>
      </c>
      <c r="B20" s="638" t="s">
        <v>341</v>
      </c>
      <c r="C20" s="639"/>
    </row>
    <row r="21" spans="1:3" ht="15.75" customHeight="1">
      <c r="A21" s="637" t="s">
        <v>227</v>
      </c>
      <c r="B21" s="638" t="s">
        <v>342</v>
      </c>
      <c r="C21" s="639"/>
    </row>
    <row r="22" spans="1:3" ht="15.75" customHeight="1">
      <c r="A22" s="637" t="s">
        <v>228</v>
      </c>
      <c r="B22" s="638" t="s">
        <v>343</v>
      </c>
      <c r="C22" s="639"/>
    </row>
    <row r="23" spans="1:3" ht="15.75" customHeight="1">
      <c r="A23" s="637" t="s">
        <v>229</v>
      </c>
      <c r="B23" s="638" t="s">
        <v>344</v>
      </c>
      <c r="C23" s="639"/>
    </row>
    <row r="24" spans="1:3" ht="15.75" customHeight="1">
      <c r="A24" s="644" t="s">
        <v>230</v>
      </c>
      <c r="B24" s="638" t="s">
        <v>345</v>
      </c>
      <c r="C24" s="645">
        <v>1770</v>
      </c>
    </row>
    <row r="25" spans="1:3" ht="15.75" customHeight="1">
      <c r="A25" s="637" t="s">
        <v>231</v>
      </c>
      <c r="B25" s="638" t="s">
        <v>346</v>
      </c>
      <c r="C25" s="639"/>
    </row>
    <row r="26" spans="1:3" ht="15.75" customHeight="1">
      <c r="A26" s="637" t="s">
        <v>232</v>
      </c>
      <c r="B26" s="638" t="s">
        <v>347</v>
      </c>
      <c r="C26" s="639"/>
    </row>
    <row r="27" spans="1:3" ht="15.75" customHeight="1">
      <c r="A27" s="637" t="s">
        <v>233</v>
      </c>
      <c r="B27" s="638" t="s">
        <v>348</v>
      </c>
      <c r="C27" s="639">
        <v>189</v>
      </c>
    </row>
    <row r="28" spans="1:3" ht="15.75" customHeight="1">
      <c r="A28" s="637" t="s">
        <v>234</v>
      </c>
      <c r="B28" s="638" t="s">
        <v>349</v>
      </c>
      <c r="C28" s="646">
        <v>1581</v>
      </c>
    </row>
    <row r="29" spans="1:3" ht="15.75" customHeight="1">
      <c r="A29" s="647" t="s">
        <v>235</v>
      </c>
      <c r="B29" s="638" t="s">
        <v>350</v>
      </c>
      <c r="C29" s="639"/>
    </row>
    <row r="30" spans="1:3" ht="15.75" customHeight="1">
      <c r="A30" s="648" t="s">
        <v>236</v>
      </c>
      <c r="B30" s="638" t="s">
        <v>351</v>
      </c>
      <c r="C30" s="639"/>
    </row>
    <row r="31" spans="1:3" ht="15.75" customHeight="1">
      <c r="A31" s="648" t="s">
        <v>237</v>
      </c>
      <c r="B31" s="638" t="s">
        <v>352</v>
      </c>
      <c r="C31" s="639"/>
    </row>
    <row r="32" spans="1:3" ht="15.75" customHeight="1">
      <c r="A32" s="648" t="s">
        <v>238</v>
      </c>
      <c r="B32" s="638" t="s">
        <v>353</v>
      </c>
      <c r="C32" s="639">
        <v>1581</v>
      </c>
    </row>
    <row r="33" spans="1:3" ht="15.75" customHeight="1">
      <c r="A33" s="644" t="s">
        <v>239</v>
      </c>
      <c r="B33" s="638" t="s">
        <v>354</v>
      </c>
      <c r="C33" s="649"/>
    </row>
    <row r="34" spans="1:3" ht="15.75" customHeight="1">
      <c r="A34" s="643" t="s">
        <v>240</v>
      </c>
      <c r="B34" s="638" t="s">
        <v>355</v>
      </c>
      <c r="C34" s="641">
        <f>C19+C24+C33</f>
        <v>1770</v>
      </c>
    </row>
    <row r="35" spans="1:3" ht="15.75" customHeight="1" thickBot="1">
      <c r="A35" s="650" t="s">
        <v>241</v>
      </c>
      <c r="B35" s="651" t="s">
        <v>356</v>
      </c>
      <c r="C35" s="652">
        <f>C11+C18+C34</f>
        <v>90411</v>
      </c>
    </row>
    <row r="36" spans="1:5" ht="15.75">
      <c r="A36" s="473"/>
      <c r="B36" s="474"/>
      <c r="C36" s="475"/>
      <c r="D36" s="475"/>
      <c r="E36" s="475"/>
    </row>
    <row r="37" spans="1:5" ht="15.75">
      <c r="A37" s="473"/>
      <c r="B37" s="474"/>
      <c r="C37" s="475"/>
      <c r="D37" s="475"/>
      <c r="E37" s="475"/>
    </row>
    <row r="38" spans="1:5" ht="15.75">
      <c r="A38" s="474"/>
      <c r="B38" s="474"/>
      <c r="C38" s="475"/>
      <c r="D38" s="475"/>
      <c r="E38" s="475"/>
    </row>
    <row r="39" spans="1:5" ht="15.75">
      <c r="A39" s="786"/>
      <c r="B39" s="786"/>
      <c r="C39" s="786"/>
      <c r="D39" s="479"/>
      <c r="E39" s="479"/>
    </row>
    <row r="40" spans="1:5" ht="15.75">
      <c r="A40" s="786"/>
      <c r="B40" s="786"/>
      <c r="C40" s="786"/>
      <c r="D40" s="479"/>
      <c r="E40" s="479"/>
    </row>
  </sheetData>
  <sheetProtection/>
  <mergeCells count="8">
    <mergeCell ref="A40:C40"/>
    <mergeCell ref="B5:B6"/>
    <mergeCell ref="A5:A6"/>
    <mergeCell ref="C5:C6"/>
    <mergeCell ref="A1:C1"/>
    <mergeCell ref="A2:C2"/>
    <mergeCell ref="B4:C4"/>
    <mergeCell ref="A39:C39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dőlt"Gic község Önkormányzata&amp;R&amp;"Times New Roman CE,Félkövér dőlt"10.  melléklet a  4/2014. (V.08.)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3">
      <selection activeCell="E44" sqref="E4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698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284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1023</v>
      </c>
      <c r="E34" s="92">
        <v>1026</v>
      </c>
      <c r="F34" s="92">
        <v>1023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>
        <v>345</v>
      </c>
      <c r="F35" s="99">
        <v>342</v>
      </c>
    </row>
    <row r="36" spans="1:6" ht="12" customHeight="1">
      <c r="A36" s="171"/>
      <c r="B36" s="117" t="s">
        <v>407</v>
      </c>
      <c r="C36" s="9" t="s">
        <v>559</v>
      </c>
      <c r="D36" s="185"/>
      <c r="E36" s="185">
        <v>72</v>
      </c>
      <c r="F36" s="185">
        <v>72</v>
      </c>
    </row>
    <row r="37" spans="1:6" ht="12" customHeight="1">
      <c r="A37" s="171"/>
      <c r="B37" s="117" t="s">
        <v>408</v>
      </c>
      <c r="C37" s="9" t="s">
        <v>445</v>
      </c>
      <c r="D37" s="185">
        <v>1023</v>
      </c>
      <c r="E37" s="185">
        <v>609</v>
      </c>
      <c r="F37" s="185">
        <v>609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1023</v>
      </c>
      <c r="E47" s="92">
        <f>+E34+E40+E45+E46</f>
        <v>1026</v>
      </c>
      <c r="F47" s="92">
        <f>+F34+F40+F45+F46</f>
        <v>1023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31">
      <selection activeCell="F58" sqref="F58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699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700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/>
      <c r="E9" s="92">
        <v>100</v>
      </c>
      <c r="F9" s="92">
        <v>757</v>
      </c>
    </row>
    <row r="10" spans="1:6" s="76" customFormat="1" ht="12" customHeight="1">
      <c r="A10" s="151"/>
      <c r="B10" s="150" t="s">
        <v>406</v>
      </c>
      <c r="C10" s="14" t="s">
        <v>656</v>
      </c>
      <c r="D10" s="188"/>
      <c r="E10" s="188"/>
      <c r="F10" s="188">
        <v>144</v>
      </c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>
        <v>100</v>
      </c>
      <c r="F12" s="185">
        <v>100</v>
      </c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660</v>
      </c>
      <c r="D16" s="185"/>
      <c r="E16" s="185"/>
      <c r="F16" s="185">
        <v>512</v>
      </c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>
        <v>1</v>
      </c>
    </row>
    <row r="18" spans="1:6" s="76" customFormat="1" ht="12" customHeight="1" thickBot="1">
      <c r="A18" s="134" t="s">
        <v>330</v>
      </c>
      <c r="B18" s="147"/>
      <c r="C18" s="148" t="s">
        <v>639</v>
      </c>
      <c r="D18" s="92"/>
      <c r="E18" s="92"/>
      <c r="F18" s="92"/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>
        <v>238</v>
      </c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v>2857</v>
      </c>
      <c r="E25" s="186">
        <v>2863</v>
      </c>
      <c r="F25" s="186">
        <v>2863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>
        <v>2803</v>
      </c>
      <c r="E26" s="183">
        <v>2803</v>
      </c>
      <c r="F26" s="183">
        <v>2863</v>
      </c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2857</v>
      </c>
      <c r="E30" s="186">
        <f>SUM(E9,E18,E23,E24,E25,E28,E29)</f>
        <v>2963</v>
      </c>
      <c r="F30" s="186">
        <f>SUM(F9,F18,F23,F24,F25,F28,F29)</f>
        <v>3858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10936</v>
      </c>
      <c r="E34" s="92">
        <v>11127</v>
      </c>
      <c r="F34" s="92">
        <v>11552</v>
      </c>
    </row>
    <row r="35" spans="1:6" ht="12" customHeight="1">
      <c r="A35" s="170"/>
      <c r="B35" s="121" t="s">
        <v>406</v>
      </c>
      <c r="C35" s="11" t="s">
        <v>360</v>
      </c>
      <c r="D35" s="99">
        <v>1944</v>
      </c>
      <c r="E35" s="99">
        <v>1944</v>
      </c>
      <c r="F35" s="99">
        <v>1917</v>
      </c>
    </row>
    <row r="36" spans="1:6" ht="12" customHeight="1">
      <c r="A36" s="171"/>
      <c r="B36" s="117" t="s">
        <v>407</v>
      </c>
      <c r="C36" s="9" t="s">
        <v>559</v>
      </c>
      <c r="D36" s="185">
        <v>525</v>
      </c>
      <c r="E36" s="185">
        <v>525</v>
      </c>
      <c r="F36" s="185">
        <v>518</v>
      </c>
    </row>
    <row r="37" spans="1:6" ht="12" customHeight="1">
      <c r="A37" s="171"/>
      <c r="B37" s="117" t="s">
        <v>408</v>
      </c>
      <c r="C37" s="9" t="s">
        <v>445</v>
      </c>
      <c r="D37" s="185">
        <v>2965</v>
      </c>
      <c r="E37" s="185">
        <v>3156</v>
      </c>
      <c r="F37" s="185">
        <v>3154</v>
      </c>
    </row>
    <row r="38" spans="1:6" ht="12" customHeight="1">
      <c r="A38" s="171"/>
      <c r="B38" s="117" t="s">
        <v>409</v>
      </c>
      <c r="C38" s="9" t="s">
        <v>701</v>
      </c>
      <c r="D38" s="185">
        <v>5224</v>
      </c>
      <c r="E38" s="185">
        <v>5224</v>
      </c>
      <c r="F38" s="185">
        <v>5647</v>
      </c>
    </row>
    <row r="39" spans="1:6" ht="12" customHeight="1" thickBot="1">
      <c r="A39" s="171"/>
      <c r="B39" s="117" t="s">
        <v>418</v>
      </c>
      <c r="C39" s="9" t="s">
        <v>702</v>
      </c>
      <c r="D39" s="185">
        <v>278</v>
      </c>
      <c r="E39" s="185">
        <v>278</v>
      </c>
      <c r="F39" s="185">
        <v>316</v>
      </c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95</v>
      </c>
      <c r="E40" s="92">
        <f>SUM(E41:E44)</f>
        <v>195</v>
      </c>
      <c r="F40" s="92">
        <f>SUM(F41:F44)</f>
        <v>194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703</v>
      </c>
      <c r="D42" s="185">
        <v>95</v>
      </c>
      <c r="E42" s="185">
        <v>95</v>
      </c>
      <c r="F42" s="185">
        <v>94</v>
      </c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>
        <v>100</v>
      </c>
      <c r="F44" s="185">
        <v>100</v>
      </c>
    </row>
    <row r="45" spans="1:6" ht="12" customHeight="1" thickBot="1">
      <c r="A45" s="137" t="s">
        <v>331</v>
      </c>
      <c r="B45" s="33"/>
      <c r="C45" s="36" t="s">
        <v>661</v>
      </c>
      <c r="D45" s="122">
        <v>905</v>
      </c>
      <c r="E45" s="122">
        <v>905</v>
      </c>
      <c r="F45" s="122">
        <v>904</v>
      </c>
    </row>
    <row r="46" spans="1:6" ht="12" customHeight="1" thickBot="1">
      <c r="A46" s="137" t="s">
        <v>332</v>
      </c>
      <c r="B46" s="33"/>
      <c r="C46" s="36" t="s">
        <v>288</v>
      </c>
      <c r="D46" s="122"/>
      <c r="E46" s="122">
        <v>2183</v>
      </c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11936</v>
      </c>
      <c r="E47" s="92">
        <f>+E34+E40+E45+E46</f>
        <v>14410</v>
      </c>
      <c r="F47" s="92">
        <f>+F34+F40+F45+F46</f>
        <v>12650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3">
      <selection activeCell="F49" sqref="F49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704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662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287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285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286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/>
      <c r="E25" s="186"/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896</v>
      </c>
      <c r="E34" s="92">
        <v>745</v>
      </c>
      <c r="F34" s="92">
        <v>668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>
        <v>896</v>
      </c>
      <c r="E37" s="185">
        <v>745</v>
      </c>
      <c r="F37" s="185">
        <v>668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/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288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289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v>896</v>
      </c>
      <c r="E47" s="92">
        <v>745</v>
      </c>
      <c r="F47" s="92">
        <v>668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4">
      <selection activeCell="F54" sqref="F5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705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663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v>1643</v>
      </c>
      <c r="E9" s="92">
        <v>1643</v>
      </c>
      <c r="F9" s="92">
        <v>1365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>
        <v>1643</v>
      </c>
      <c r="E12" s="185">
        <v>1643</v>
      </c>
      <c r="F12" s="185">
        <v>1365</v>
      </c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>
        <v>1200</v>
      </c>
      <c r="E23" s="122">
        <v>1200</v>
      </c>
      <c r="F23" s="122">
        <v>1200</v>
      </c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2843</v>
      </c>
      <c r="E30" s="186">
        <f>SUM(E9,E18,E23,E24,E25,E28,E29)</f>
        <v>2843</v>
      </c>
      <c r="F30" s="186">
        <f>SUM(F9,F18,F23,F24,F25,F28,F29)</f>
        <v>2565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325</v>
      </c>
      <c r="E34" s="92">
        <v>476</v>
      </c>
      <c r="F34" s="92">
        <v>470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>
        <v>5</v>
      </c>
    </row>
    <row r="36" spans="1:6" ht="12" customHeight="1">
      <c r="A36" s="171"/>
      <c r="B36" s="117" t="s">
        <v>407</v>
      </c>
      <c r="C36" s="9" t="s">
        <v>559</v>
      </c>
      <c r="D36" s="185"/>
      <c r="E36" s="185">
        <v>1</v>
      </c>
      <c r="F36" s="185">
        <v>1</v>
      </c>
    </row>
    <row r="37" spans="1:6" ht="12" customHeight="1">
      <c r="A37" s="171"/>
      <c r="B37" s="117" t="s">
        <v>408</v>
      </c>
      <c r="C37" s="9" t="s">
        <v>445</v>
      </c>
      <c r="D37" s="185">
        <v>325</v>
      </c>
      <c r="E37" s="185">
        <v>475</v>
      </c>
      <c r="F37" s="185">
        <v>464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325</v>
      </c>
      <c r="E47" s="92">
        <f>+E34+E40+E45+E46</f>
        <v>476</v>
      </c>
      <c r="F47" s="92">
        <f>+F34+F40+F45+F46</f>
        <v>470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3">
      <selection activeCell="D53" sqref="D53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706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664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707</v>
      </c>
      <c r="D28" s="122">
        <v>17032</v>
      </c>
      <c r="E28" s="122">
        <v>19863</v>
      </c>
      <c r="F28" s="122">
        <v>19892</v>
      </c>
    </row>
    <row r="29" spans="1:6" s="77" customFormat="1" ht="12" customHeight="1" thickBot="1">
      <c r="A29" s="157" t="s">
        <v>335</v>
      </c>
      <c r="B29" s="549"/>
      <c r="C29" s="550" t="s">
        <v>499</v>
      </c>
      <c r="D29" s="187">
        <v>5126</v>
      </c>
      <c r="E29" s="187">
        <v>5126</v>
      </c>
      <c r="F29" s="187">
        <v>2726</v>
      </c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22158</v>
      </c>
      <c r="E30" s="186">
        <f>SUM(E9,E18,E23,E24,E25,E28,E29)</f>
        <v>24989</v>
      </c>
      <c r="F30" s="186">
        <f>SUM(F9,F18,F23,F24,F25,F28,F29)</f>
        <v>22618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/>
      <c r="E34" s="92"/>
      <c r="F34" s="92"/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/>
      <c r="E37" s="185"/>
      <c r="F37" s="185"/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561</v>
      </c>
      <c r="D39" s="185"/>
      <c r="E39" s="185"/>
      <c r="F39" s="185"/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0</v>
      </c>
      <c r="E47" s="92">
        <f>+E34+E40+E45+E46</f>
        <v>0</v>
      </c>
      <c r="F47" s="92">
        <f>+F34+F40+F45+F46</f>
        <v>0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27">
      <selection activeCell="F54" sqref="F54"/>
    </sheetView>
  </sheetViews>
  <sheetFormatPr defaultColWidth="9.00390625" defaultRowHeight="12.75"/>
  <cols>
    <col min="1" max="1" width="9.625" style="4" customWidth="1"/>
    <col min="2" max="2" width="9.625" style="5" customWidth="1"/>
    <col min="3" max="3" width="65.00390625" style="5" customWidth="1"/>
    <col min="4" max="6" width="13.375" style="5" customWidth="1"/>
    <col min="7" max="16384" width="9.375" style="5" customWidth="1"/>
  </cols>
  <sheetData>
    <row r="1" spans="1:6" s="3" customFormat="1" ht="21" customHeight="1" thickBot="1">
      <c r="A1" s="138"/>
      <c r="B1" s="139"/>
      <c r="C1" s="179"/>
      <c r="D1" s="179"/>
      <c r="E1" s="179"/>
      <c r="F1" s="178" t="s">
        <v>708</v>
      </c>
    </row>
    <row r="2" spans="1:6" s="74" customFormat="1" ht="25.5" customHeight="1">
      <c r="A2" s="723" t="s">
        <v>633</v>
      </c>
      <c r="B2" s="724"/>
      <c r="C2" s="725" t="s">
        <v>283</v>
      </c>
      <c r="D2" s="726"/>
      <c r="E2" s="727"/>
      <c r="F2" s="180"/>
    </row>
    <row r="3" spans="1:6" s="74" customFormat="1" ht="16.5" thickBot="1">
      <c r="A3" s="140" t="s">
        <v>632</v>
      </c>
      <c r="B3" s="141"/>
      <c r="C3" s="728" t="s">
        <v>665</v>
      </c>
      <c r="D3" s="729"/>
      <c r="E3" s="729"/>
      <c r="F3" s="181"/>
    </row>
    <row r="4" spans="1:6" s="75" customFormat="1" ht="15.75" customHeight="1" thickBot="1">
      <c r="A4" s="142"/>
      <c r="B4" s="142"/>
      <c r="C4" s="142"/>
      <c r="D4" s="142"/>
      <c r="E4" s="142"/>
      <c r="F4" s="143" t="s">
        <v>363</v>
      </c>
    </row>
    <row r="5" spans="1:6" ht="13.5" thickBot="1">
      <c r="A5" s="730" t="s">
        <v>634</v>
      </c>
      <c r="B5" s="731"/>
      <c r="C5" s="734" t="s">
        <v>364</v>
      </c>
      <c r="D5" s="266" t="s">
        <v>12</v>
      </c>
      <c r="E5" s="266" t="s">
        <v>13</v>
      </c>
      <c r="F5" s="703" t="s">
        <v>654</v>
      </c>
    </row>
    <row r="6" spans="1:6" ht="13.5" thickBot="1">
      <c r="A6" s="732"/>
      <c r="B6" s="733"/>
      <c r="C6" s="735"/>
      <c r="D6" s="701" t="s">
        <v>14</v>
      </c>
      <c r="E6" s="722"/>
      <c r="F6" s="704"/>
    </row>
    <row r="7" spans="1:6" s="63" customFormat="1" ht="12.75" customHeight="1" thickBot="1">
      <c r="A7" s="134" t="s">
        <v>101</v>
      </c>
      <c r="B7" s="135" t="s">
        <v>102</v>
      </c>
      <c r="C7" s="135" t="s">
        <v>103</v>
      </c>
      <c r="D7" s="267" t="s">
        <v>104</v>
      </c>
      <c r="E7" s="267" t="s">
        <v>105</v>
      </c>
      <c r="F7" s="136" t="s">
        <v>106</v>
      </c>
    </row>
    <row r="8" spans="1:6" s="63" customFormat="1" ht="15.75" customHeight="1" thickBot="1">
      <c r="A8" s="144"/>
      <c r="B8" s="145"/>
      <c r="C8" s="145" t="s">
        <v>365</v>
      </c>
      <c r="D8" s="145"/>
      <c r="E8" s="145"/>
      <c r="F8" s="146"/>
    </row>
    <row r="9" spans="1:6" s="76" customFormat="1" ht="12" customHeight="1" thickBot="1">
      <c r="A9" s="134" t="s">
        <v>329</v>
      </c>
      <c r="B9" s="147"/>
      <c r="C9" s="148" t="s">
        <v>637</v>
      </c>
      <c r="D9" s="92">
        <f>SUM(D10:D17)</f>
        <v>0</v>
      </c>
      <c r="E9" s="92">
        <f>SUM(E10:E17)</f>
        <v>0</v>
      </c>
      <c r="F9" s="92">
        <f>SUM(F10:F17)</f>
        <v>0</v>
      </c>
    </row>
    <row r="10" spans="1:6" s="76" customFormat="1" ht="12" customHeight="1">
      <c r="A10" s="151"/>
      <c r="B10" s="150" t="s">
        <v>406</v>
      </c>
      <c r="C10" s="14" t="s">
        <v>491</v>
      </c>
      <c r="D10" s="188"/>
      <c r="E10" s="188"/>
      <c r="F10" s="188"/>
    </row>
    <row r="11" spans="1:6" s="76" customFormat="1" ht="12" customHeight="1">
      <c r="A11" s="149"/>
      <c r="B11" s="150" t="s">
        <v>407</v>
      </c>
      <c r="C11" s="9" t="s">
        <v>492</v>
      </c>
      <c r="D11" s="185"/>
      <c r="E11" s="185"/>
      <c r="F11" s="185"/>
    </row>
    <row r="12" spans="1:6" s="76" customFormat="1" ht="12" customHeight="1">
      <c r="A12" s="149"/>
      <c r="B12" s="150" t="s">
        <v>408</v>
      </c>
      <c r="C12" s="9" t="s">
        <v>493</v>
      </c>
      <c r="D12" s="185"/>
      <c r="E12" s="185"/>
      <c r="F12" s="185"/>
    </row>
    <row r="13" spans="1:6" s="76" customFormat="1" ht="12" customHeight="1">
      <c r="A13" s="149"/>
      <c r="B13" s="150" t="s">
        <v>409</v>
      </c>
      <c r="C13" s="9" t="s">
        <v>494</v>
      </c>
      <c r="D13" s="185"/>
      <c r="E13" s="185"/>
      <c r="F13" s="185"/>
    </row>
    <row r="14" spans="1:6" s="76" customFormat="1" ht="12" customHeight="1">
      <c r="A14" s="149"/>
      <c r="B14" s="150" t="s">
        <v>449</v>
      </c>
      <c r="C14" s="8" t="s">
        <v>495</v>
      </c>
      <c r="D14" s="185"/>
      <c r="E14" s="185"/>
      <c r="F14" s="185"/>
    </row>
    <row r="15" spans="1:6" s="76" customFormat="1" ht="12" customHeight="1">
      <c r="A15" s="152"/>
      <c r="B15" s="150" t="s">
        <v>410</v>
      </c>
      <c r="C15" s="9" t="s">
        <v>496</v>
      </c>
      <c r="D15" s="189"/>
      <c r="E15" s="189"/>
      <c r="F15" s="189"/>
    </row>
    <row r="16" spans="1:6" s="77" customFormat="1" ht="12" customHeight="1">
      <c r="A16" s="149"/>
      <c r="B16" s="150" t="s">
        <v>411</v>
      </c>
      <c r="C16" s="9" t="s">
        <v>638</v>
      </c>
      <c r="D16" s="185"/>
      <c r="E16" s="185"/>
      <c r="F16" s="185"/>
    </row>
    <row r="17" spans="1:6" s="77" customFormat="1" ht="12" customHeight="1" thickBot="1">
      <c r="A17" s="153"/>
      <c r="B17" s="154" t="s">
        <v>419</v>
      </c>
      <c r="C17" s="8" t="s">
        <v>631</v>
      </c>
      <c r="D17" s="126"/>
      <c r="E17" s="126"/>
      <c r="F17" s="126"/>
    </row>
    <row r="18" spans="1:6" s="76" customFormat="1" ht="12" customHeight="1" thickBot="1">
      <c r="A18" s="134" t="s">
        <v>330</v>
      </c>
      <c r="B18" s="147"/>
      <c r="C18" s="148" t="s">
        <v>639</v>
      </c>
      <c r="D18" s="92">
        <f>SUM(D19:D22)</f>
        <v>0</v>
      </c>
      <c r="E18" s="92">
        <f>SUM(E19:E22)</f>
        <v>0</v>
      </c>
      <c r="F18" s="92">
        <f>SUM(F19:F22)</f>
        <v>0</v>
      </c>
    </row>
    <row r="19" spans="1:6" s="77" customFormat="1" ht="12" customHeight="1">
      <c r="A19" s="149"/>
      <c r="B19" s="150" t="s">
        <v>412</v>
      </c>
      <c r="C19" s="11" t="s">
        <v>425</v>
      </c>
      <c r="D19" s="185"/>
      <c r="E19" s="185"/>
      <c r="F19" s="185"/>
    </row>
    <row r="20" spans="1:6" s="77" customFormat="1" ht="12" customHeight="1">
      <c r="A20" s="149"/>
      <c r="B20" s="150" t="s">
        <v>413</v>
      </c>
      <c r="C20" s="9" t="s">
        <v>426</v>
      </c>
      <c r="D20" s="185"/>
      <c r="E20" s="185"/>
      <c r="F20" s="185"/>
    </row>
    <row r="21" spans="1:6" s="77" customFormat="1" ht="12" customHeight="1">
      <c r="A21" s="149"/>
      <c r="B21" s="150" t="s">
        <v>414</v>
      </c>
      <c r="C21" s="9" t="s">
        <v>640</v>
      </c>
      <c r="D21" s="185"/>
      <c r="E21" s="185"/>
      <c r="F21" s="185"/>
    </row>
    <row r="22" spans="1:6" s="77" customFormat="1" ht="12" customHeight="1" thickBot="1">
      <c r="A22" s="149"/>
      <c r="B22" s="150" t="s">
        <v>415</v>
      </c>
      <c r="C22" s="9" t="s">
        <v>427</v>
      </c>
      <c r="D22" s="185"/>
      <c r="E22" s="185"/>
      <c r="F22" s="185"/>
    </row>
    <row r="23" spans="1:6" s="77" customFormat="1" ht="12" customHeight="1" thickBot="1">
      <c r="A23" s="137" t="s">
        <v>331</v>
      </c>
      <c r="B23" s="83"/>
      <c r="C23" s="83" t="s">
        <v>641</v>
      </c>
      <c r="D23" s="122"/>
      <c r="E23" s="122"/>
      <c r="F23" s="122"/>
    </row>
    <row r="24" spans="1:6" s="76" customFormat="1" ht="12" customHeight="1" thickBot="1">
      <c r="A24" s="137" t="s">
        <v>332</v>
      </c>
      <c r="B24" s="147"/>
      <c r="C24" s="83" t="s">
        <v>642</v>
      </c>
      <c r="D24" s="122"/>
      <c r="E24" s="122"/>
      <c r="F24" s="122"/>
    </row>
    <row r="25" spans="1:6" s="76" customFormat="1" ht="12" customHeight="1" thickBot="1">
      <c r="A25" s="134" t="s">
        <v>333</v>
      </c>
      <c r="B25" s="125"/>
      <c r="C25" s="83" t="s">
        <v>643</v>
      </c>
      <c r="D25" s="186">
        <f>+D26+D27</f>
        <v>0</v>
      </c>
      <c r="E25" s="186">
        <f>+E26+E27</f>
        <v>0</v>
      </c>
      <c r="F25" s="186">
        <f>+F26+F27</f>
        <v>0</v>
      </c>
    </row>
    <row r="26" spans="1:6" s="76" customFormat="1" ht="12" customHeight="1">
      <c r="A26" s="151"/>
      <c r="B26" s="123" t="s">
        <v>391</v>
      </c>
      <c r="C26" s="105" t="s">
        <v>383</v>
      </c>
      <c r="D26" s="183"/>
      <c r="E26" s="183"/>
      <c r="F26" s="183"/>
    </row>
    <row r="27" spans="1:6" s="76" customFormat="1" ht="12" customHeight="1" thickBot="1">
      <c r="A27" s="155"/>
      <c r="B27" s="124" t="s">
        <v>392</v>
      </c>
      <c r="C27" s="107" t="s">
        <v>644</v>
      </c>
      <c r="D27" s="184"/>
      <c r="E27" s="184"/>
      <c r="F27" s="184"/>
    </row>
    <row r="28" spans="1:6" s="77" customFormat="1" ht="12" customHeight="1" thickBot="1">
      <c r="A28" s="157" t="s">
        <v>334</v>
      </c>
      <c r="B28" s="158"/>
      <c r="C28" s="83" t="s">
        <v>645</v>
      </c>
      <c r="D28" s="122"/>
      <c r="E28" s="122"/>
      <c r="F28" s="122"/>
    </row>
    <row r="29" spans="1:6" s="77" customFormat="1" ht="12" customHeight="1" thickBot="1">
      <c r="A29" s="157" t="s">
        <v>335</v>
      </c>
      <c r="B29" s="549"/>
      <c r="C29" s="550" t="s">
        <v>269</v>
      </c>
      <c r="D29" s="187"/>
      <c r="E29" s="187"/>
      <c r="F29" s="187"/>
    </row>
    <row r="30" spans="1:6" s="77" customFormat="1" ht="15" customHeight="1" thickBot="1">
      <c r="A30" s="157" t="s">
        <v>336</v>
      </c>
      <c r="B30" s="159"/>
      <c r="C30" s="160" t="s">
        <v>646</v>
      </c>
      <c r="D30" s="186">
        <f>SUM(D9,D18,D23,D24,D25,D28,D29)</f>
        <v>0</v>
      </c>
      <c r="E30" s="186">
        <f>SUM(E9,E18,E23,E24,E25,E28,E29)</f>
        <v>0</v>
      </c>
      <c r="F30" s="186">
        <f>SUM(F9,F18,F23,F24,F25,F28,F29)</f>
        <v>0</v>
      </c>
    </row>
    <row r="31" spans="1:6" s="77" customFormat="1" ht="15" customHeight="1">
      <c r="A31" s="161"/>
      <c r="B31" s="161"/>
      <c r="C31" s="162"/>
      <c r="D31" s="162"/>
      <c r="E31" s="162"/>
      <c r="F31" s="163"/>
    </row>
    <row r="32" spans="1:6" ht="13.5" thickBot="1">
      <c r="A32" s="164"/>
      <c r="B32" s="165"/>
      <c r="C32" s="165"/>
      <c r="D32" s="165"/>
      <c r="E32" s="165"/>
      <c r="F32" s="165"/>
    </row>
    <row r="33" spans="1:6" s="63" customFormat="1" ht="16.5" customHeight="1" thickBot="1">
      <c r="A33" s="166"/>
      <c r="B33" s="167"/>
      <c r="C33" s="168" t="s">
        <v>371</v>
      </c>
      <c r="D33" s="168"/>
      <c r="E33" s="168"/>
      <c r="F33" s="169"/>
    </row>
    <row r="34" spans="1:6" s="78" customFormat="1" ht="12" customHeight="1" thickBot="1">
      <c r="A34" s="137" t="s">
        <v>329</v>
      </c>
      <c r="B34" s="33"/>
      <c r="C34" s="36" t="s">
        <v>558</v>
      </c>
      <c r="D34" s="92">
        <v>1240</v>
      </c>
      <c r="E34" s="92">
        <v>1646</v>
      </c>
      <c r="F34" s="92">
        <v>1591</v>
      </c>
    </row>
    <row r="35" spans="1:6" ht="12" customHeight="1">
      <c r="A35" s="170"/>
      <c r="B35" s="121" t="s">
        <v>406</v>
      </c>
      <c r="C35" s="11" t="s">
        <v>360</v>
      </c>
      <c r="D35" s="99"/>
      <c r="E35" s="99"/>
      <c r="F35" s="99"/>
    </row>
    <row r="36" spans="1:6" ht="12" customHeight="1">
      <c r="A36" s="171"/>
      <c r="B36" s="117" t="s">
        <v>407</v>
      </c>
      <c r="C36" s="9" t="s">
        <v>559</v>
      </c>
      <c r="D36" s="185"/>
      <c r="E36" s="185"/>
      <c r="F36" s="185"/>
    </row>
    <row r="37" spans="1:6" ht="12" customHeight="1">
      <c r="A37" s="171"/>
      <c r="B37" s="117" t="s">
        <v>408</v>
      </c>
      <c r="C37" s="9" t="s">
        <v>445</v>
      </c>
      <c r="D37" s="185">
        <v>1120</v>
      </c>
      <c r="E37" s="185">
        <v>1098</v>
      </c>
      <c r="F37" s="185">
        <v>1043</v>
      </c>
    </row>
    <row r="38" spans="1:6" ht="12" customHeight="1">
      <c r="A38" s="171"/>
      <c r="B38" s="117" t="s">
        <v>409</v>
      </c>
      <c r="C38" s="9" t="s">
        <v>560</v>
      </c>
      <c r="D38" s="185"/>
      <c r="E38" s="185"/>
      <c r="F38" s="185"/>
    </row>
    <row r="39" spans="1:6" ht="12" customHeight="1" thickBot="1">
      <c r="A39" s="171"/>
      <c r="B39" s="117" t="s">
        <v>418</v>
      </c>
      <c r="C39" s="9" t="s">
        <v>709</v>
      </c>
      <c r="D39" s="185">
        <v>120</v>
      </c>
      <c r="E39" s="185">
        <v>548</v>
      </c>
      <c r="F39" s="185">
        <v>548</v>
      </c>
    </row>
    <row r="40" spans="1:6" ht="12" customHeight="1" thickBot="1">
      <c r="A40" s="137" t="s">
        <v>330</v>
      </c>
      <c r="B40" s="33"/>
      <c r="C40" s="36" t="s">
        <v>647</v>
      </c>
      <c r="D40" s="92">
        <f>SUM(D41:D44)</f>
        <v>0</v>
      </c>
      <c r="E40" s="92">
        <f>SUM(E41:E44)</f>
        <v>0</v>
      </c>
      <c r="F40" s="92">
        <f>SUM(F41:F44)</f>
        <v>0</v>
      </c>
    </row>
    <row r="41" spans="1:6" s="78" customFormat="1" ht="12" customHeight="1">
      <c r="A41" s="170"/>
      <c r="B41" s="121" t="s">
        <v>412</v>
      </c>
      <c r="C41" s="11" t="s">
        <v>564</v>
      </c>
      <c r="D41" s="99"/>
      <c r="E41" s="99"/>
      <c r="F41" s="99"/>
    </row>
    <row r="42" spans="1:6" ht="12" customHeight="1">
      <c r="A42" s="171"/>
      <c r="B42" s="117" t="s">
        <v>413</v>
      </c>
      <c r="C42" s="9" t="s">
        <v>565</v>
      </c>
      <c r="D42" s="185"/>
      <c r="E42" s="185"/>
      <c r="F42" s="185"/>
    </row>
    <row r="43" spans="1:6" ht="12" customHeight="1">
      <c r="A43" s="171"/>
      <c r="B43" s="117" t="s">
        <v>414</v>
      </c>
      <c r="C43" s="9" t="s">
        <v>572</v>
      </c>
      <c r="D43" s="185"/>
      <c r="E43" s="185"/>
      <c r="F43" s="185"/>
    </row>
    <row r="44" spans="1:6" ht="12" customHeight="1" thickBot="1">
      <c r="A44" s="171"/>
      <c r="B44" s="117" t="s">
        <v>415</v>
      </c>
      <c r="C44" s="9" t="s">
        <v>372</v>
      </c>
      <c r="D44" s="185"/>
      <c r="E44" s="185"/>
      <c r="F44" s="185"/>
    </row>
    <row r="45" spans="1:6" ht="12" customHeight="1" thickBot="1">
      <c r="A45" s="137" t="s">
        <v>331</v>
      </c>
      <c r="B45" s="33"/>
      <c r="C45" s="36" t="s">
        <v>648</v>
      </c>
      <c r="D45" s="122"/>
      <c r="E45" s="122"/>
      <c r="F45" s="122"/>
    </row>
    <row r="46" spans="1:6" ht="12" customHeight="1" thickBot="1">
      <c r="A46" s="137" t="s">
        <v>332</v>
      </c>
      <c r="B46" s="33"/>
      <c r="C46" s="36" t="s">
        <v>268</v>
      </c>
      <c r="D46" s="122"/>
      <c r="E46" s="122"/>
      <c r="F46" s="122"/>
    </row>
    <row r="47" spans="1:6" ht="15" customHeight="1" thickBot="1">
      <c r="A47" s="137" t="s">
        <v>333</v>
      </c>
      <c r="B47" s="156"/>
      <c r="C47" s="172" t="s">
        <v>649</v>
      </c>
      <c r="D47" s="92">
        <f>+D34+D40+D45+D46</f>
        <v>1240</v>
      </c>
      <c r="E47" s="92">
        <f>+E34+E40+E45+E46</f>
        <v>1646</v>
      </c>
      <c r="F47" s="92">
        <f>+F34+F40+F45+F46</f>
        <v>1591</v>
      </c>
    </row>
    <row r="48" spans="1:6" ht="13.5" thickBot="1">
      <c r="A48" s="173"/>
      <c r="B48" s="174"/>
      <c r="C48" s="174"/>
      <c r="D48" s="174"/>
      <c r="E48" s="174"/>
      <c r="F48" s="174"/>
    </row>
    <row r="49" spans="1:6" ht="15" customHeight="1" thickBot="1">
      <c r="A49" s="175" t="s">
        <v>635</v>
      </c>
      <c r="B49" s="176"/>
      <c r="C49" s="177"/>
      <c r="D49" s="80"/>
      <c r="E49" s="80"/>
      <c r="F49" s="80"/>
    </row>
    <row r="50" spans="1:6" ht="14.25" customHeight="1" thickBot="1">
      <c r="A50" s="175" t="s">
        <v>636</v>
      </c>
      <c r="B50" s="176"/>
      <c r="C50" s="177"/>
      <c r="D50" s="80"/>
      <c r="E50" s="80"/>
      <c r="F50" s="80"/>
    </row>
  </sheetData>
  <sheetProtection formatCells="0"/>
  <mergeCells count="7">
    <mergeCell ref="F5:F6"/>
    <mergeCell ref="D6:E6"/>
    <mergeCell ref="A2:B2"/>
    <mergeCell ref="C2:E2"/>
    <mergeCell ref="C3:E3"/>
    <mergeCell ref="A5:B6"/>
    <mergeCell ref="C5:C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Klári</cp:lastModifiedBy>
  <cp:lastPrinted>2014-05-06T07:49:08Z</cp:lastPrinted>
  <dcterms:created xsi:type="dcterms:W3CDTF">1999-10-30T10:30:45Z</dcterms:created>
  <dcterms:modified xsi:type="dcterms:W3CDTF">2014-05-06T08:13:54Z</dcterms:modified>
  <cp:category/>
  <cp:version/>
  <cp:contentType/>
  <cp:contentStatus/>
</cp:coreProperties>
</file>