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'Munka1'!$A$1:$N$65</definedName>
  </definedNames>
  <calcPr fullCalcOnLoad="1"/>
</workbook>
</file>

<file path=xl/sharedStrings.xml><?xml version="1.0" encoding="utf-8"?>
<sst xmlns="http://schemas.openxmlformats.org/spreadsheetml/2006/main" count="151" uniqueCount="62">
  <si>
    <t>Ezer Ft-ban</t>
  </si>
  <si>
    <t>A</t>
  </si>
  <si>
    <t>B</t>
  </si>
  <si>
    <t>C</t>
  </si>
  <si>
    <t>D</t>
  </si>
  <si>
    <t>Szakf.</t>
  </si>
  <si>
    <t>Megnevezés</t>
  </si>
  <si>
    <t>Bev. Forrás</t>
  </si>
  <si>
    <t>Eredeti ei.</t>
  </si>
  <si>
    <t>1.</t>
  </si>
  <si>
    <t>Kulcs Község Önkormányzata</t>
  </si>
  <si>
    <t>2.</t>
  </si>
  <si>
    <t>3.</t>
  </si>
  <si>
    <t>Felh.célú támogatási bev.</t>
  </si>
  <si>
    <t>Int.műk. bev.</t>
  </si>
  <si>
    <t>Közhatalmi bevételek ösz.</t>
  </si>
  <si>
    <t>841901-9 Önkormányzatok elszámolásai</t>
  </si>
  <si>
    <t>Önk.költségvetési tám.</t>
  </si>
  <si>
    <t>Műk.célú támogatási bev.</t>
  </si>
  <si>
    <t>862101-1 Háziorvosi ellátás</t>
  </si>
  <si>
    <t>869042-1</t>
  </si>
  <si>
    <t>Ifjúság-egészségügyi gondozás</t>
  </si>
  <si>
    <t>Tám.kölcsön visszatérülés</t>
  </si>
  <si>
    <t>890442-1</t>
  </si>
  <si>
    <t>960302-1</t>
  </si>
  <si>
    <t>Köztemető-fenntartás és működtetés</t>
  </si>
  <si>
    <t>Kulcs Község Polgármesteri Hivatala</t>
  </si>
  <si>
    <t>841126-1</t>
  </si>
  <si>
    <t>Önkormányzati igazgatási tevékenység</t>
  </si>
  <si>
    <t>841907-9</t>
  </si>
  <si>
    <t>Önk.elsz. Költségvetési szerveikkel</t>
  </si>
  <si>
    <t>Irányító sz.kapott műk.tám</t>
  </si>
  <si>
    <t>Irányító sz.kapott felh.tám</t>
  </si>
  <si>
    <t>Százholdas Pagony Óvoda és Bölcsőde</t>
  </si>
  <si>
    <t>562912-1</t>
  </si>
  <si>
    <t>Óv.int.étk.tér.</t>
  </si>
  <si>
    <t xml:space="preserve">Int.műk.bev. </t>
  </si>
  <si>
    <t>889101-1</t>
  </si>
  <si>
    <t>Bölcsődei ellátás</t>
  </si>
  <si>
    <t>Összesen</t>
  </si>
  <si>
    <t>562913-1</t>
  </si>
  <si>
    <t>Iskolai intézményi étkezés térítés</t>
  </si>
  <si>
    <t>841401-1</t>
  </si>
  <si>
    <t>Ök-i közbeszerzési eljárás</t>
  </si>
  <si>
    <t>Hosszabb időtart.közfoglalkoztatás</t>
  </si>
  <si>
    <t>Előző évi pmar igvét</t>
  </si>
  <si>
    <t>Egyéb eseti visszatérülések</t>
  </si>
  <si>
    <t>Mód. ei.</t>
  </si>
  <si>
    <t>Bevételek előirányzata feladatonként, tevékenységenként 2016. év módosított</t>
  </si>
  <si>
    <t>Katasztrófavédelmi helyreáll..</t>
  </si>
  <si>
    <t>Folyadék száll.szolg.</t>
  </si>
  <si>
    <t>Községgazdálkodás</t>
  </si>
  <si>
    <t>Felhalmozási bevételek</t>
  </si>
  <si>
    <t>Egyéb szolgáltatás</t>
  </si>
  <si>
    <t>Önkorm.vagyongazdálkodás</t>
  </si>
  <si>
    <t>Egyéb bérleti és lízingdíj</t>
  </si>
  <si>
    <t>Egyéb pénzügyi műveletek</t>
  </si>
  <si>
    <t>Egy.célú telkek értékesítése</t>
  </si>
  <si>
    <t>Háztart.tól átvett felhalmc pénz</t>
  </si>
  <si>
    <t>Háztart.tól átvett műk.c pénz</t>
  </si>
  <si>
    <t>889942-5 önk. által nyújtott lakástámogatás</t>
  </si>
  <si>
    <t>4. melléklet a 14/2016. (IX. 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</si>
</sst>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2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3" fillId="33" borderId="2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3" fillId="0" borderId="32" xfId="0" applyFont="1" applyBorder="1" applyAlignment="1">
      <alignment/>
    </xf>
    <xf numFmtId="3" fontId="3" fillId="0" borderId="33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3" fillId="0" borderId="36" xfId="0" applyFont="1" applyBorder="1" applyAlignment="1">
      <alignment/>
    </xf>
    <xf numFmtId="3" fontId="0" fillId="0" borderId="37" xfId="0" applyNumberFormat="1" applyBorder="1" applyAlignment="1">
      <alignment/>
    </xf>
    <xf numFmtId="0" fontId="2" fillId="0" borderId="38" xfId="0" applyFont="1" applyBorder="1" applyAlignment="1">
      <alignment/>
    </xf>
    <xf numFmtId="3" fontId="0" fillId="0" borderId="39" xfId="0" applyNumberForma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2" fillId="0" borderId="46" xfId="0" applyFont="1" applyBorder="1" applyAlignment="1">
      <alignment/>
    </xf>
    <xf numFmtId="3" fontId="0" fillId="0" borderId="47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50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164" fontId="2" fillId="0" borderId="38" xfId="0" applyNumberFormat="1" applyFont="1" applyBorder="1" applyAlignment="1">
      <alignment/>
    </xf>
    <xf numFmtId="0" fontId="2" fillId="0" borderId="52" xfId="0" applyFont="1" applyBorder="1" applyAlignment="1">
      <alignment/>
    </xf>
    <xf numFmtId="3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3" fontId="3" fillId="33" borderId="54" xfId="0" applyNumberFormat="1" applyFont="1" applyFill="1" applyBorder="1" applyAlignment="1">
      <alignment horizontal="right"/>
    </xf>
    <xf numFmtId="0" fontId="2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2" fillId="33" borderId="57" xfId="0" applyFont="1" applyFill="1" applyBorder="1" applyAlignment="1">
      <alignment/>
    </xf>
    <xf numFmtId="3" fontId="3" fillId="33" borderId="58" xfId="0" applyNumberFormat="1" applyFont="1" applyFill="1" applyBorder="1" applyAlignment="1">
      <alignment horizontal="right"/>
    </xf>
    <xf numFmtId="3" fontId="4" fillId="0" borderId="59" xfId="0" applyNumberFormat="1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33" borderId="54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view="pageBreakPreview" zoomScaleSheetLayoutView="100" zoomScalePageLayoutView="0" workbookViewId="0" topLeftCell="A4">
      <selection activeCell="N34" sqref="N34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0.7109375" style="0" customWidth="1"/>
    <col min="4" max="4" width="45.00390625" style="0" bestFit="1" customWidth="1"/>
    <col min="5" max="5" width="31.7109375" style="0" bestFit="1" customWidth="1"/>
    <col min="6" max="6" width="11.421875" style="0" customWidth="1"/>
    <col min="7" max="9" width="0" style="0" hidden="1" customWidth="1"/>
    <col min="10" max="10" width="11.140625" style="0" bestFit="1" customWidth="1"/>
    <col min="11" max="11" width="45.00390625" style="0" bestFit="1" customWidth="1"/>
    <col min="12" max="12" width="31.7109375" style="0" bestFit="1" customWidth="1"/>
    <col min="13" max="13" width="12.00390625" style="0" bestFit="1" customWidth="1"/>
    <col min="14" max="14" width="14.140625" style="0" bestFit="1" customWidth="1"/>
  </cols>
  <sheetData>
    <row r="1" spans="1:8" ht="12.75">
      <c r="A1" s="71" t="s">
        <v>61</v>
      </c>
      <c r="B1" s="72"/>
      <c r="C1" s="72"/>
      <c r="D1" s="72"/>
      <c r="E1" s="72"/>
      <c r="F1" s="72"/>
      <c r="G1" s="72"/>
      <c r="H1" s="1"/>
    </row>
    <row r="3" spans="1:6" ht="15" customHeight="1">
      <c r="A3" s="73" t="s">
        <v>48</v>
      </c>
      <c r="B3" s="73"/>
      <c r="C3" s="73"/>
      <c r="D3" s="73"/>
      <c r="E3" s="73"/>
      <c r="F3" s="73"/>
    </row>
    <row r="4" spans="1:6" ht="15" customHeight="1">
      <c r="A4" s="73"/>
      <c r="B4" s="73"/>
      <c r="C4" s="73"/>
      <c r="D4" s="73"/>
      <c r="E4" s="73"/>
      <c r="F4" s="73"/>
    </row>
    <row r="5" spans="1:6" ht="12.75">
      <c r="A5" s="73"/>
      <c r="B5" s="73"/>
      <c r="C5" s="73"/>
      <c r="D5" s="73"/>
      <c r="E5" s="73"/>
      <c r="F5" s="73"/>
    </row>
    <row r="6" spans="2:6" ht="15.75" thickBot="1">
      <c r="B6" s="2"/>
      <c r="C6" s="2"/>
      <c r="D6" s="2"/>
      <c r="E6" s="2"/>
      <c r="F6" s="3" t="s">
        <v>0</v>
      </c>
    </row>
    <row r="7" spans="1:13" ht="16.5" thickBot="1">
      <c r="A7" s="4"/>
      <c r="B7" s="5"/>
      <c r="C7" s="6" t="s">
        <v>1</v>
      </c>
      <c r="D7" s="7" t="s">
        <v>2</v>
      </c>
      <c r="E7" s="7" t="s">
        <v>3</v>
      </c>
      <c r="F7" s="7" t="s">
        <v>4</v>
      </c>
      <c r="G7" s="8"/>
      <c r="H7" s="4"/>
      <c r="I7" s="5"/>
      <c r="J7" s="6" t="s">
        <v>1</v>
      </c>
      <c r="K7" s="7" t="s">
        <v>2</v>
      </c>
      <c r="L7" s="7" t="s">
        <v>3</v>
      </c>
      <c r="M7" s="7" t="s">
        <v>4</v>
      </c>
    </row>
    <row r="8" spans="1:14" ht="16.5" thickBot="1">
      <c r="A8" s="9"/>
      <c r="B8" s="10"/>
      <c r="C8" s="11" t="s">
        <v>5</v>
      </c>
      <c r="D8" s="11" t="s">
        <v>6</v>
      </c>
      <c r="E8" s="11" t="s">
        <v>7</v>
      </c>
      <c r="F8" s="11" t="s">
        <v>47</v>
      </c>
      <c r="H8" s="9"/>
      <c r="I8" s="10"/>
      <c r="J8" s="11" t="s">
        <v>5</v>
      </c>
      <c r="K8" s="11" t="s">
        <v>6</v>
      </c>
      <c r="L8" s="11" t="s">
        <v>7</v>
      </c>
      <c r="M8" s="11" t="s">
        <v>8</v>
      </c>
      <c r="N8" s="29"/>
    </row>
    <row r="9" spans="1:14" ht="15.75">
      <c r="A9" s="12">
        <v>1</v>
      </c>
      <c r="B9" s="13" t="s">
        <v>9</v>
      </c>
      <c r="C9" s="74" t="s">
        <v>10</v>
      </c>
      <c r="D9" s="74"/>
      <c r="E9" s="74"/>
      <c r="F9" s="25">
        <f>SUM(F10,F15,F25,F27,F31,F34,F36,F38,F40,F42,F44,F17,F13,)</f>
        <v>704195</v>
      </c>
      <c r="H9" s="12">
        <v>1</v>
      </c>
      <c r="I9" s="13" t="s">
        <v>9</v>
      </c>
      <c r="J9" s="74" t="s">
        <v>10</v>
      </c>
      <c r="K9" s="74"/>
      <c r="L9" s="74"/>
      <c r="M9" s="25">
        <f>SUM(M10,M15,M25,M27,M31,M34,M36,M38,M40,M42,M44,M17,M13)</f>
        <v>682317</v>
      </c>
      <c r="N9" s="30"/>
    </row>
    <row r="10" spans="1:14" ht="15">
      <c r="A10" s="14">
        <v>2</v>
      </c>
      <c r="B10" s="15"/>
      <c r="C10" s="16">
        <v>8425431</v>
      </c>
      <c r="D10" s="16" t="s">
        <v>49</v>
      </c>
      <c r="E10" s="16"/>
      <c r="F10" s="26">
        <f>SUM(F11:F12)</f>
        <v>221536</v>
      </c>
      <c r="H10" s="14">
        <v>2</v>
      </c>
      <c r="I10" s="15"/>
      <c r="J10" s="16">
        <v>8425431</v>
      </c>
      <c r="K10" s="16" t="s">
        <v>49</v>
      </c>
      <c r="L10" s="16"/>
      <c r="M10" s="26">
        <f>SUM(M11:M12)</f>
        <v>221536</v>
      </c>
      <c r="N10" s="30"/>
    </row>
    <row r="11" spans="1:14" ht="15">
      <c r="A11" s="14">
        <v>3</v>
      </c>
      <c r="B11" s="17"/>
      <c r="C11" s="18"/>
      <c r="D11" s="18"/>
      <c r="E11" s="19" t="s">
        <v>13</v>
      </c>
      <c r="F11" s="27">
        <v>221536</v>
      </c>
      <c r="H11" s="14">
        <v>3</v>
      </c>
      <c r="I11" s="17"/>
      <c r="J11" s="18"/>
      <c r="K11" s="18"/>
      <c r="L11" s="19" t="s">
        <v>13</v>
      </c>
      <c r="M11" s="27">
        <v>221536</v>
      </c>
      <c r="N11" s="30"/>
    </row>
    <row r="12" spans="1:14" ht="15">
      <c r="A12" s="14">
        <v>4</v>
      </c>
      <c r="B12" s="17"/>
      <c r="C12" s="18"/>
      <c r="D12" s="18"/>
      <c r="E12" s="19" t="s">
        <v>14</v>
      </c>
      <c r="F12" s="27"/>
      <c r="H12" s="14">
        <v>4</v>
      </c>
      <c r="I12" s="17"/>
      <c r="J12" s="18"/>
      <c r="K12" s="18"/>
      <c r="L12" s="19" t="s">
        <v>14</v>
      </c>
      <c r="M12" s="27"/>
      <c r="N12" s="30"/>
    </row>
    <row r="13" spans="1:14" ht="15.75">
      <c r="A13" s="14"/>
      <c r="B13" s="17"/>
      <c r="C13" s="22">
        <v>422100</v>
      </c>
      <c r="D13" s="22" t="s">
        <v>50</v>
      </c>
      <c r="E13" s="19"/>
      <c r="F13" s="70">
        <f>+F14</f>
        <v>7000</v>
      </c>
      <c r="H13" s="14"/>
      <c r="I13" s="17"/>
      <c r="J13" s="22">
        <v>422100</v>
      </c>
      <c r="K13" s="22" t="s">
        <v>50</v>
      </c>
      <c r="L13" s="19"/>
      <c r="M13" s="70">
        <f>+M14</f>
        <v>7000</v>
      </c>
      <c r="N13" s="30"/>
    </row>
    <row r="14" spans="1:14" ht="15">
      <c r="A14" s="14"/>
      <c r="B14" s="17"/>
      <c r="C14" s="18"/>
      <c r="D14" s="18"/>
      <c r="E14" s="19" t="s">
        <v>13</v>
      </c>
      <c r="F14" s="27">
        <v>7000</v>
      </c>
      <c r="H14" s="14"/>
      <c r="I14" s="17"/>
      <c r="J14" s="18"/>
      <c r="K14" s="18"/>
      <c r="L14" s="19" t="s">
        <v>13</v>
      </c>
      <c r="M14" s="27">
        <v>7000</v>
      </c>
      <c r="N14" s="30"/>
    </row>
    <row r="15" spans="1:14" ht="15.75">
      <c r="A15" s="14">
        <v>5</v>
      </c>
      <c r="B15" s="17"/>
      <c r="C15" s="22" t="s">
        <v>40</v>
      </c>
      <c r="D15" s="22" t="s">
        <v>41</v>
      </c>
      <c r="E15" s="23"/>
      <c r="F15" s="69">
        <f>SUM(F16)</f>
        <v>6984</v>
      </c>
      <c r="H15" s="14">
        <v>5</v>
      </c>
      <c r="I15" s="17"/>
      <c r="J15" s="22" t="s">
        <v>40</v>
      </c>
      <c r="K15" s="22" t="s">
        <v>41</v>
      </c>
      <c r="L15" s="23"/>
      <c r="M15" s="69">
        <f>SUM(M16)</f>
        <v>6984</v>
      </c>
      <c r="N15" s="30"/>
    </row>
    <row r="16" spans="1:14" ht="15">
      <c r="A16" s="14">
        <v>6</v>
      </c>
      <c r="B16" s="17"/>
      <c r="C16" s="18"/>
      <c r="D16" s="18"/>
      <c r="E16" s="19" t="s">
        <v>14</v>
      </c>
      <c r="F16" s="27">
        <f>5500+1484</f>
        <v>6984</v>
      </c>
      <c r="H16" s="14">
        <v>6</v>
      </c>
      <c r="I16" s="17"/>
      <c r="J16" s="18"/>
      <c r="K16" s="18"/>
      <c r="L16" s="19" t="s">
        <v>14</v>
      </c>
      <c r="M16" s="27">
        <f>5500+1484</f>
        <v>6984</v>
      </c>
      <c r="N16" s="30"/>
    </row>
    <row r="17" spans="1:14" ht="15">
      <c r="A17" s="14">
        <v>9</v>
      </c>
      <c r="B17" s="15"/>
      <c r="C17" s="16">
        <v>8414031</v>
      </c>
      <c r="D17" s="16" t="s">
        <v>51</v>
      </c>
      <c r="E17" s="21"/>
      <c r="F17" s="28">
        <f>SUM(F18:F24)</f>
        <v>146601</v>
      </c>
      <c r="H17" s="14">
        <v>9</v>
      </c>
      <c r="I17" s="15"/>
      <c r="J17" s="16">
        <v>8414031</v>
      </c>
      <c r="K17" s="16" t="s">
        <v>51</v>
      </c>
      <c r="L17" s="21"/>
      <c r="M17" s="28">
        <f>SUM(M18:M24)</f>
        <v>127103</v>
      </c>
      <c r="N17" s="30"/>
    </row>
    <row r="18" spans="1:14" ht="15">
      <c r="A18" s="14">
        <v>10</v>
      </c>
      <c r="B18" s="15"/>
      <c r="C18" s="18"/>
      <c r="D18" s="18"/>
      <c r="E18" s="19" t="s">
        <v>52</v>
      </c>
      <c r="F18" s="27">
        <v>3175</v>
      </c>
      <c r="H18" s="14">
        <v>10</v>
      </c>
      <c r="I18" s="15"/>
      <c r="J18" s="18"/>
      <c r="K18" s="18"/>
      <c r="L18" s="19" t="s">
        <v>52</v>
      </c>
      <c r="M18" s="27">
        <v>3175</v>
      </c>
      <c r="N18" s="30"/>
    </row>
    <row r="19" spans="1:14" ht="15">
      <c r="A19" s="14"/>
      <c r="B19" s="15"/>
      <c r="C19" s="18"/>
      <c r="D19" s="18"/>
      <c r="E19" s="19" t="s">
        <v>56</v>
      </c>
      <c r="F19" s="27">
        <v>440</v>
      </c>
      <c r="H19" s="14"/>
      <c r="I19" s="15"/>
      <c r="J19" s="18"/>
      <c r="K19" s="18"/>
      <c r="L19" s="19" t="s">
        <v>56</v>
      </c>
      <c r="M19" s="27">
        <v>440</v>
      </c>
      <c r="N19" s="30"/>
    </row>
    <row r="20" spans="1:14" ht="15">
      <c r="A20" s="14"/>
      <c r="B20" s="15"/>
      <c r="C20" s="18"/>
      <c r="D20" s="18"/>
      <c r="E20" s="19" t="s">
        <v>57</v>
      </c>
      <c r="F20" s="27">
        <v>5000</v>
      </c>
      <c r="H20" s="14"/>
      <c r="I20" s="15"/>
      <c r="J20" s="18"/>
      <c r="K20" s="18"/>
      <c r="L20" s="19" t="s">
        <v>57</v>
      </c>
      <c r="M20" s="27">
        <v>5000</v>
      </c>
      <c r="N20" s="30"/>
    </row>
    <row r="21" spans="1:14" ht="15">
      <c r="A21" s="14"/>
      <c r="B21" s="15"/>
      <c r="C21" s="18"/>
      <c r="D21" s="18"/>
      <c r="E21" s="19" t="s">
        <v>58</v>
      </c>
      <c r="F21" s="27">
        <v>2000</v>
      </c>
      <c r="H21" s="14"/>
      <c r="I21" s="15"/>
      <c r="J21" s="18"/>
      <c r="K21" s="18"/>
      <c r="L21" s="19" t="s">
        <v>58</v>
      </c>
      <c r="M21" s="27">
        <v>2000</v>
      </c>
      <c r="N21" s="30"/>
    </row>
    <row r="22" spans="1:14" ht="15">
      <c r="A22" s="14"/>
      <c r="B22" s="15"/>
      <c r="C22" s="18"/>
      <c r="D22" s="18"/>
      <c r="E22" s="19" t="s">
        <v>59</v>
      </c>
      <c r="F22" s="27">
        <v>335</v>
      </c>
      <c r="H22" s="14"/>
      <c r="I22" s="15"/>
      <c r="J22" s="18"/>
      <c r="K22" s="18"/>
      <c r="L22" s="19" t="s">
        <v>59</v>
      </c>
      <c r="M22" s="27">
        <v>335</v>
      </c>
      <c r="N22" s="30"/>
    </row>
    <row r="23" spans="1:14" ht="15">
      <c r="A23" s="14"/>
      <c r="B23" s="15"/>
      <c r="C23" s="18"/>
      <c r="D23" s="18"/>
      <c r="E23" s="19" t="s">
        <v>45</v>
      </c>
      <c r="F23" s="27">
        <v>133951</v>
      </c>
      <c r="H23" s="14"/>
      <c r="I23" s="15"/>
      <c r="J23" s="18"/>
      <c r="K23" s="18"/>
      <c r="L23" s="19" t="s">
        <v>45</v>
      </c>
      <c r="M23" s="27">
        <v>114453</v>
      </c>
      <c r="N23" s="30"/>
    </row>
    <row r="24" spans="1:14" ht="15">
      <c r="A24" s="14"/>
      <c r="B24" s="15"/>
      <c r="C24" s="18"/>
      <c r="D24" s="18"/>
      <c r="E24" s="19" t="s">
        <v>53</v>
      </c>
      <c r="F24" s="27">
        <v>1700</v>
      </c>
      <c r="H24" s="14"/>
      <c r="I24" s="15"/>
      <c r="J24" s="18"/>
      <c r="K24" s="18"/>
      <c r="L24" s="19" t="s">
        <v>53</v>
      </c>
      <c r="M24" s="27">
        <v>1700</v>
      </c>
      <c r="N24" s="30"/>
    </row>
    <row r="25" spans="1:14" ht="15.75">
      <c r="A25" s="14">
        <v>11</v>
      </c>
      <c r="B25" s="15"/>
      <c r="C25" s="22" t="s">
        <v>42</v>
      </c>
      <c r="D25" s="22" t="s">
        <v>43</v>
      </c>
      <c r="E25" s="19"/>
      <c r="F25" s="28">
        <f>SUM(F26)</f>
        <v>0</v>
      </c>
      <c r="H25" s="14">
        <v>11</v>
      </c>
      <c r="I25" s="15"/>
      <c r="J25" s="22" t="s">
        <v>42</v>
      </c>
      <c r="K25" s="22" t="s">
        <v>43</v>
      </c>
      <c r="L25" s="19"/>
      <c r="M25" s="28">
        <f>SUM(M26)</f>
        <v>0</v>
      </c>
      <c r="N25" s="30"/>
    </row>
    <row r="26" spans="1:14" ht="15">
      <c r="A26" s="14">
        <v>12</v>
      </c>
      <c r="B26" s="15"/>
      <c r="C26" s="18"/>
      <c r="D26" s="18"/>
      <c r="E26" s="19" t="s">
        <v>14</v>
      </c>
      <c r="F26" s="27"/>
      <c r="H26" s="14">
        <v>12</v>
      </c>
      <c r="I26" s="15"/>
      <c r="J26" s="18"/>
      <c r="K26" s="18"/>
      <c r="L26" s="19" t="s">
        <v>14</v>
      </c>
      <c r="M26" s="27"/>
      <c r="N26" s="30"/>
    </row>
    <row r="27" spans="1:14" ht="15">
      <c r="A27" s="14">
        <v>15</v>
      </c>
      <c r="B27" s="17"/>
      <c r="C27" s="16" t="s">
        <v>16</v>
      </c>
      <c r="D27" s="16"/>
      <c r="E27" s="21"/>
      <c r="F27" s="28">
        <f>+F28+F29+F30</f>
        <v>278390</v>
      </c>
      <c r="H27" s="14">
        <v>15</v>
      </c>
      <c r="I27" s="17"/>
      <c r="J27" s="16" t="s">
        <v>16</v>
      </c>
      <c r="K27" s="16"/>
      <c r="L27" s="21"/>
      <c r="M27" s="28">
        <f>+M28+M29+M30</f>
        <v>278390</v>
      </c>
      <c r="N27" s="30"/>
    </row>
    <row r="28" spans="1:14" ht="15">
      <c r="A28" s="14">
        <v>16</v>
      </c>
      <c r="B28" s="17"/>
      <c r="C28" s="18"/>
      <c r="D28" s="18"/>
      <c r="E28" s="19" t="s">
        <v>15</v>
      </c>
      <c r="F28" s="27">
        <v>113100</v>
      </c>
      <c r="H28" s="14">
        <v>16</v>
      </c>
      <c r="I28" s="17"/>
      <c r="J28" s="18"/>
      <c r="K28" s="18"/>
      <c r="L28" s="19" t="s">
        <v>15</v>
      </c>
      <c r="M28" s="27">
        <f>100+30000+10000+59000+10000+3000+1000</f>
        <v>113100</v>
      </c>
      <c r="N28" s="30"/>
    </row>
    <row r="29" spans="1:14" ht="15">
      <c r="A29" s="14">
        <v>17</v>
      </c>
      <c r="B29" s="17"/>
      <c r="C29" s="18"/>
      <c r="D29" s="18"/>
      <c r="E29" s="19" t="s">
        <v>17</v>
      </c>
      <c r="F29" s="27">
        <v>165290</v>
      </c>
      <c r="H29" s="14">
        <v>17</v>
      </c>
      <c r="I29" s="17"/>
      <c r="J29" s="18"/>
      <c r="K29" s="18"/>
      <c r="L29" s="19" t="s">
        <v>17</v>
      </c>
      <c r="M29" s="27">
        <f>74655+47813+39483+3339</f>
        <v>165290</v>
      </c>
      <c r="N29" s="30"/>
    </row>
    <row r="30" spans="1:14" ht="15">
      <c r="A30" s="14">
        <v>18</v>
      </c>
      <c r="B30" s="17"/>
      <c r="C30" s="18"/>
      <c r="D30" s="18"/>
      <c r="E30" s="19" t="s">
        <v>45</v>
      </c>
      <c r="F30" s="27"/>
      <c r="H30" s="14">
        <v>18</v>
      </c>
      <c r="I30" s="17"/>
      <c r="J30" s="18"/>
      <c r="K30" s="18"/>
      <c r="L30" s="19" t="s">
        <v>45</v>
      </c>
      <c r="M30" s="27"/>
      <c r="N30" s="30"/>
    </row>
    <row r="31" spans="1:14" ht="15">
      <c r="A31" s="14">
        <v>19</v>
      </c>
      <c r="B31" s="17"/>
      <c r="C31" s="16" t="s">
        <v>19</v>
      </c>
      <c r="D31" s="16"/>
      <c r="E31" s="21"/>
      <c r="F31" s="28">
        <f>SUM(F32:F33)</f>
        <v>17986</v>
      </c>
      <c r="H31" s="14">
        <v>19</v>
      </c>
      <c r="I31" s="17"/>
      <c r="J31" s="16" t="s">
        <v>19</v>
      </c>
      <c r="K31" s="16"/>
      <c r="L31" s="21"/>
      <c r="M31" s="28">
        <f>SUM(M32:M33)</f>
        <v>16097</v>
      </c>
      <c r="N31" s="30"/>
    </row>
    <row r="32" spans="1:14" ht="15">
      <c r="A32" s="14">
        <v>20</v>
      </c>
      <c r="B32" s="17"/>
      <c r="C32" s="16"/>
      <c r="D32" s="16"/>
      <c r="E32" s="19" t="s">
        <v>18</v>
      </c>
      <c r="F32" s="27">
        <f>15551+1560+329</f>
        <v>17440</v>
      </c>
      <c r="H32" s="14">
        <v>20</v>
      </c>
      <c r="I32" s="17"/>
      <c r="J32" s="16"/>
      <c r="K32" s="16"/>
      <c r="L32" s="19" t="s">
        <v>18</v>
      </c>
      <c r="M32" s="27">
        <v>15551</v>
      </c>
      <c r="N32" s="30"/>
    </row>
    <row r="33" spans="1:14" ht="15">
      <c r="A33" s="14">
        <v>21</v>
      </c>
      <c r="B33" s="17"/>
      <c r="C33" s="18"/>
      <c r="D33" s="18"/>
      <c r="E33" s="19" t="s">
        <v>14</v>
      </c>
      <c r="F33" s="27">
        <v>546</v>
      </c>
      <c r="H33" s="14">
        <v>21</v>
      </c>
      <c r="I33" s="17"/>
      <c r="J33" s="18"/>
      <c r="K33" s="18"/>
      <c r="L33" s="19" t="s">
        <v>14</v>
      </c>
      <c r="M33" s="27">
        <v>546</v>
      </c>
      <c r="N33" s="30"/>
    </row>
    <row r="34" spans="1:14" ht="15">
      <c r="A34" s="14">
        <v>22</v>
      </c>
      <c r="B34" s="17"/>
      <c r="C34" s="16" t="s">
        <v>20</v>
      </c>
      <c r="D34" s="16" t="s">
        <v>21</v>
      </c>
      <c r="E34" s="21"/>
      <c r="F34" s="28">
        <f>SUM(F35)</f>
        <v>6434</v>
      </c>
      <c r="H34" s="14">
        <v>22</v>
      </c>
      <c r="I34" s="17"/>
      <c r="J34" s="16" t="s">
        <v>20</v>
      </c>
      <c r="K34" s="16" t="s">
        <v>21</v>
      </c>
      <c r="L34" s="21"/>
      <c r="M34" s="28">
        <f>SUM(M35)</f>
        <v>5943</v>
      </c>
      <c r="N34" s="30"/>
    </row>
    <row r="35" spans="1:14" ht="15">
      <c r="A35" s="14">
        <v>23</v>
      </c>
      <c r="B35" s="17"/>
      <c r="C35" s="16"/>
      <c r="D35" s="16"/>
      <c r="E35" s="19" t="s">
        <v>18</v>
      </c>
      <c r="F35" s="27">
        <f>5943+491</f>
        <v>6434</v>
      </c>
      <c r="H35" s="14">
        <v>23</v>
      </c>
      <c r="I35" s="17"/>
      <c r="J35" s="16"/>
      <c r="K35" s="16"/>
      <c r="L35" s="19" t="s">
        <v>18</v>
      </c>
      <c r="M35" s="27">
        <v>5943</v>
      </c>
      <c r="N35" s="30"/>
    </row>
    <row r="36" spans="1:14" ht="15">
      <c r="A36" s="14">
        <v>24</v>
      </c>
      <c r="B36" s="17"/>
      <c r="C36" s="16" t="s">
        <v>60</v>
      </c>
      <c r="D36" s="16"/>
      <c r="E36" s="21"/>
      <c r="F36" s="28">
        <f>SUM(F37)</f>
        <v>300</v>
      </c>
      <c r="H36" s="14">
        <v>24</v>
      </c>
      <c r="I36" s="17"/>
      <c r="J36" s="16" t="s">
        <v>60</v>
      </c>
      <c r="K36" s="16"/>
      <c r="L36" s="21"/>
      <c r="M36" s="28">
        <f>SUM(M37)</f>
        <v>300</v>
      </c>
      <c r="N36" s="30"/>
    </row>
    <row r="37" spans="1:14" ht="15">
      <c r="A37" s="14">
        <v>25</v>
      </c>
      <c r="B37" s="17"/>
      <c r="C37" s="18"/>
      <c r="D37" s="18"/>
      <c r="E37" s="19" t="s">
        <v>22</v>
      </c>
      <c r="F37" s="27">
        <v>300</v>
      </c>
      <c r="H37" s="14">
        <v>25</v>
      </c>
      <c r="I37" s="17"/>
      <c r="J37" s="18"/>
      <c r="K37" s="18"/>
      <c r="L37" s="19" t="s">
        <v>22</v>
      </c>
      <c r="M37" s="27">
        <v>300</v>
      </c>
      <c r="N37" s="30"/>
    </row>
    <row r="38" spans="1:14" ht="15">
      <c r="A38" s="14">
        <v>26</v>
      </c>
      <c r="B38" s="17"/>
      <c r="C38" s="16">
        <v>8411541</v>
      </c>
      <c r="D38" s="16" t="s">
        <v>54</v>
      </c>
      <c r="E38" s="21"/>
      <c r="F38" s="28">
        <f>SUM(F39)</f>
        <v>2000</v>
      </c>
      <c r="H38" s="14">
        <v>26</v>
      </c>
      <c r="I38" s="17"/>
      <c r="J38" s="16">
        <v>8411541</v>
      </c>
      <c r="K38" s="16" t="s">
        <v>54</v>
      </c>
      <c r="L38" s="21"/>
      <c r="M38" s="28">
        <f>SUM(M39)</f>
        <v>2000</v>
      </c>
      <c r="N38" s="30"/>
    </row>
    <row r="39" spans="1:14" ht="15">
      <c r="A39" s="14">
        <v>27</v>
      </c>
      <c r="B39" s="17"/>
      <c r="C39" s="18"/>
      <c r="D39" s="18"/>
      <c r="E39" s="19" t="s">
        <v>55</v>
      </c>
      <c r="F39" s="27">
        <v>2000</v>
      </c>
      <c r="H39" s="14">
        <v>27</v>
      </c>
      <c r="I39" s="17"/>
      <c r="J39" s="18"/>
      <c r="K39" s="18"/>
      <c r="L39" s="19" t="s">
        <v>55</v>
      </c>
      <c r="M39" s="27">
        <v>2000</v>
      </c>
      <c r="N39" s="30"/>
    </row>
    <row r="40" spans="1:14" ht="15.75">
      <c r="A40" s="14">
        <v>28</v>
      </c>
      <c r="B40" s="17"/>
      <c r="C40" s="22" t="s">
        <v>23</v>
      </c>
      <c r="D40" s="22" t="s">
        <v>44</v>
      </c>
      <c r="E40" s="19"/>
      <c r="F40" s="28">
        <f>SUM(F41)</f>
        <v>16358</v>
      </c>
      <c r="H40" s="14">
        <v>28</v>
      </c>
      <c r="I40" s="17"/>
      <c r="J40" s="22" t="s">
        <v>23</v>
      </c>
      <c r="K40" s="22" t="s">
        <v>44</v>
      </c>
      <c r="L40" s="19"/>
      <c r="M40" s="28">
        <f>SUM(M41)</f>
        <v>16358</v>
      </c>
      <c r="N40" s="30"/>
    </row>
    <row r="41" spans="1:14" ht="15">
      <c r="A41" s="14">
        <v>29</v>
      </c>
      <c r="B41" s="17"/>
      <c r="C41" s="18"/>
      <c r="D41" s="18"/>
      <c r="E41" s="24" t="s">
        <v>18</v>
      </c>
      <c r="F41" s="27">
        <v>16358</v>
      </c>
      <c r="H41" s="14">
        <v>29</v>
      </c>
      <c r="I41" s="17"/>
      <c r="J41" s="18"/>
      <c r="K41" s="18"/>
      <c r="L41" s="24" t="s">
        <v>18</v>
      </c>
      <c r="M41" s="27">
        <v>16358</v>
      </c>
      <c r="N41" s="30"/>
    </row>
    <row r="42" spans="1:14" ht="15">
      <c r="A42" s="14">
        <v>30</v>
      </c>
      <c r="B42" s="17"/>
      <c r="C42" s="16">
        <v>8821295</v>
      </c>
      <c r="D42" s="16" t="s">
        <v>46</v>
      </c>
      <c r="E42" s="21"/>
      <c r="F42" s="28">
        <f>SUM(F43)</f>
        <v>266</v>
      </c>
      <c r="H42" s="14">
        <v>30</v>
      </c>
      <c r="I42" s="17"/>
      <c r="J42" s="16">
        <v>8821295</v>
      </c>
      <c r="K42" s="16" t="s">
        <v>46</v>
      </c>
      <c r="L42" s="21"/>
      <c r="M42" s="28">
        <f>SUM(M43)</f>
        <v>266</v>
      </c>
      <c r="N42" s="30"/>
    </row>
    <row r="43" spans="1:14" ht="15">
      <c r="A43" s="14">
        <v>31</v>
      </c>
      <c r="B43" s="17"/>
      <c r="C43" s="18"/>
      <c r="D43" s="18"/>
      <c r="E43" s="19" t="s">
        <v>14</v>
      </c>
      <c r="F43" s="27">
        <v>266</v>
      </c>
      <c r="H43" s="14">
        <v>31</v>
      </c>
      <c r="I43" s="17"/>
      <c r="J43" s="18"/>
      <c r="K43" s="18"/>
      <c r="L43" s="19" t="s">
        <v>14</v>
      </c>
      <c r="M43" s="27">
        <v>266</v>
      </c>
      <c r="N43" s="30"/>
    </row>
    <row r="44" spans="1:14" ht="15">
      <c r="A44" s="14">
        <v>32</v>
      </c>
      <c r="B44" s="17"/>
      <c r="C44" s="16" t="s">
        <v>24</v>
      </c>
      <c r="D44" s="16" t="s">
        <v>25</v>
      </c>
      <c r="E44" s="21"/>
      <c r="F44" s="28">
        <f>SUM(F45)</f>
        <v>340</v>
      </c>
      <c r="H44" s="14">
        <v>32</v>
      </c>
      <c r="I44" s="17"/>
      <c r="J44" s="16" t="s">
        <v>24</v>
      </c>
      <c r="K44" s="16" t="s">
        <v>25</v>
      </c>
      <c r="L44" s="21"/>
      <c r="M44" s="28">
        <f>SUM(M45)</f>
        <v>340</v>
      </c>
      <c r="N44" s="30"/>
    </row>
    <row r="45" spans="1:14" ht="15">
      <c r="A45" s="14">
        <v>33</v>
      </c>
      <c r="B45" s="17"/>
      <c r="C45" s="18"/>
      <c r="D45" s="18"/>
      <c r="E45" s="19" t="s">
        <v>14</v>
      </c>
      <c r="F45" s="27">
        <v>340</v>
      </c>
      <c r="H45" s="14">
        <v>33</v>
      </c>
      <c r="I45" s="17"/>
      <c r="J45" s="18"/>
      <c r="K45" s="18"/>
      <c r="L45" s="19" t="s">
        <v>14</v>
      </c>
      <c r="M45" s="27">
        <v>340</v>
      </c>
      <c r="N45" s="30"/>
    </row>
    <row r="46" spans="1:14" ht="15.75" thickBot="1">
      <c r="A46" s="14">
        <v>34</v>
      </c>
      <c r="B46" s="32"/>
      <c r="C46" s="33"/>
      <c r="D46" s="34"/>
      <c r="E46" s="34"/>
      <c r="F46" s="35"/>
      <c r="H46" s="36">
        <v>34</v>
      </c>
      <c r="I46" s="32"/>
      <c r="J46" s="33"/>
      <c r="K46" s="34"/>
      <c r="L46" s="34"/>
      <c r="M46" s="35"/>
      <c r="N46" s="30"/>
    </row>
    <row r="47" spans="1:14" ht="15.75">
      <c r="A47" s="31">
        <v>35</v>
      </c>
      <c r="B47" s="37" t="s">
        <v>11</v>
      </c>
      <c r="C47" s="75" t="s">
        <v>26</v>
      </c>
      <c r="D47" s="75"/>
      <c r="E47" s="76"/>
      <c r="F47" s="38">
        <f>SUM(F48,F52)</f>
        <v>64978</v>
      </c>
      <c r="G47" s="39"/>
      <c r="H47" s="40">
        <v>35</v>
      </c>
      <c r="I47" s="41" t="s">
        <v>11</v>
      </c>
      <c r="J47" s="75" t="s">
        <v>26</v>
      </c>
      <c r="K47" s="75"/>
      <c r="L47" s="76"/>
      <c r="M47" s="38">
        <f>SUM(M48,M52)</f>
        <v>63026</v>
      </c>
      <c r="N47" s="42"/>
    </row>
    <row r="48" spans="1:14" ht="15">
      <c r="A48" s="31">
        <v>36</v>
      </c>
      <c r="B48" s="43"/>
      <c r="C48" s="16" t="s">
        <v>27</v>
      </c>
      <c r="D48" s="16" t="s">
        <v>28</v>
      </c>
      <c r="E48" s="21"/>
      <c r="F48" s="28">
        <f>SUM(F49:F51)</f>
        <v>2173</v>
      </c>
      <c r="G48" s="8"/>
      <c r="H48" s="14">
        <v>36</v>
      </c>
      <c r="I48" s="17"/>
      <c r="J48" s="16" t="s">
        <v>27</v>
      </c>
      <c r="K48" s="16" t="s">
        <v>28</v>
      </c>
      <c r="L48" s="21"/>
      <c r="M48" s="28">
        <f>SUM(M49:M50)</f>
        <v>221</v>
      </c>
      <c r="N48" s="44"/>
    </row>
    <row r="49" spans="1:14" ht="15">
      <c r="A49" s="31">
        <v>37</v>
      </c>
      <c r="B49" s="43"/>
      <c r="C49" s="18"/>
      <c r="D49" s="18"/>
      <c r="E49" s="19" t="s">
        <v>15</v>
      </c>
      <c r="F49" s="27">
        <v>30</v>
      </c>
      <c r="G49" s="8"/>
      <c r="H49" s="14">
        <v>37</v>
      </c>
      <c r="I49" s="17"/>
      <c r="J49" s="18"/>
      <c r="K49" s="18"/>
      <c r="L49" s="19" t="s">
        <v>15</v>
      </c>
      <c r="M49" s="27">
        <v>30</v>
      </c>
      <c r="N49" s="44"/>
    </row>
    <row r="50" spans="1:14" ht="15">
      <c r="A50" s="31">
        <v>38</v>
      </c>
      <c r="B50" s="43"/>
      <c r="C50" s="18"/>
      <c r="D50" s="18"/>
      <c r="E50" s="19" t="s">
        <v>14</v>
      </c>
      <c r="F50" s="27">
        <v>191</v>
      </c>
      <c r="G50" s="8"/>
      <c r="H50" s="14">
        <v>38</v>
      </c>
      <c r="I50" s="17"/>
      <c r="J50" s="18"/>
      <c r="K50" s="18"/>
      <c r="L50" s="19" t="s">
        <v>14</v>
      </c>
      <c r="M50" s="27">
        <v>191</v>
      </c>
      <c r="N50" s="44"/>
    </row>
    <row r="51" spans="1:14" ht="15">
      <c r="A51" s="31"/>
      <c r="B51" s="43"/>
      <c r="C51" s="18"/>
      <c r="D51" s="18"/>
      <c r="E51" s="19" t="s">
        <v>45</v>
      </c>
      <c r="F51" s="27">
        <v>1952</v>
      </c>
      <c r="G51" s="8"/>
      <c r="H51" s="14"/>
      <c r="I51" s="17"/>
      <c r="J51" s="18"/>
      <c r="K51" s="18"/>
      <c r="L51" s="19"/>
      <c r="M51" s="27"/>
      <c r="N51" s="44"/>
    </row>
    <row r="52" spans="1:14" ht="15">
      <c r="A52" s="31"/>
      <c r="B52" s="43"/>
      <c r="C52" s="16" t="s">
        <v>29</v>
      </c>
      <c r="D52" s="16" t="s">
        <v>30</v>
      </c>
      <c r="E52" s="21"/>
      <c r="F52" s="28">
        <f>SUM(F53:F54)</f>
        <v>62805</v>
      </c>
      <c r="G52" s="8"/>
      <c r="H52" s="14">
        <v>39</v>
      </c>
      <c r="I52" s="17"/>
      <c r="J52" s="16" t="s">
        <v>29</v>
      </c>
      <c r="K52" s="16" t="s">
        <v>30</v>
      </c>
      <c r="L52" s="21"/>
      <c r="M52" s="28">
        <f>SUM(M53:M54)</f>
        <v>62805</v>
      </c>
      <c r="N52" s="44"/>
    </row>
    <row r="53" spans="1:14" ht="15">
      <c r="A53" s="31">
        <v>39</v>
      </c>
      <c r="B53" s="43"/>
      <c r="C53" s="18"/>
      <c r="D53" s="18"/>
      <c r="E53" s="19" t="s">
        <v>31</v>
      </c>
      <c r="F53" s="27">
        <v>62805</v>
      </c>
      <c r="G53" s="8"/>
      <c r="H53" s="14">
        <v>40</v>
      </c>
      <c r="I53" s="17"/>
      <c r="J53" s="18"/>
      <c r="K53" s="18"/>
      <c r="L53" s="19" t="s">
        <v>31</v>
      </c>
      <c r="M53" s="27">
        <v>62805</v>
      </c>
      <c r="N53" s="44"/>
    </row>
    <row r="54" spans="1:14" ht="15.75" thickBot="1">
      <c r="A54" s="31">
        <v>40</v>
      </c>
      <c r="B54" s="45"/>
      <c r="C54" s="46"/>
      <c r="D54" s="46"/>
      <c r="E54" s="47" t="s">
        <v>32</v>
      </c>
      <c r="F54" s="48"/>
      <c r="G54" s="49"/>
      <c r="H54" s="50">
        <v>41</v>
      </c>
      <c r="I54" s="51"/>
      <c r="J54" s="46"/>
      <c r="K54" s="46"/>
      <c r="L54" s="47" t="s">
        <v>32</v>
      </c>
      <c r="M54" s="48"/>
      <c r="N54" s="52"/>
    </row>
    <row r="55" spans="1:14" ht="15.75" thickBot="1">
      <c r="A55" s="14">
        <v>41</v>
      </c>
      <c r="B55" s="53"/>
      <c r="C55" s="54"/>
      <c r="D55" s="55"/>
      <c r="E55" s="55"/>
      <c r="F55" s="56"/>
      <c r="H55" s="57">
        <v>42</v>
      </c>
      <c r="I55" s="53"/>
      <c r="J55" s="54"/>
      <c r="K55" s="55"/>
      <c r="L55" s="55"/>
      <c r="M55" s="56"/>
      <c r="N55" s="30"/>
    </row>
    <row r="56" spans="1:14" ht="15.75">
      <c r="A56" s="31">
        <v>42</v>
      </c>
      <c r="B56" s="37" t="s">
        <v>12</v>
      </c>
      <c r="C56" s="77" t="s">
        <v>33</v>
      </c>
      <c r="D56" s="77"/>
      <c r="E56" s="78"/>
      <c r="F56" s="38">
        <f>SUM(F57,F62,F59)</f>
        <v>90787</v>
      </c>
      <c r="G56" s="39"/>
      <c r="H56" s="40">
        <v>43</v>
      </c>
      <c r="I56" s="41" t="s">
        <v>12</v>
      </c>
      <c r="J56" s="77" t="s">
        <v>33</v>
      </c>
      <c r="K56" s="77"/>
      <c r="L56" s="78"/>
      <c r="M56" s="38">
        <f>SUM(M57,M62,M59)</f>
        <v>92461</v>
      </c>
      <c r="N56" s="42"/>
    </row>
    <row r="57" spans="1:14" ht="15">
      <c r="A57" s="31">
        <v>43</v>
      </c>
      <c r="B57" s="58"/>
      <c r="C57" s="16" t="s">
        <v>34</v>
      </c>
      <c r="D57" s="16" t="s">
        <v>35</v>
      </c>
      <c r="E57" s="21"/>
      <c r="F57" s="28">
        <f>SUM(F$58)</f>
        <v>2940</v>
      </c>
      <c r="G57" s="8"/>
      <c r="H57" s="14">
        <v>44</v>
      </c>
      <c r="I57" s="20"/>
      <c r="J57" s="16" t="s">
        <v>34</v>
      </c>
      <c r="K57" s="16" t="s">
        <v>35</v>
      </c>
      <c r="L57" s="21"/>
      <c r="M57" s="28">
        <f>SUM(M$58)</f>
        <v>2940</v>
      </c>
      <c r="N57" s="44"/>
    </row>
    <row r="58" spans="1:14" ht="15">
      <c r="A58" s="31">
        <v>44</v>
      </c>
      <c r="B58" s="43"/>
      <c r="C58" s="18"/>
      <c r="D58" s="18"/>
      <c r="E58" s="19" t="s">
        <v>36</v>
      </c>
      <c r="F58" s="27">
        <f>2315+625</f>
        <v>2940</v>
      </c>
      <c r="G58" s="8"/>
      <c r="H58" s="14">
        <v>45</v>
      </c>
      <c r="I58" s="17"/>
      <c r="J58" s="18"/>
      <c r="K58" s="18"/>
      <c r="L58" s="19" t="s">
        <v>36</v>
      </c>
      <c r="M58" s="27">
        <v>2940</v>
      </c>
      <c r="N58" s="44"/>
    </row>
    <row r="59" spans="1:14" ht="15">
      <c r="A59" s="31">
        <v>45</v>
      </c>
      <c r="B59" s="43"/>
      <c r="C59" s="16" t="s">
        <v>29</v>
      </c>
      <c r="D59" s="16" t="s">
        <v>30</v>
      </c>
      <c r="E59" s="21"/>
      <c r="F59" s="28">
        <f>SUM(F60:F61)</f>
        <v>87332</v>
      </c>
      <c r="G59" s="55"/>
      <c r="H59" s="14">
        <v>46</v>
      </c>
      <c r="I59" s="17"/>
      <c r="J59" s="16" t="s">
        <v>29</v>
      </c>
      <c r="K59" s="16" t="s">
        <v>30</v>
      </c>
      <c r="L59" s="21"/>
      <c r="M59" s="28">
        <f>SUM(M60:M60)</f>
        <v>89006</v>
      </c>
      <c r="N59" s="44"/>
    </row>
    <row r="60" spans="1:14" ht="15">
      <c r="A60" s="31">
        <v>46</v>
      </c>
      <c r="B60" s="43"/>
      <c r="C60" s="18"/>
      <c r="D60" s="18"/>
      <c r="E60" s="19" t="s">
        <v>31</v>
      </c>
      <c r="F60" s="27">
        <v>86506</v>
      </c>
      <c r="G60" s="55"/>
      <c r="H60" s="14">
        <v>47</v>
      </c>
      <c r="I60" s="17"/>
      <c r="J60" s="18"/>
      <c r="K60" s="18"/>
      <c r="L60" s="19" t="s">
        <v>31</v>
      </c>
      <c r="M60" s="27">
        <v>89006</v>
      </c>
      <c r="N60" s="44"/>
    </row>
    <row r="61" spans="1:14" ht="15">
      <c r="A61" s="31"/>
      <c r="B61" s="43"/>
      <c r="C61" s="18"/>
      <c r="D61" s="18"/>
      <c r="E61" s="19" t="s">
        <v>45</v>
      </c>
      <c r="F61" s="27">
        <v>826</v>
      </c>
      <c r="G61" s="55"/>
      <c r="H61" s="14"/>
      <c r="I61" s="17"/>
      <c r="J61" s="18"/>
      <c r="K61" s="18"/>
      <c r="L61" s="19"/>
      <c r="M61" s="27"/>
      <c r="N61" s="44"/>
    </row>
    <row r="62" spans="1:14" ht="15">
      <c r="A62" s="31">
        <v>47</v>
      </c>
      <c r="B62" s="43"/>
      <c r="C62" s="16" t="s">
        <v>37</v>
      </c>
      <c r="D62" s="16" t="s">
        <v>38</v>
      </c>
      <c r="E62" s="21"/>
      <c r="F62" s="28">
        <f>SUM(F63)</f>
        <v>515</v>
      </c>
      <c r="G62" s="55"/>
      <c r="H62" s="14">
        <v>48</v>
      </c>
      <c r="I62" s="17"/>
      <c r="J62" s="16" t="s">
        <v>37</v>
      </c>
      <c r="K62" s="16" t="s">
        <v>38</v>
      </c>
      <c r="L62" s="21"/>
      <c r="M62" s="28">
        <f>SUM(M63)</f>
        <v>515</v>
      </c>
      <c r="N62" s="44"/>
    </row>
    <row r="63" spans="1:14" ht="15">
      <c r="A63" s="31"/>
      <c r="B63" s="43"/>
      <c r="C63" s="18"/>
      <c r="D63" s="18"/>
      <c r="E63" s="19" t="s">
        <v>36</v>
      </c>
      <c r="F63" s="27">
        <f>405+110</f>
        <v>515</v>
      </c>
      <c r="G63" s="55"/>
      <c r="H63" s="14">
        <v>49</v>
      </c>
      <c r="I63" s="17"/>
      <c r="J63" s="18"/>
      <c r="K63" s="18"/>
      <c r="L63" s="19" t="s">
        <v>36</v>
      </c>
      <c r="M63" s="27">
        <v>515</v>
      </c>
      <c r="N63" s="44"/>
    </row>
    <row r="64" spans="1:14" ht="15.75" thickBot="1">
      <c r="A64" s="31">
        <v>48</v>
      </c>
      <c r="B64" s="45"/>
      <c r="C64" s="47"/>
      <c r="D64" s="59"/>
      <c r="E64" s="59"/>
      <c r="F64" s="60"/>
      <c r="G64" s="61"/>
      <c r="H64" s="50">
        <v>50</v>
      </c>
      <c r="I64" s="51"/>
      <c r="J64" s="47"/>
      <c r="K64" s="59"/>
      <c r="L64" s="59"/>
      <c r="M64" s="60"/>
      <c r="N64" s="52"/>
    </row>
    <row r="65" spans="1:14" ht="16.5" thickBot="1">
      <c r="A65" s="31">
        <v>49</v>
      </c>
      <c r="B65" s="62"/>
      <c r="C65" s="63"/>
      <c r="D65" s="79" t="s">
        <v>39</v>
      </c>
      <c r="E65" s="79"/>
      <c r="F65" s="64">
        <f>SUM(F9,F56,F47)</f>
        <v>859960</v>
      </c>
      <c r="G65" s="65"/>
      <c r="H65" s="66">
        <v>51</v>
      </c>
      <c r="I65" s="67"/>
      <c r="J65" s="63"/>
      <c r="K65" s="79" t="s">
        <v>39</v>
      </c>
      <c r="L65" s="79"/>
      <c r="M65" s="68">
        <f>SUM(M9,M56,M47)</f>
        <v>837804</v>
      </c>
      <c r="N65" s="30"/>
    </row>
    <row r="66" spans="1:7" ht="15">
      <c r="A66" s="14">
        <v>50</v>
      </c>
      <c r="B66" s="2"/>
      <c r="C66" s="2"/>
      <c r="D66" s="2"/>
      <c r="E66" s="2"/>
      <c r="F66" s="2"/>
      <c r="G66" s="2"/>
    </row>
    <row r="67" spans="1:6" ht="15">
      <c r="A67" s="14">
        <v>51</v>
      </c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  <row r="158" spans="2:6" ht="15">
      <c r="B158" s="2"/>
      <c r="C158" s="2"/>
      <c r="D158" s="2"/>
      <c r="E158" s="2"/>
      <c r="F158" s="2"/>
    </row>
    <row r="159" spans="2:6" ht="15">
      <c r="B159" s="2"/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2:6" ht="15">
      <c r="B161" s="2"/>
      <c r="C161" s="2"/>
      <c r="D161" s="2"/>
      <c r="E161" s="2"/>
      <c r="F161" s="2"/>
    </row>
    <row r="162" spans="2:6" ht="15">
      <c r="B162" s="2"/>
      <c r="C162" s="2"/>
      <c r="D162" s="2"/>
      <c r="E162" s="2"/>
      <c r="F162" s="2"/>
    </row>
    <row r="163" spans="2:6" ht="15">
      <c r="B163" s="2"/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2:6" ht="15">
      <c r="B165" s="2"/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2:6" ht="15"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2:6" ht="15">
      <c r="B185" s="2"/>
      <c r="C185" s="2"/>
      <c r="D185" s="2"/>
      <c r="E185" s="2"/>
      <c r="F185" s="2"/>
    </row>
    <row r="186" spans="2:6" ht="15">
      <c r="B186" s="2"/>
      <c r="C186" s="2"/>
      <c r="D186" s="2"/>
      <c r="E186" s="2"/>
      <c r="F186" s="2"/>
    </row>
    <row r="187" spans="2:6" ht="15">
      <c r="B187" s="2"/>
      <c r="C187" s="2"/>
      <c r="D187" s="2"/>
      <c r="E187" s="2"/>
      <c r="F187" s="2"/>
    </row>
    <row r="188" spans="2:6" ht="15">
      <c r="B188" s="2"/>
      <c r="C188" s="2"/>
      <c r="D188" s="2"/>
      <c r="E188" s="2"/>
      <c r="F188" s="2"/>
    </row>
    <row r="189" spans="2:6" ht="15">
      <c r="B189" s="2"/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2:6" ht="15">
      <c r="B191" s="2"/>
      <c r="C191" s="2"/>
      <c r="D191" s="2"/>
      <c r="E191" s="2"/>
      <c r="F191" s="2"/>
    </row>
    <row r="192" spans="2:6" ht="15">
      <c r="B192" s="2"/>
      <c r="C192" s="2"/>
      <c r="D192" s="2"/>
      <c r="E192" s="2"/>
      <c r="F192" s="2"/>
    </row>
    <row r="193" spans="2:6" ht="15">
      <c r="B193" s="2"/>
      <c r="C193" s="2"/>
      <c r="D193" s="2"/>
      <c r="E193" s="2"/>
      <c r="F193" s="2"/>
    </row>
  </sheetData>
  <sheetProtection selectLockedCells="1" selectUnlockedCells="1"/>
  <mergeCells count="10">
    <mergeCell ref="J56:L56"/>
    <mergeCell ref="K65:L65"/>
    <mergeCell ref="C56:E56"/>
    <mergeCell ref="D65:E65"/>
    <mergeCell ref="A1:G1"/>
    <mergeCell ref="A3:F5"/>
    <mergeCell ref="C9:E9"/>
    <mergeCell ref="C47:E47"/>
    <mergeCell ref="J9:L9"/>
    <mergeCell ref="J47:L47"/>
  </mergeCells>
  <printOptions horizontalCentered="1" verticalCentered="1"/>
  <pageMargins left="0.3937007874015748" right="0.3937007874015748" top="0" bottom="0.5905511811023623" header="0.5118110236220472" footer="0.5118110236220472"/>
  <pageSetup horizontalDpi="300" verticalDpi="300" orientation="landscape" paperSize="9" scale="60" r:id="rId1"/>
  <rowBreaks count="1" manualBreakCount="1">
    <brk id="55" max="13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Dr. Árva Helga</cp:lastModifiedBy>
  <cp:lastPrinted>2016-10-04T09:55:44Z</cp:lastPrinted>
  <dcterms:created xsi:type="dcterms:W3CDTF">2013-02-21T10:56:51Z</dcterms:created>
  <dcterms:modified xsi:type="dcterms:W3CDTF">2016-10-04T09:55:46Z</dcterms:modified>
  <cp:category/>
  <cp:version/>
  <cp:contentType/>
  <cp:contentStatus/>
</cp:coreProperties>
</file>