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sz.mell" sheetId="1" r:id="rId1"/>
    <sheet name="2.sz.mell" sheetId="2" r:id="rId2"/>
    <sheet name="3.sz.mell" sheetId="3" r:id="rId3"/>
    <sheet name="4.sz.mell" sheetId="4" r:id="rId4"/>
    <sheet name="5.sz.mell" sheetId="5" r:id="rId5"/>
    <sheet name="6.sz.mell" sheetId="6" r:id="rId6"/>
    <sheet name="7.sz.mell" sheetId="7" r:id="rId7"/>
    <sheet name="8.sz.mell" sheetId="8" r:id="rId8"/>
    <sheet name="9.sz.mell" sheetId="9" r:id="rId9"/>
    <sheet name="10.sz.mell" sheetId="10" r:id="rId10"/>
    <sheet name="11.sz.mell.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<sst xmlns="http://schemas.openxmlformats.org/spreadsheetml/2006/main" count="287" uniqueCount="205">
  <si>
    <t>Cím száma és neve</t>
  </si>
  <si>
    <t>Alcím száma és neve</t>
  </si>
  <si>
    <t xml:space="preserve">                                                                   1. sz. melléklet</t>
  </si>
  <si>
    <t xml:space="preserve">                                          Címrend a költségvetési rendelet 2. § - ához</t>
  </si>
  <si>
    <t>Előirányzat</t>
  </si>
  <si>
    <t>Helyi önk.működésének ált.támogatása</t>
  </si>
  <si>
    <t>Tel. önk. szociális és gyermekjóléti feladatainak tám.</t>
  </si>
  <si>
    <t>Tel.önk. kulturális feladatainak tám.</t>
  </si>
  <si>
    <t>Működési célú központosított tám.</t>
  </si>
  <si>
    <t>ÖNKORMÁNYZATOK MŰKÖDÉSI TÁMOGATÁSA</t>
  </si>
  <si>
    <t>Egyéb működési célú támogatások ÁH-n belülről</t>
  </si>
  <si>
    <t>MŰKÖDÉSI CÉLÚ TÁMOGATÁSOK ÁH-NBELÜLRŐL</t>
  </si>
  <si>
    <t>Felhalmozási célú önk.támogatások</t>
  </si>
  <si>
    <t>Egyéb felhalmozási célú tám.bevételei ÁH-n belülről</t>
  </si>
  <si>
    <t>FELHALMOZÁSI CÉLÚ TÁMOGATÁSOK ÁH-N BELÜLRŐL</t>
  </si>
  <si>
    <t>Kommunális adó</t>
  </si>
  <si>
    <t>Gépjárműadó</t>
  </si>
  <si>
    <t>Egyéb közhatalmi bevételek</t>
  </si>
  <si>
    <t>KÖZHATALMI BEVÉTELEK</t>
  </si>
  <si>
    <t>Szolgáltatások ellenértéke</t>
  </si>
  <si>
    <t>Üzemeltetésbe adott eszközökhöz kapcs.bevételek</t>
  </si>
  <si>
    <t>Ellátási díjak</t>
  </si>
  <si>
    <t>Kamatbevételek</t>
  </si>
  <si>
    <t>MŰKÖDÉSI BEVÉTELEK</t>
  </si>
  <si>
    <t>Ingatlanok értékesítése</t>
  </si>
  <si>
    <t>FELHALMOZÁSI BEVÉTELEK</t>
  </si>
  <si>
    <t xml:space="preserve">                                                                                      2. sz melléklet</t>
  </si>
  <si>
    <t>Előző évi költségvetési maradvány igénybevétele</t>
  </si>
  <si>
    <t>BELFÖLDI FINANSZÍROZÁSI BEVÉTELEK</t>
  </si>
  <si>
    <t>Kiemelt kiadási előirányzatok</t>
  </si>
  <si>
    <t>Törvény szerinti illetmények, munkabérek</t>
  </si>
  <si>
    <t>Készenlét,ügyelet,helyettesítés,túlóra</t>
  </si>
  <si>
    <t>Végkielégítés</t>
  </si>
  <si>
    <t>Jubileumi jutalom</t>
  </si>
  <si>
    <t>Béren kívüli juttatások</t>
  </si>
  <si>
    <t>Közlekedési költségtérítés</t>
  </si>
  <si>
    <t>FOGLALKOZTATOTTAK SZEMÉLYI JUTTATÁSAI</t>
  </si>
  <si>
    <t>Választott tisztségviselők juttatásai</t>
  </si>
  <si>
    <t>Egyéb külsős személyi juttatások</t>
  </si>
  <si>
    <t>KÜLSŐS SZEMÉLYI JUTTATÁSOK</t>
  </si>
  <si>
    <t>SZEMÉLYI JUTTATÁSOK</t>
  </si>
  <si>
    <t>Készletbeszerzés</t>
  </si>
  <si>
    <t>Kommunikációs szolgáltatások</t>
  </si>
  <si>
    <t>Szolgáltatási kiadások</t>
  </si>
  <si>
    <t>Kiküldetések,reklám és propaganda kiadásai</t>
  </si>
  <si>
    <t>Különféle befizetések és egyéb dologi kiadások</t>
  </si>
  <si>
    <t>DOLOGI KIADÁSOK</t>
  </si>
  <si>
    <t>Egyéb működési célú támogatások ÁH-n belülre</t>
  </si>
  <si>
    <t>Egyéb működési célú támogatások ÁH-n kívülre</t>
  </si>
  <si>
    <t>EGYÉB MŰKÖDÉSI CÉLÚ KIADÁSOK</t>
  </si>
  <si>
    <t>Beruházások</t>
  </si>
  <si>
    <t>Felújítások</t>
  </si>
  <si>
    <t>Egyéb felhalmozási célú tám.ÁH-n belülre</t>
  </si>
  <si>
    <t>Egyéb felhalmozási célú tám.ÁH-n kívülre</t>
  </si>
  <si>
    <t>KÖLTSÉGVETÉSI KIADÁSOK</t>
  </si>
  <si>
    <t>Felújítási cél megnevezése</t>
  </si>
  <si>
    <t>Összesen</t>
  </si>
  <si>
    <t>Sorszám</t>
  </si>
  <si>
    <t xml:space="preserve">                                                    4. sz. melléklet</t>
  </si>
  <si>
    <t>Beruházási cél megnevezése</t>
  </si>
  <si>
    <t>COFOG hivatkozás</t>
  </si>
  <si>
    <t xml:space="preserve">                                                                           5.számú melléklet</t>
  </si>
  <si>
    <t>Feladat megnevezése</t>
  </si>
  <si>
    <t>Előirányzatok éves bontásban</t>
  </si>
  <si>
    <t>Össz.</t>
  </si>
  <si>
    <t>bev.előir.</t>
  </si>
  <si>
    <t>kiad.előir.</t>
  </si>
  <si>
    <t>egyenleg</t>
  </si>
  <si>
    <t>S.sz.</t>
  </si>
  <si>
    <t>Megnevezés</t>
  </si>
  <si>
    <t>Bevételi</t>
  </si>
  <si>
    <t>Kiadási</t>
  </si>
  <si>
    <t>Ellátottak térítési díjai</t>
  </si>
  <si>
    <t>Összeg ( e Ft )</t>
  </si>
  <si>
    <t>Kötelezettség megnevezése, azonosító adatai</t>
  </si>
  <si>
    <t>Futamidő</t>
  </si>
  <si>
    <t>Saját bevétel megnevezése, azonostó adatai</t>
  </si>
  <si>
    <t>Rendszeresége</t>
  </si>
  <si>
    <t>Magánszermélyek kommunális adója</t>
  </si>
  <si>
    <t>Adópótlék, adóbírság</t>
  </si>
  <si>
    <t>Vagyon bérbeadásából származó bevétel</t>
  </si>
  <si>
    <t>Koncessziós díjból származó bevétel</t>
  </si>
  <si>
    <t>10. számú melléklet</t>
  </si>
  <si>
    <t>Hónap</t>
  </si>
  <si>
    <t>Adat jellege</t>
  </si>
  <si>
    <t>Nyitó pénzáll.</t>
  </si>
  <si>
    <t>Pénzforgalmi</t>
  </si>
  <si>
    <t>Záró pénzáll.</t>
  </si>
  <si>
    <t>Likviditás</t>
  </si>
  <si>
    <t>Havi</t>
  </si>
  <si>
    <t>Halmozott</t>
  </si>
  <si>
    <t>Bevétel</t>
  </si>
  <si>
    <t>Kiadás</t>
  </si>
  <si>
    <t>Likviditási hitel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</si>
  <si>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</si>
  <si>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</si>
  <si>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</si>
  <si>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</si>
  <si>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</si>
  <si>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</si>
  <si>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</si>
  <si>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</si>
  <si>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</si>
  <si>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</si>
  <si>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</si>
  <si>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</si>
  <si>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Egyenleg</t>
  </si>
  <si>
    <t>Felvétel</t>
  </si>
  <si>
    <t>Törlesztés</t>
  </si>
  <si>
    <t>Korr.záró E.</t>
  </si>
  <si>
    <t>Önkormányzat</t>
  </si>
  <si>
    <t>Egyéb tárgyi eszközök értékesítése</t>
  </si>
  <si>
    <t xml:space="preserve">Egyéb költségtérítés </t>
  </si>
  <si>
    <t>Rövid lej.hitel törlesztése</t>
  </si>
  <si>
    <t>FINANSZROZÁSI KIADÁSOK</t>
  </si>
  <si>
    <t>FELHALMOZÁSI KIADÁSOK</t>
  </si>
  <si>
    <t>ELLÁTOTTAK PÉNZBELI JUTTATÁSAI</t>
  </si>
  <si>
    <t>1.</t>
  </si>
  <si>
    <t>2.</t>
  </si>
  <si>
    <t xml:space="preserve">                                                                                        3. sz. mellékelt</t>
  </si>
  <si>
    <t>0</t>
  </si>
  <si>
    <t>jó</t>
  </si>
  <si>
    <t>kötelező</t>
  </si>
  <si>
    <t>ebből:</t>
  </si>
  <si>
    <t xml:space="preserve">MUNKAADÓKAT TERHELŐ JÁRULÉKOK </t>
  </si>
  <si>
    <t>önként váll.</t>
  </si>
  <si>
    <t>Pereked Község Önkormányzata cím adatai</t>
  </si>
  <si>
    <t>1. Pereked Község önkormányzata</t>
  </si>
  <si>
    <t xml:space="preserve">KÖLTSÉGVETÉSI BEVÉTELEK </t>
  </si>
  <si>
    <t>Pereked Község Önkormányzat cím adatai</t>
  </si>
  <si>
    <t>ÁH-n belülei megelőlegezés visszafizetése</t>
  </si>
  <si>
    <t xml:space="preserve"> több éves kihatással járó feladatai és előirányzatai éves bontásban </t>
  </si>
  <si>
    <t xml:space="preserve"> 6.számú melléklet</t>
  </si>
  <si>
    <t xml:space="preserve">  7.számú melléklet</t>
  </si>
  <si>
    <t>Az EU-s forrásból finanszírozott programok, projektek</t>
  </si>
  <si>
    <t xml:space="preserve"> 8. számú melléklet</t>
  </si>
  <si>
    <t>Az önkormányzat által nyújtott közvetett támogatások</t>
  </si>
  <si>
    <t>9. számú melléklet</t>
  </si>
  <si>
    <t xml:space="preserve"> Adósságot keletkeztető ügyletekkel kapcsolatos kötelezettségvállalás</t>
  </si>
  <si>
    <t>és figyelembe veendő bevételek</t>
  </si>
  <si>
    <t>Közhatalmi bevételek</t>
  </si>
  <si>
    <t>Működési célú támogatások</t>
  </si>
  <si>
    <t>Felhalmozási célú támogatások bevételei ÁH-n belülről</t>
  </si>
  <si>
    <t>Személyi juttatások</t>
  </si>
  <si>
    <t>Munkaadókat terhelő járulékok</t>
  </si>
  <si>
    <t>Dologi kiadások</t>
  </si>
  <si>
    <t>Ellátottak pénzbeni juttatásai</t>
  </si>
  <si>
    <t>Egyéb működési célú kiadások</t>
  </si>
  <si>
    <t>Egyéb saját működési bevételek</t>
  </si>
  <si>
    <t>Saját felhalmozási bevételek</t>
  </si>
  <si>
    <t>FINANSZÍROZÁSI BEVÉTELEK</t>
  </si>
  <si>
    <t>11. melléklet</t>
  </si>
  <si>
    <t>Működési / felhalmozási / finanszírozási célú bevételek (Ft.)</t>
  </si>
  <si>
    <t>Beruházások ÁFÁ-ja</t>
  </si>
  <si>
    <t>Felújítások ÁFÁ-ja</t>
  </si>
  <si>
    <t>3.</t>
  </si>
  <si>
    <t>Kötelezettség összese ( Ft )</t>
  </si>
  <si>
    <t>Bevétel összege ( Ft )</t>
  </si>
  <si>
    <t>Előirányzat összege (Ft.)</t>
  </si>
  <si>
    <t>Előirányzat összege( Ft.)</t>
  </si>
  <si>
    <t>KÖLTSÉGVETÉSI MŰKÖDÉSI BEVÉTELEK</t>
  </si>
  <si>
    <t>KÖLTSÉGVETÉSI MŰKÖDÉSI KIADÁSOK</t>
  </si>
  <si>
    <t>Költségvetési működési mérleg</t>
  </si>
  <si>
    <t>Előző évi működési költségvetési maradvány igénybevétele</t>
  </si>
  <si>
    <t>Központi irányítószervi támogatás</t>
  </si>
  <si>
    <t>Forgatási célú belföldi ép.beváltása, értékesítése</t>
  </si>
  <si>
    <t>Működési bevételek összesen</t>
  </si>
  <si>
    <t>Működési kiadások összesen</t>
  </si>
  <si>
    <t>Beruházások+ÁFA</t>
  </si>
  <si>
    <t>Felújítások+ÁFA</t>
  </si>
  <si>
    <t>KÖLTSÉGVETÉSI FELHALMOZÁSI BEVÉTELEK</t>
  </si>
  <si>
    <t>KÖLTSÉGVETÉSI FELHALMOZÁSI KIADÁSOK</t>
  </si>
  <si>
    <t>Költségvetési felhalmozási mérleg</t>
  </si>
  <si>
    <t>Előző évi felhalmozási költségvetési maradvány igénybevétele</t>
  </si>
  <si>
    <t>Külföldi finanszírozási kiadásai</t>
  </si>
  <si>
    <t>Felhalmozási bevételek összesen</t>
  </si>
  <si>
    <t>Felhalmozási kiadások összesen</t>
  </si>
  <si>
    <t>KÖLTSÉGVETÉSI BEVÉTELEK ÖSSZESEN</t>
  </si>
  <si>
    <t>KÖLTSÉGVETÉSI KIADÁSOK ÖSSZESEN</t>
  </si>
  <si>
    <t>FINANSZÍROZÁSI BEVÉTELEK ÖSSZESEN</t>
  </si>
  <si>
    <t>FINANSZÍROZÁSI KIADÁSOK ÖSSZESEN</t>
  </si>
  <si>
    <t>BEVÉTELEK ÖSSZESEN</t>
  </si>
  <si>
    <t>KIADÁSOK ÖSSZESEN</t>
  </si>
  <si>
    <t>Összes költségvetési bevétel - kiadás</t>
  </si>
  <si>
    <t>Finanszírozási bevétel - kiadás</t>
  </si>
  <si>
    <t>Összes bevétel - kiadás</t>
  </si>
  <si>
    <t>Előirányzatok ( Ft-ban )</t>
  </si>
  <si>
    <t>Előző évi felhalmozási költségvetési maradvány szabadon felhasználható</t>
  </si>
  <si>
    <t>Előző évi felhalmozási költségvetési maradvány kötelezettséggel terhelt</t>
  </si>
  <si>
    <t>Előző évi működési költségvetési maradvány  szabadon felhasználható</t>
  </si>
  <si>
    <t>Előző évi működési költségvetési maradvány  kötelezettséggel terhelt</t>
  </si>
  <si>
    <r>
      <rPr>
        <b/>
        <sz val="11"/>
        <rFont val="Calibri"/>
        <family val="2"/>
      </rPr>
      <t>Felhalmozási finanszírozási kiadások</t>
    </r>
  </si>
  <si>
    <r>
      <rPr>
        <b/>
        <sz val="11"/>
        <rFont val="Calibri"/>
        <family val="2"/>
      </rPr>
      <t>Felhalmozási finanszírozási bevételek</t>
    </r>
  </si>
  <si>
    <t>Munkavégzésre irányuló egyéb jogviszonyban nem saját foglalkoztatottaknak fizetett juttatások</t>
  </si>
  <si>
    <t>Egyéb elvonások, befizetések</t>
  </si>
  <si>
    <t>Víziközmű felújítás</t>
  </si>
  <si>
    <t>Pályázati önerő</t>
  </si>
  <si>
    <t>Árokburkolás</t>
  </si>
  <si>
    <t xml:space="preserve">                           Az önkormányzat  2021. évi bevételi előirányzata forrásonként</t>
  </si>
  <si>
    <t xml:space="preserve">                        Az önkormányzat 2021. évi előirányzott  működési kiadásai</t>
  </si>
  <si>
    <t xml:space="preserve"> Az önkormányzat   2021. évi tervezett felújítási előirányzatai célonként</t>
  </si>
  <si>
    <t>Az önkormányzat és költségvetési szerve 2021. évi beruházásai feladatonként</t>
  </si>
  <si>
    <t xml:space="preserve"> Az önkormányzat 2021. évi költségvetésében tervezett</t>
  </si>
  <si>
    <t>Pereked Község Önkormányzat likviditási terve 2021. évre (  Ft )</t>
  </si>
  <si>
    <t>2021. évi költségvetési mérleg közgazdasági bontásban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</si>
</sst>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_-* #,##0.0\ &quot;Ft&quot;_-;\-* #,##0.0\ &quot;Ft&quot;_-;_-* &quot;-&quot;??\ &quot;Ft&quot;_-;_-@_-"/>
    <numFmt numFmtId="172" formatCode="_-* #,##0\ &quot;Ft&quot;_-;\-* #,##0\ &quot;Ft&quot;_-;_-* &quot;-&quot;??\ &quot;Ft&quot;_-;_-@_-"/>
    <numFmt numFmtId="173" formatCode="_-* #,##0.0\ _F_t_-;\-* #,##0.0\ _F_t_-;_-* &quot;-&quot;??\ _F_t_-;_-@_-"/>
    <numFmt numFmtId="174" formatCode="_-* #,##0\ _F_t_-;\-* #,##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4" fontId="4" fillId="0" borderId="10" xfId="46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12" xfId="0" applyFont="1" applyFill="1" applyBorder="1" applyAlignment="1">
      <alignment/>
    </xf>
    <xf numFmtId="174" fontId="4" fillId="33" borderId="13" xfId="46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174" fontId="4" fillId="0" borderId="21" xfId="46" applyNumberFormat="1" applyFont="1" applyBorder="1" applyAlignment="1">
      <alignment horizontal="center"/>
    </xf>
    <xf numFmtId="174" fontId="4" fillId="33" borderId="21" xfId="46" applyNumberFormat="1" applyFont="1" applyFill="1" applyBorder="1" applyAlignment="1">
      <alignment horizontal="center"/>
    </xf>
    <xf numFmtId="174" fontId="1" fillId="0" borderId="10" xfId="46" applyNumberFormat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46" applyNumberFormat="1" applyBorder="1" applyAlignment="1">
      <alignment horizontal="center"/>
    </xf>
    <xf numFmtId="174" fontId="1" fillId="0" borderId="22" xfId="46" applyNumberFormat="1" applyBorder="1" applyAlignment="1">
      <alignment horizontal="center"/>
    </xf>
    <xf numFmtId="174" fontId="1" fillId="0" borderId="23" xfId="46" applyNumberFormat="1" applyBorder="1" applyAlignment="1">
      <alignment/>
    </xf>
    <xf numFmtId="174" fontId="1" fillId="0" borderId="24" xfId="46" applyNumberFormat="1" applyBorder="1" applyAlignment="1">
      <alignment horizontal="center"/>
    </xf>
    <xf numFmtId="0" fontId="4" fillId="33" borderId="25" xfId="0" applyFont="1" applyFill="1" applyBorder="1" applyAlignment="1">
      <alignment/>
    </xf>
    <xf numFmtId="174" fontId="1" fillId="0" borderId="26" xfId="46" applyNumberFormat="1" applyBorder="1" applyAlignment="1">
      <alignment horizontal="center"/>
    </xf>
    <xf numFmtId="0" fontId="4" fillId="34" borderId="12" xfId="0" applyFont="1" applyFill="1" applyBorder="1" applyAlignment="1">
      <alignment/>
    </xf>
    <xf numFmtId="174" fontId="4" fillId="34" borderId="13" xfId="46" applyNumberFormat="1" applyFont="1" applyFill="1" applyBorder="1" applyAlignment="1">
      <alignment/>
    </xf>
    <xf numFmtId="174" fontId="4" fillId="34" borderId="21" xfId="46" applyNumberFormat="1" applyFont="1" applyFill="1" applyBorder="1" applyAlignment="1">
      <alignment horizontal="center"/>
    </xf>
    <xf numFmtId="174" fontId="1" fillId="0" borderId="27" xfId="46" applyNumberFormat="1" applyBorder="1" applyAlignment="1">
      <alignment/>
    </xf>
    <xf numFmtId="0" fontId="0" fillId="0" borderId="28" xfId="0" applyBorder="1" applyAlignment="1">
      <alignment/>
    </xf>
    <xf numFmtId="174" fontId="1" fillId="33" borderId="13" xfId="46" applyNumberFormat="1" applyFill="1" applyBorder="1" applyAlignment="1">
      <alignment/>
    </xf>
    <xf numFmtId="0" fontId="0" fillId="0" borderId="12" xfId="0" applyBorder="1" applyAlignment="1">
      <alignment/>
    </xf>
    <xf numFmtId="174" fontId="1" fillId="0" borderId="13" xfId="46" applyNumberFormat="1" applyBorder="1" applyAlignment="1">
      <alignment/>
    </xf>
    <xf numFmtId="0" fontId="4" fillId="34" borderId="27" xfId="0" applyFont="1" applyFill="1" applyBorder="1" applyAlignment="1">
      <alignment/>
    </xf>
    <xf numFmtId="174" fontId="4" fillId="34" borderId="27" xfId="46" applyNumberFormat="1" applyFont="1" applyFill="1" applyBorder="1" applyAlignment="1">
      <alignment/>
    </xf>
    <xf numFmtId="0" fontId="0" fillId="34" borderId="27" xfId="0" applyFill="1" applyBorder="1" applyAlignment="1">
      <alignment/>
    </xf>
    <xf numFmtId="174" fontId="4" fillId="34" borderId="27" xfId="46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74" fontId="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74" fontId="0" fillId="0" borderId="10" xfId="0" applyNumberFormat="1" applyBorder="1" applyAlignment="1">
      <alignment/>
    </xf>
    <xf numFmtId="0" fontId="0" fillId="0" borderId="12" xfId="0" applyBorder="1" applyAlignment="1">
      <alignment wrapText="1"/>
    </xf>
    <xf numFmtId="174" fontId="4" fillId="33" borderId="29" xfId="46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174" fontId="4" fillId="33" borderId="31" xfId="46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174" fontId="1" fillId="0" borderId="24" xfId="46" applyNumberFormat="1" applyBorder="1" applyAlignment="1">
      <alignment horizontal="center" vertical="center"/>
    </xf>
    <xf numFmtId="174" fontId="1" fillId="0" borderId="16" xfId="46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/>
    </xf>
    <xf numFmtId="0" fontId="4" fillId="33" borderId="34" xfId="0" applyFont="1" applyFill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4" fontId="2" fillId="0" borderId="26" xfId="46" applyNumberFormat="1" applyFont="1" applyBorder="1" applyAlignment="1">
      <alignment/>
    </xf>
    <xf numFmtId="174" fontId="1" fillId="0" borderId="24" xfId="46" applyNumberFormat="1" applyBorder="1" applyAlignment="1">
      <alignment/>
    </xf>
    <xf numFmtId="174" fontId="4" fillId="33" borderId="21" xfId="46" applyNumberFormat="1" applyFont="1" applyFill="1" applyBorder="1" applyAlignment="1">
      <alignment/>
    </xf>
    <xf numFmtId="174" fontId="4" fillId="35" borderId="35" xfId="46" applyNumberFormat="1" applyFont="1" applyFill="1" applyBorder="1" applyAlignment="1">
      <alignment horizontal="center"/>
    </xf>
    <xf numFmtId="174" fontId="4" fillId="0" borderId="29" xfId="46" applyNumberFormat="1" applyFont="1" applyBorder="1" applyAlignment="1">
      <alignment horizontal="center"/>
    </xf>
    <xf numFmtId="174" fontId="1" fillId="0" borderId="36" xfId="46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/>
    </xf>
    <xf numFmtId="0" fontId="4" fillId="35" borderId="37" xfId="0" applyFont="1" applyFill="1" applyBorder="1" applyAlignment="1">
      <alignment/>
    </xf>
    <xf numFmtId="174" fontId="1" fillId="35" borderId="21" xfId="46" applyNumberFormat="1" applyFill="1" applyBorder="1" applyAlignment="1">
      <alignment/>
    </xf>
    <xf numFmtId="174" fontId="1" fillId="0" borderId="16" xfId="46" applyNumberFormat="1" applyFont="1" applyFill="1" applyBorder="1" applyAlignment="1">
      <alignment vertical="center"/>
    </xf>
    <xf numFmtId="174" fontId="1" fillId="0" borderId="22" xfId="46" applyNumberFormat="1" applyFont="1" applyFill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74" fontId="4" fillId="0" borderId="13" xfId="46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40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K&#246;lts&#233;gvet&#233;si%20rendeletek\PEREKED\2020\ktgvet&#233;si%20rendelet%20mell&#233;kletei%20Bog&#225;d%20201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2.sz.mell"/>
      <sheetName val="3.sz.mell"/>
      <sheetName val="4.sz.mell"/>
      <sheetName val="5.sz.mell"/>
      <sheetName val="6.sz.mell"/>
      <sheetName val="7.sz.mell"/>
      <sheetName val="8.sz.mell"/>
      <sheetName val="9.sz.mell"/>
      <sheetName val="10.sz.mell"/>
      <sheetName val="11.sz.mell"/>
    </sheetNames>
    <sheetDataSet>
      <sheetData sheetId="1">
        <row r="43">
          <cell r="B43" t="str">
            <v>Előirányzat ( Ft 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2" max="2" width="24.00390625" style="0" customWidth="1"/>
    <col min="3" max="3" width="41.57421875" style="0" customWidth="1"/>
  </cols>
  <sheetData>
    <row r="1" ht="15">
      <c r="A1" t="s">
        <v>2</v>
      </c>
    </row>
    <row r="2" ht="15">
      <c r="A2" t="s">
        <v>3</v>
      </c>
    </row>
    <row r="6" spans="1:3" ht="15">
      <c r="A6" s="1" t="s">
        <v>0</v>
      </c>
      <c r="B6" s="1"/>
      <c r="C6" s="1" t="s">
        <v>1</v>
      </c>
    </row>
    <row r="7" spans="1:3" ht="15">
      <c r="A7" s="99" t="s">
        <v>127</v>
      </c>
      <c r="B7" s="100"/>
      <c r="C7" s="1"/>
    </row>
    <row r="8" spans="1:3" ht="15">
      <c r="A8" s="101"/>
      <c r="B8" s="102"/>
      <c r="C8" s="1"/>
    </row>
    <row r="9" spans="1:3" ht="15">
      <c r="A9" s="101"/>
      <c r="B9" s="102"/>
      <c r="C9" s="1"/>
    </row>
    <row r="10" spans="1:3" ht="15">
      <c r="A10" s="101"/>
      <c r="B10" s="102"/>
      <c r="C10" s="1"/>
    </row>
    <row r="11" spans="1:3" ht="15">
      <c r="A11" s="101"/>
      <c r="B11" s="102"/>
      <c r="C11" s="1"/>
    </row>
    <row r="12" spans="1:3" ht="15">
      <c r="A12" s="101"/>
      <c r="B12" s="102"/>
      <c r="C12" s="1"/>
    </row>
    <row r="13" spans="1:3" ht="15">
      <c r="A13" s="101"/>
      <c r="B13" s="102"/>
      <c r="C13" s="1"/>
    </row>
    <row r="14" spans="1:3" ht="15">
      <c r="A14" s="101"/>
      <c r="B14" s="102"/>
      <c r="C14" s="1"/>
    </row>
    <row r="15" spans="1:3" ht="15">
      <c r="A15" s="101"/>
      <c r="B15" s="102"/>
      <c r="C15" s="1"/>
    </row>
    <row r="16" spans="1:3" ht="15">
      <c r="A16" s="101"/>
      <c r="B16" s="102"/>
      <c r="C16" s="1"/>
    </row>
    <row r="17" spans="1:3" ht="15">
      <c r="A17" s="101"/>
      <c r="B17" s="102"/>
      <c r="C17" s="1"/>
    </row>
    <row r="18" spans="1:3" ht="15">
      <c r="A18" s="101"/>
      <c r="B18" s="102"/>
      <c r="C18" s="1"/>
    </row>
    <row r="19" spans="1:3" ht="15">
      <c r="A19" s="101"/>
      <c r="B19" s="102"/>
      <c r="C19" s="1"/>
    </row>
    <row r="20" spans="1:3" ht="15">
      <c r="A20" s="101"/>
      <c r="B20" s="102"/>
      <c r="C20" s="1"/>
    </row>
    <row r="21" spans="1:3" ht="15">
      <c r="A21" s="101"/>
      <c r="B21" s="102"/>
      <c r="C21" s="1"/>
    </row>
    <row r="22" spans="1:3" ht="15">
      <c r="A22" s="101"/>
      <c r="B22" s="102"/>
      <c r="C22" s="1"/>
    </row>
    <row r="23" spans="1:3" ht="15">
      <c r="A23" s="101"/>
      <c r="B23" s="102"/>
      <c r="C23" s="1"/>
    </row>
    <row r="24" spans="1:3" ht="15">
      <c r="A24" s="101"/>
      <c r="B24" s="102"/>
      <c r="C24" s="1"/>
    </row>
    <row r="25" spans="1:3" ht="15">
      <c r="A25" s="101"/>
      <c r="B25" s="102"/>
      <c r="C25" s="1"/>
    </row>
    <row r="26" spans="1:3" ht="15">
      <c r="A26" s="101"/>
      <c r="B26" s="102"/>
      <c r="C26" s="1"/>
    </row>
    <row r="27" spans="1:3" ht="15">
      <c r="A27" s="101"/>
      <c r="B27" s="102"/>
      <c r="C27" s="1"/>
    </row>
    <row r="28" spans="1:3" ht="15">
      <c r="A28" s="101"/>
      <c r="B28" s="102"/>
      <c r="C28" s="1"/>
    </row>
    <row r="29" spans="1:3" ht="15">
      <c r="A29" s="101"/>
      <c r="B29" s="102"/>
      <c r="C29" s="1"/>
    </row>
    <row r="30" spans="1:3" ht="15">
      <c r="A30" s="101"/>
      <c r="B30" s="102"/>
      <c r="C30" s="1"/>
    </row>
    <row r="31" spans="1:3" ht="15">
      <c r="A31" s="101"/>
      <c r="B31" s="102"/>
      <c r="C31" s="1"/>
    </row>
    <row r="32" spans="1:3" ht="15">
      <c r="A32" s="101"/>
      <c r="B32" s="102"/>
      <c r="C32" s="1"/>
    </row>
    <row r="33" spans="1:3" ht="15">
      <c r="A33" s="101"/>
      <c r="B33" s="102"/>
      <c r="C33" s="1"/>
    </row>
    <row r="34" spans="1:3" ht="15">
      <c r="A34" s="101"/>
      <c r="B34" s="102"/>
      <c r="C34" s="1"/>
    </row>
    <row r="35" spans="1:3" ht="15">
      <c r="A35" s="101"/>
      <c r="B35" s="102"/>
      <c r="C35" s="1"/>
    </row>
    <row r="36" spans="1:3" ht="15">
      <c r="A36" s="101"/>
      <c r="B36" s="102"/>
      <c r="C36" s="1"/>
    </row>
    <row r="37" spans="1:3" ht="15">
      <c r="A37" s="101"/>
      <c r="B37" s="102"/>
      <c r="C37" s="1"/>
    </row>
    <row r="38" spans="1:3" ht="15">
      <c r="A38" s="101"/>
      <c r="B38" s="102"/>
      <c r="C38" s="1"/>
    </row>
    <row r="39" spans="1:3" ht="15">
      <c r="A39" s="101"/>
      <c r="B39" s="102"/>
      <c r="C39" s="1"/>
    </row>
    <row r="40" spans="1:3" ht="15">
      <c r="A40" s="101"/>
      <c r="B40" s="102"/>
      <c r="C40" s="1"/>
    </row>
    <row r="41" spans="1:3" ht="15">
      <c r="A41" s="103"/>
      <c r="B41" s="104"/>
      <c r="C41" s="1"/>
    </row>
  </sheetData>
  <sheetProtection/>
  <mergeCells count="1">
    <mergeCell ref="A7:B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&amp;C2021. évi költségvetési rendelet mellékletei Pereked Község Önkormányzata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.140625" style="0" customWidth="1"/>
    <col min="2" max="2" width="12.8515625" style="0" customWidth="1"/>
    <col min="3" max="3" width="12.28125" style="0" customWidth="1"/>
    <col min="4" max="4" width="10.7109375" style="0" customWidth="1"/>
    <col min="5" max="5" width="10.8515625" style="0" customWidth="1"/>
    <col min="6" max="6" width="10.57421875" style="0" bestFit="1" customWidth="1"/>
    <col min="7" max="7" width="11.8515625" style="0" customWidth="1"/>
    <col min="9" max="9" width="9.7109375" style="0" customWidth="1"/>
    <col min="10" max="10" width="11.57421875" style="0" customWidth="1"/>
    <col min="11" max="11" width="9.57421875" style="0" customWidth="1"/>
    <col min="12" max="12" width="11.57421875" style="0" customWidth="1"/>
  </cols>
  <sheetData>
    <row r="1" spans="1:12" s="11" customFormat="1" ht="15">
      <c r="A1" s="114" t="s">
        <v>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11" customFormat="1" ht="15">
      <c r="A2" s="114" t="s">
        <v>203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ht="15">
      <c r="H3" s="15"/>
    </row>
    <row r="4" spans="1:12" ht="15">
      <c r="A4" s="1" t="s">
        <v>83</v>
      </c>
      <c r="B4" s="1" t="s">
        <v>84</v>
      </c>
      <c r="C4" s="1" t="s">
        <v>85</v>
      </c>
      <c r="D4" s="106" t="s">
        <v>86</v>
      </c>
      <c r="E4" s="106"/>
      <c r="F4" s="106"/>
      <c r="G4" s="1" t="s">
        <v>87</v>
      </c>
      <c r="H4" s="6" t="s">
        <v>88</v>
      </c>
      <c r="I4" s="106" t="s">
        <v>93</v>
      </c>
      <c r="J4" s="106"/>
      <c r="K4" s="106"/>
      <c r="L4" s="112" t="s">
        <v>109</v>
      </c>
    </row>
    <row r="5" spans="1:12" ht="15">
      <c r="A5" s="1"/>
      <c r="B5" s="1"/>
      <c r="C5" s="1"/>
      <c r="D5" s="6" t="s">
        <v>91</v>
      </c>
      <c r="E5" s="6" t="s">
        <v>92</v>
      </c>
      <c r="F5" s="6" t="s">
        <v>106</v>
      </c>
      <c r="G5" s="1"/>
      <c r="H5" s="6"/>
      <c r="I5" s="6" t="s">
        <v>107</v>
      </c>
      <c r="J5" s="6" t="s">
        <v>108</v>
      </c>
      <c r="K5" s="6" t="s">
        <v>106</v>
      </c>
      <c r="L5" s="113"/>
    </row>
    <row r="6" spans="1:12" ht="15">
      <c r="A6" s="112" t="s">
        <v>94</v>
      </c>
      <c r="B6" s="1" t="s">
        <v>89</v>
      </c>
      <c r="C6" s="17">
        <v>5247589</v>
      </c>
      <c r="D6" s="17">
        <v>1680200</v>
      </c>
      <c r="E6" s="17">
        <v>1759000</v>
      </c>
      <c r="F6" s="17">
        <f>D6-E6</f>
        <v>-78800</v>
      </c>
      <c r="G6" s="3">
        <f>C6+F6</f>
        <v>5168789</v>
      </c>
      <c r="H6" s="6" t="s">
        <v>121</v>
      </c>
      <c r="I6" s="1">
        <v>0</v>
      </c>
      <c r="J6" s="1">
        <v>0</v>
      </c>
      <c r="K6" s="1">
        <f>I6-J6</f>
        <v>0</v>
      </c>
      <c r="L6" s="3">
        <f>G6+K6</f>
        <v>5168789</v>
      </c>
    </row>
    <row r="7" spans="1:12" ht="15">
      <c r="A7" s="113"/>
      <c r="B7" s="92" t="s">
        <v>90</v>
      </c>
      <c r="C7" s="93">
        <f>SUM(C6)</f>
        <v>5247589</v>
      </c>
      <c r="D7" s="93"/>
      <c r="E7" s="93"/>
      <c r="F7" s="93">
        <f aca="true" t="shared" si="0" ref="F7:F29">D7-E7</f>
        <v>0</v>
      </c>
      <c r="G7" s="94">
        <f aca="true" t="shared" si="1" ref="G7:G28">C7+F7</f>
        <v>5247589</v>
      </c>
      <c r="H7" s="95" t="s">
        <v>121</v>
      </c>
      <c r="I7" s="92">
        <v>0</v>
      </c>
      <c r="J7" s="92">
        <v>0</v>
      </c>
      <c r="K7" s="92">
        <v>0</v>
      </c>
      <c r="L7" s="94">
        <f aca="true" t="shared" si="2" ref="L7:L29">G7+K7</f>
        <v>5247589</v>
      </c>
    </row>
    <row r="8" spans="1:12" ht="15">
      <c r="A8" s="112" t="s">
        <v>95</v>
      </c>
      <c r="B8" s="1" t="s">
        <v>89</v>
      </c>
      <c r="C8" s="17">
        <f>L6</f>
        <v>5168789</v>
      </c>
      <c r="D8" s="17">
        <v>1682118</v>
      </c>
      <c r="E8" s="17">
        <v>1760000</v>
      </c>
      <c r="F8" s="17">
        <f>D8-E8</f>
        <v>-77882</v>
      </c>
      <c r="G8" s="3">
        <f>C8+F8</f>
        <v>5090907</v>
      </c>
      <c r="H8" s="6" t="s">
        <v>121</v>
      </c>
      <c r="I8" s="1">
        <v>0</v>
      </c>
      <c r="J8" s="1">
        <v>0</v>
      </c>
      <c r="K8" s="1">
        <v>0</v>
      </c>
      <c r="L8" s="3">
        <f t="shared" si="2"/>
        <v>5090907</v>
      </c>
    </row>
    <row r="9" spans="1:12" ht="15">
      <c r="A9" s="113"/>
      <c r="B9" s="92" t="s">
        <v>90</v>
      </c>
      <c r="C9" s="93">
        <f>L7</f>
        <v>5247589</v>
      </c>
      <c r="D9" s="93">
        <f>D6+D8</f>
        <v>3362318</v>
      </c>
      <c r="E9" s="93">
        <f>SUM(E8,E6)</f>
        <v>3519000</v>
      </c>
      <c r="F9" s="93">
        <f>D9-E9</f>
        <v>-156682</v>
      </c>
      <c r="G9" s="94">
        <f>C9+F9</f>
        <v>5090907</v>
      </c>
      <c r="H9" s="95" t="s">
        <v>121</v>
      </c>
      <c r="I9" s="92">
        <v>0</v>
      </c>
      <c r="J9" s="92">
        <v>0</v>
      </c>
      <c r="K9" s="92">
        <v>0</v>
      </c>
      <c r="L9" s="94">
        <f t="shared" si="2"/>
        <v>5090907</v>
      </c>
    </row>
    <row r="10" spans="1:12" ht="15">
      <c r="A10" s="112" t="s">
        <v>96</v>
      </c>
      <c r="B10" s="1" t="s">
        <v>89</v>
      </c>
      <c r="C10" s="17">
        <f>L8</f>
        <v>5090907</v>
      </c>
      <c r="D10" s="17">
        <v>2139036</v>
      </c>
      <c r="E10" s="17">
        <v>1759331</v>
      </c>
      <c r="F10" s="17">
        <f>D10-E10</f>
        <v>379705</v>
      </c>
      <c r="G10" s="3">
        <f t="shared" si="1"/>
        <v>5470612</v>
      </c>
      <c r="H10" s="6" t="s">
        <v>121</v>
      </c>
      <c r="I10" s="1">
        <v>0</v>
      </c>
      <c r="J10" s="1">
        <v>0</v>
      </c>
      <c r="K10" s="1">
        <v>0</v>
      </c>
      <c r="L10" s="3">
        <f t="shared" si="2"/>
        <v>5470612</v>
      </c>
    </row>
    <row r="11" spans="1:12" ht="15">
      <c r="A11" s="113"/>
      <c r="B11" s="92" t="s">
        <v>90</v>
      </c>
      <c r="C11" s="93">
        <f>SUM(L7)</f>
        <v>5247589</v>
      </c>
      <c r="D11" s="93">
        <f>D9+D10</f>
        <v>5501354</v>
      </c>
      <c r="E11" s="93">
        <f>SUM(E9:E10)</f>
        <v>5278331</v>
      </c>
      <c r="F11" s="93">
        <f t="shared" si="0"/>
        <v>223023</v>
      </c>
      <c r="G11" s="94">
        <f t="shared" si="1"/>
        <v>5470612</v>
      </c>
      <c r="H11" s="95" t="s">
        <v>121</v>
      </c>
      <c r="I11" s="92">
        <v>0</v>
      </c>
      <c r="J11" s="92">
        <v>0</v>
      </c>
      <c r="K11" s="92">
        <v>0</v>
      </c>
      <c r="L11" s="94">
        <f t="shared" si="2"/>
        <v>5470612</v>
      </c>
    </row>
    <row r="12" spans="1:12" ht="15">
      <c r="A12" s="112" t="s">
        <v>97</v>
      </c>
      <c r="B12" s="1" t="s">
        <v>89</v>
      </c>
      <c r="C12" s="17">
        <f>L10</f>
        <v>5470612</v>
      </c>
      <c r="D12" s="17">
        <v>1683000</v>
      </c>
      <c r="E12" s="17">
        <v>2631179</v>
      </c>
      <c r="F12" s="17">
        <f>D12-E12</f>
        <v>-948179</v>
      </c>
      <c r="G12" s="3">
        <f t="shared" si="1"/>
        <v>4522433</v>
      </c>
      <c r="H12" s="6" t="s">
        <v>121</v>
      </c>
      <c r="I12" s="1">
        <v>0</v>
      </c>
      <c r="J12" s="1">
        <v>0</v>
      </c>
      <c r="K12" s="1">
        <v>0</v>
      </c>
      <c r="L12" s="3">
        <f t="shared" si="2"/>
        <v>4522433</v>
      </c>
    </row>
    <row r="13" spans="1:12" ht="15">
      <c r="A13" s="113"/>
      <c r="B13" s="92" t="s">
        <v>90</v>
      </c>
      <c r="C13" s="93">
        <f>C11</f>
        <v>5247589</v>
      </c>
      <c r="D13" s="93">
        <f>SUM(D11:D12)</f>
        <v>7184354</v>
      </c>
      <c r="E13" s="93">
        <f>SUM(E11:E12)</f>
        <v>7909510</v>
      </c>
      <c r="F13" s="93">
        <f t="shared" si="0"/>
        <v>-725156</v>
      </c>
      <c r="G13" s="94">
        <f t="shared" si="1"/>
        <v>4522433</v>
      </c>
      <c r="H13" s="95" t="s">
        <v>121</v>
      </c>
      <c r="I13" s="92">
        <v>0</v>
      </c>
      <c r="J13" s="92">
        <v>0</v>
      </c>
      <c r="K13" s="92">
        <v>0</v>
      </c>
      <c r="L13" s="94">
        <f t="shared" si="2"/>
        <v>4522433</v>
      </c>
    </row>
    <row r="14" spans="1:12" ht="15">
      <c r="A14" s="112" t="s">
        <v>98</v>
      </c>
      <c r="B14" s="1" t="s">
        <v>89</v>
      </c>
      <c r="C14" s="17">
        <f>L12</f>
        <v>4522433</v>
      </c>
      <c r="D14" s="17">
        <v>1681236</v>
      </c>
      <c r="E14" s="17">
        <v>3495038</v>
      </c>
      <c r="F14" s="17">
        <f>D14-E14</f>
        <v>-1813802</v>
      </c>
      <c r="G14" s="3">
        <f t="shared" si="1"/>
        <v>2708631</v>
      </c>
      <c r="H14" s="6" t="s">
        <v>121</v>
      </c>
      <c r="I14" s="1">
        <v>0</v>
      </c>
      <c r="J14" s="1">
        <v>0</v>
      </c>
      <c r="K14" s="1">
        <v>0</v>
      </c>
      <c r="L14" s="3">
        <f t="shared" si="2"/>
        <v>2708631</v>
      </c>
    </row>
    <row r="15" spans="1:12" ht="15">
      <c r="A15" s="113"/>
      <c r="B15" s="92" t="s">
        <v>90</v>
      </c>
      <c r="C15" s="93">
        <f>C13</f>
        <v>5247589</v>
      </c>
      <c r="D15" s="93">
        <f>SUM(D13:D14)</f>
        <v>8865590</v>
      </c>
      <c r="E15" s="93">
        <f>SUM(E13:E14)</f>
        <v>11404548</v>
      </c>
      <c r="F15" s="93">
        <f t="shared" si="0"/>
        <v>-2538958</v>
      </c>
      <c r="G15" s="94">
        <f t="shared" si="1"/>
        <v>2708631</v>
      </c>
      <c r="H15" s="95" t="s">
        <v>121</v>
      </c>
      <c r="I15" s="92">
        <v>0</v>
      </c>
      <c r="J15" s="92">
        <v>0</v>
      </c>
      <c r="K15" s="92">
        <v>0</v>
      </c>
      <c r="L15" s="94">
        <f t="shared" si="2"/>
        <v>2708631</v>
      </c>
    </row>
    <row r="16" spans="1:12" ht="15">
      <c r="A16" s="112" t="s">
        <v>99</v>
      </c>
      <c r="B16" s="1" t="s">
        <v>89</v>
      </c>
      <c r="C16" s="17">
        <f>L14</f>
        <v>2708631</v>
      </c>
      <c r="D16" s="17">
        <v>1682118</v>
      </c>
      <c r="E16" s="17">
        <v>3511000</v>
      </c>
      <c r="F16" s="17">
        <f>D16-E16</f>
        <v>-1828882</v>
      </c>
      <c r="G16" s="3">
        <f>C16+F16</f>
        <v>879749</v>
      </c>
      <c r="H16" s="6" t="s">
        <v>121</v>
      </c>
      <c r="I16" s="1">
        <v>0</v>
      </c>
      <c r="J16" s="1">
        <v>0</v>
      </c>
      <c r="K16" s="1">
        <v>0</v>
      </c>
      <c r="L16" s="3">
        <f t="shared" si="2"/>
        <v>879749</v>
      </c>
    </row>
    <row r="17" spans="1:12" ht="15">
      <c r="A17" s="113"/>
      <c r="B17" s="92" t="s">
        <v>90</v>
      </c>
      <c r="C17" s="93">
        <f>C15</f>
        <v>5247589</v>
      </c>
      <c r="D17" s="93">
        <f>SUM(D15:D16)</f>
        <v>10547708</v>
      </c>
      <c r="E17" s="93">
        <f>SUM(E15:E16)</f>
        <v>14915548</v>
      </c>
      <c r="F17" s="93">
        <f t="shared" si="0"/>
        <v>-4367840</v>
      </c>
      <c r="G17" s="94">
        <f t="shared" si="1"/>
        <v>879749</v>
      </c>
      <c r="H17" s="95" t="s">
        <v>121</v>
      </c>
      <c r="I17" s="92">
        <v>0</v>
      </c>
      <c r="J17" s="92">
        <v>0</v>
      </c>
      <c r="K17" s="92">
        <v>0</v>
      </c>
      <c r="L17" s="94">
        <f t="shared" si="2"/>
        <v>879749</v>
      </c>
    </row>
    <row r="18" spans="1:12" ht="15">
      <c r="A18" s="112" t="s">
        <v>100</v>
      </c>
      <c r="B18" s="1" t="s">
        <v>89</v>
      </c>
      <c r="C18" s="17">
        <f>L16</f>
        <v>879749</v>
      </c>
      <c r="D18" s="17">
        <v>1682736</v>
      </c>
      <c r="E18" s="17">
        <v>3503076</v>
      </c>
      <c r="F18" s="17">
        <f>D18-E18</f>
        <v>-1820340</v>
      </c>
      <c r="G18" s="3">
        <f t="shared" si="1"/>
        <v>-940591</v>
      </c>
      <c r="H18" s="6" t="s">
        <v>121</v>
      </c>
      <c r="I18" s="1">
        <v>0</v>
      </c>
      <c r="J18" s="1">
        <v>0</v>
      </c>
      <c r="K18" s="1">
        <v>0</v>
      </c>
      <c r="L18" s="3">
        <f t="shared" si="2"/>
        <v>-940591</v>
      </c>
    </row>
    <row r="19" spans="1:12" ht="15">
      <c r="A19" s="113"/>
      <c r="B19" s="92" t="s">
        <v>90</v>
      </c>
      <c r="C19" s="93">
        <f>C17</f>
        <v>5247589</v>
      </c>
      <c r="D19" s="93">
        <f>SUM(D17:D18)</f>
        <v>12230444</v>
      </c>
      <c r="E19" s="93">
        <f>SUM(E17:E18)</f>
        <v>18418624</v>
      </c>
      <c r="F19" s="93">
        <f t="shared" si="0"/>
        <v>-6188180</v>
      </c>
      <c r="G19" s="94">
        <f t="shared" si="1"/>
        <v>-940591</v>
      </c>
      <c r="H19" s="95" t="s">
        <v>121</v>
      </c>
      <c r="I19" s="92">
        <v>0</v>
      </c>
      <c r="J19" s="92">
        <v>0</v>
      </c>
      <c r="K19" s="92">
        <v>0</v>
      </c>
      <c r="L19" s="94">
        <f t="shared" si="2"/>
        <v>-940591</v>
      </c>
    </row>
    <row r="20" spans="1:12" ht="15">
      <c r="A20" s="112" t="s">
        <v>101</v>
      </c>
      <c r="B20" s="1" t="s">
        <v>89</v>
      </c>
      <c r="C20" s="17">
        <f>L18</f>
        <v>-940591</v>
      </c>
      <c r="D20" s="17">
        <v>1682118</v>
      </c>
      <c r="E20" s="17">
        <v>1959321</v>
      </c>
      <c r="F20" s="17">
        <f>D20-E20</f>
        <v>-277203</v>
      </c>
      <c r="G20" s="3">
        <f t="shared" si="1"/>
        <v>-1217794</v>
      </c>
      <c r="H20" s="6" t="s">
        <v>121</v>
      </c>
      <c r="I20" s="1">
        <v>0</v>
      </c>
      <c r="J20" s="1">
        <v>0</v>
      </c>
      <c r="K20" s="1">
        <v>0</v>
      </c>
      <c r="L20" s="3">
        <f t="shared" si="2"/>
        <v>-1217794</v>
      </c>
    </row>
    <row r="21" spans="1:12" ht="15">
      <c r="A21" s="113"/>
      <c r="B21" s="92" t="s">
        <v>90</v>
      </c>
      <c r="C21" s="93">
        <f>C19</f>
        <v>5247589</v>
      </c>
      <c r="D21" s="93">
        <f>SUM(D19:D20)</f>
        <v>13912562</v>
      </c>
      <c r="E21" s="93">
        <f>SUM(E19:E20)</f>
        <v>20377945</v>
      </c>
      <c r="F21" s="93">
        <f t="shared" si="0"/>
        <v>-6465383</v>
      </c>
      <c r="G21" s="94">
        <f t="shared" si="1"/>
        <v>-1217794</v>
      </c>
      <c r="H21" s="95" t="s">
        <v>121</v>
      </c>
      <c r="I21" s="92">
        <v>0</v>
      </c>
      <c r="J21" s="92">
        <v>0</v>
      </c>
      <c r="K21" s="92">
        <v>0</v>
      </c>
      <c r="L21" s="94">
        <f t="shared" si="2"/>
        <v>-1217794</v>
      </c>
    </row>
    <row r="22" spans="1:12" ht="15">
      <c r="A22" s="107" t="s">
        <v>102</v>
      </c>
      <c r="B22" s="1" t="s">
        <v>89</v>
      </c>
      <c r="C22" s="17">
        <f>L20</f>
        <v>-1217794</v>
      </c>
      <c r="D22" s="17">
        <v>2137118</v>
      </c>
      <c r="E22" s="17">
        <v>1791267</v>
      </c>
      <c r="F22" s="17">
        <f>D22-E22</f>
        <v>345851</v>
      </c>
      <c r="G22" s="3">
        <f t="shared" si="1"/>
        <v>-871943</v>
      </c>
      <c r="H22" s="6" t="s">
        <v>121</v>
      </c>
      <c r="I22" s="1">
        <v>0</v>
      </c>
      <c r="J22" s="1">
        <v>0</v>
      </c>
      <c r="K22" s="1">
        <v>0</v>
      </c>
      <c r="L22" s="3">
        <f t="shared" si="2"/>
        <v>-871943</v>
      </c>
    </row>
    <row r="23" spans="1:12" ht="15">
      <c r="A23" s="107"/>
      <c r="B23" s="92" t="s">
        <v>90</v>
      </c>
      <c r="C23" s="93">
        <f>C21</f>
        <v>5247589</v>
      </c>
      <c r="D23" s="93">
        <f>SUM(D21:D22)</f>
        <v>16049680</v>
      </c>
      <c r="E23" s="93">
        <f>SUM(E21:E22)</f>
        <v>22169212</v>
      </c>
      <c r="F23" s="93">
        <f t="shared" si="0"/>
        <v>-6119532</v>
      </c>
      <c r="G23" s="94">
        <f t="shared" si="1"/>
        <v>-871943</v>
      </c>
      <c r="H23" s="95" t="s">
        <v>121</v>
      </c>
      <c r="I23" s="92">
        <v>0</v>
      </c>
      <c r="J23" s="92">
        <v>0</v>
      </c>
      <c r="K23" s="92">
        <v>0</v>
      </c>
      <c r="L23" s="94">
        <f t="shared" si="2"/>
        <v>-871943</v>
      </c>
    </row>
    <row r="24" spans="1:12" ht="15">
      <c r="A24" s="112" t="s">
        <v>103</v>
      </c>
      <c r="B24" s="1" t="s">
        <v>89</v>
      </c>
      <c r="C24" s="17">
        <f>L22</f>
        <v>-871943</v>
      </c>
      <c r="D24" s="17">
        <v>1683500</v>
      </c>
      <c r="E24" s="17">
        <v>1495270</v>
      </c>
      <c r="F24" s="17">
        <f>D24-E24</f>
        <v>188230</v>
      </c>
      <c r="G24" s="3">
        <f t="shared" si="1"/>
        <v>-683713</v>
      </c>
      <c r="H24" s="6" t="s">
        <v>121</v>
      </c>
      <c r="I24" s="1">
        <v>0</v>
      </c>
      <c r="J24" s="1">
        <v>0</v>
      </c>
      <c r="K24" s="1">
        <v>0</v>
      </c>
      <c r="L24" s="3">
        <f>G24+K24</f>
        <v>-683713</v>
      </c>
    </row>
    <row r="25" spans="1:12" ht="15">
      <c r="A25" s="113"/>
      <c r="B25" s="92" t="s">
        <v>90</v>
      </c>
      <c r="C25" s="93">
        <f>C23</f>
        <v>5247589</v>
      </c>
      <c r="D25" s="93">
        <f>SUM(D23:D24)</f>
        <v>17733180</v>
      </c>
      <c r="E25" s="93">
        <f>SUM(E23:E24)</f>
        <v>23664482</v>
      </c>
      <c r="F25" s="93">
        <f t="shared" si="0"/>
        <v>-5931302</v>
      </c>
      <c r="G25" s="94">
        <f t="shared" si="1"/>
        <v>-683713</v>
      </c>
      <c r="H25" s="95" t="s">
        <v>121</v>
      </c>
      <c r="I25" s="92">
        <v>0</v>
      </c>
      <c r="J25" s="92">
        <v>0</v>
      </c>
      <c r="K25" s="92">
        <v>0</v>
      </c>
      <c r="L25" s="94">
        <f t="shared" si="2"/>
        <v>-683713</v>
      </c>
    </row>
    <row r="26" spans="1:12" ht="15">
      <c r="A26" s="112" t="s">
        <v>104</v>
      </c>
      <c r="B26" s="1" t="s">
        <v>89</v>
      </c>
      <c r="C26" s="17">
        <f>L24</f>
        <v>-683713</v>
      </c>
      <c r="D26" s="17">
        <v>1680744</v>
      </c>
      <c r="E26" s="17">
        <v>1370655</v>
      </c>
      <c r="F26" s="17">
        <f>D26-E26</f>
        <v>310089</v>
      </c>
      <c r="G26" s="3">
        <f t="shared" si="1"/>
        <v>-373624</v>
      </c>
      <c r="H26" s="6" t="s">
        <v>121</v>
      </c>
      <c r="I26" s="1">
        <v>0</v>
      </c>
      <c r="J26" s="1">
        <v>0</v>
      </c>
      <c r="K26" s="1">
        <v>0</v>
      </c>
      <c r="L26" s="3">
        <f t="shared" si="2"/>
        <v>-373624</v>
      </c>
    </row>
    <row r="27" spans="1:12" ht="15">
      <c r="A27" s="113"/>
      <c r="B27" s="92" t="s">
        <v>90</v>
      </c>
      <c r="C27" s="93">
        <f>C25</f>
        <v>5247589</v>
      </c>
      <c r="D27" s="93">
        <f>SUM(D25:D26)</f>
        <v>19413924</v>
      </c>
      <c r="E27" s="93">
        <f>SUM(E25:E26)</f>
        <v>25035137</v>
      </c>
      <c r="F27" s="93">
        <f t="shared" si="0"/>
        <v>-5621213</v>
      </c>
      <c r="G27" s="94">
        <f t="shared" si="1"/>
        <v>-373624</v>
      </c>
      <c r="H27" s="95" t="s">
        <v>121</v>
      </c>
      <c r="I27" s="92">
        <v>0</v>
      </c>
      <c r="J27" s="92">
        <v>0</v>
      </c>
      <c r="K27" s="92">
        <v>0</v>
      </c>
      <c r="L27" s="94">
        <f t="shared" si="2"/>
        <v>-373624</v>
      </c>
    </row>
    <row r="28" spans="1:12" ht="15">
      <c r="A28" s="112" t="s">
        <v>105</v>
      </c>
      <c r="B28" s="1" t="s">
        <v>89</v>
      </c>
      <c r="C28" s="17">
        <f>L26</f>
        <v>-373624</v>
      </c>
      <c r="D28" s="17">
        <v>1681500</v>
      </c>
      <c r="E28" s="17">
        <v>1307876</v>
      </c>
      <c r="F28" s="17">
        <f>D28-E28</f>
        <v>373624</v>
      </c>
      <c r="G28" s="3">
        <f t="shared" si="1"/>
        <v>0</v>
      </c>
      <c r="H28" s="6" t="s">
        <v>121</v>
      </c>
      <c r="I28" s="1">
        <v>0</v>
      </c>
      <c r="J28" s="1">
        <v>0</v>
      </c>
      <c r="K28" s="1">
        <v>0</v>
      </c>
      <c r="L28" s="3">
        <f t="shared" si="2"/>
        <v>0</v>
      </c>
    </row>
    <row r="29" spans="1:12" ht="15">
      <c r="A29" s="113"/>
      <c r="B29" s="92" t="s">
        <v>90</v>
      </c>
      <c r="C29" s="93">
        <f>C27</f>
        <v>5247589</v>
      </c>
      <c r="D29" s="93">
        <f>SUM(D27:D28)</f>
        <v>21095424</v>
      </c>
      <c r="E29" s="93">
        <f>SUM(E27:E28)</f>
        <v>26343013</v>
      </c>
      <c r="F29" s="93">
        <f t="shared" si="0"/>
        <v>-5247589</v>
      </c>
      <c r="G29" s="94">
        <f>C29+F29</f>
        <v>0</v>
      </c>
      <c r="H29" s="95" t="s">
        <v>121</v>
      </c>
      <c r="I29" s="92">
        <v>0</v>
      </c>
      <c r="J29" s="92">
        <v>0</v>
      </c>
      <c r="K29" s="92">
        <v>0</v>
      </c>
      <c r="L29" s="94">
        <f t="shared" si="2"/>
        <v>0</v>
      </c>
    </row>
  </sheetData>
  <sheetProtection/>
  <mergeCells count="17">
    <mergeCell ref="A22:A23"/>
    <mergeCell ref="A8:A9"/>
    <mergeCell ref="A10:A11"/>
    <mergeCell ref="A24:A25"/>
    <mergeCell ref="A20:A21"/>
    <mergeCell ref="A26:A27"/>
    <mergeCell ref="A28:A29"/>
    <mergeCell ref="A12:A13"/>
    <mergeCell ref="A14:A15"/>
    <mergeCell ref="A16:A17"/>
    <mergeCell ref="A18:A19"/>
    <mergeCell ref="A6:A7"/>
    <mergeCell ref="A2:L2"/>
    <mergeCell ref="A1:L1"/>
    <mergeCell ref="D4:F4"/>
    <mergeCell ref="I4:K4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&amp;C2021. évi költségvetési rendelet mellékletei Pereked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workbookViewId="0" topLeftCell="A1">
      <selection activeCell="F13" sqref="F13"/>
    </sheetView>
  </sheetViews>
  <sheetFormatPr defaultColWidth="9.140625" defaultRowHeight="15"/>
  <cols>
    <col min="1" max="1" width="51.140625" style="0" bestFit="1" customWidth="1"/>
    <col min="2" max="2" width="14.28125" style="0" bestFit="1" customWidth="1"/>
    <col min="3" max="3" width="51.140625" style="0" customWidth="1"/>
    <col min="4" max="4" width="14.28125" style="15" bestFit="1" customWidth="1"/>
    <col min="5" max="5" width="7.8515625" style="0" customWidth="1"/>
    <col min="7" max="7" width="11.57421875" style="0" customWidth="1"/>
    <col min="8" max="8" width="8.8515625" style="0" customWidth="1"/>
    <col min="12" max="12" width="10.421875" style="0" customWidth="1"/>
  </cols>
  <sheetData>
    <row r="1" spans="1:4" ht="15">
      <c r="A1" s="105" t="s">
        <v>151</v>
      </c>
      <c r="B1" s="105"/>
      <c r="C1" s="105"/>
      <c r="D1" s="105"/>
    </row>
    <row r="2" spans="1:4" ht="15">
      <c r="A2" s="105" t="s">
        <v>204</v>
      </c>
      <c r="B2" s="105"/>
      <c r="C2" s="105"/>
      <c r="D2" s="105"/>
    </row>
    <row r="3" ht="15.75" thickBot="1"/>
    <row r="4" spans="1:4" ht="15">
      <c r="A4" s="21" t="s">
        <v>91</v>
      </c>
      <c r="B4" s="22" t="s">
        <v>4</v>
      </c>
      <c r="C4" s="23" t="s">
        <v>92</v>
      </c>
      <c r="D4" s="24" t="s">
        <v>4</v>
      </c>
    </row>
    <row r="5" spans="1:4" ht="15">
      <c r="A5" s="25" t="s">
        <v>140</v>
      </c>
      <c r="B5" s="39">
        <f>SUM('2.sz.mell'!B22)</f>
        <v>910000</v>
      </c>
      <c r="C5" s="18" t="s">
        <v>143</v>
      </c>
      <c r="D5" s="40">
        <f>SUM('3.sz.mell'!B20)</f>
        <v>8783812</v>
      </c>
    </row>
    <row r="6" spans="1:4" ht="15">
      <c r="A6" s="25" t="s">
        <v>21</v>
      </c>
      <c r="B6" s="37">
        <f>SUM('2.sz.mell'!B25)</f>
        <v>247680</v>
      </c>
      <c r="C6" s="18" t="s">
        <v>144</v>
      </c>
      <c r="D6" s="40">
        <f>SUM('3.sz.mell'!B21)</f>
        <v>1100881</v>
      </c>
    </row>
    <row r="7" spans="1:4" ht="15">
      <c r="A7" s="25" t="s">
        <v>141</v>
      </c>
      <c r="B7" s="37">
        <f>SUM('2.sz.mell'!B15)</f>
        <v>19354314</v>
      </c>
      <c r="C7" s="18" t="s">
        <v>145</v>
      </c>
      <c r="D7" s="40">
        <f>SUM('3.sz.mell'!B27)</f>
        <v>6518050</v>
      </c>
    </row>
    <row r="8" spans="1:4" ht="15">
      <c r="A8" s="26" t="s">
        <v>148</v>
      </c>
      <c r="B8" s="37">
        <f>SUM('2.sz.mell'!B23:B24,'2.sz.mell'!B26)</f>
        <v>583430</v>
      </c>
      <c r="C8" s="18" t="s">
        <v>146</v>
      </c>
      <c r="D8" s="40">
        <f>SUM('3.sz.mell'!B28)</f>
        <v>2969000</v>
      </c>
    </row>
    <row r="9" spans="1:4" ht="15.75" thickBot="1">
      <c r="A9" s="28"/>
      <c r="B9" s="41"/>
      <c r="C9" s="29" t="s">
        <v>147</v>
      </c>
      <c r="D9" s="42">
        <f>SUM('3.sz.mell'!B32)</f>
        <v>1023026</v>
      </c>
    </row>
    <row r="10" spans="1:4" ht="15.75" thickBot="1">
      <c r="A10" s="30" t="s">
        <v>160</v>
      </c>
      <c r="B10" s="31">
        <f>SUM(B5:B9)</f>
        <v>21095424</v>
      </c>
      <c r="C10" s="32" t="s">
        <v>161</v>
      </c>
      <c r="D10" s="36">
        <f>SUM(D5:D9)</f>
        <v>20394769</v>
      </c>
    </row>
    <row r="11" spans="1:4" ht="15.75" thickBot="1">
      <c r="A11" s="63" t="s">
        <v>162</v>
      </c>
      <c r="B11" s="64">
        <f>B10-D10</f>
        <v>700655</v>
      </c>
      <c r="C11" s="43"/>
      <c r="D11" s="36"/>
    </row>
    <row r="12" spans="1:4" ht="30">
      <c r="A12" s="73" t="s">
        <v>189</v>
      </c>
      <c r="B12" s="85">
        <v>16438</v>
      </c>
      <c r="C12" s="87" t="s">
        <v>164</v>
      </c>
      <c r="D12" s="67">
        <f>SUM('[1]2.sz.mell'!B43)</f>
        <v>0</v>
      </c>
    </row>
    <row r="13" spans="1:4" ht="30">
      <c r="A13" s="74" t="s">
        <v>190</v>
      </c>
      <c r="B13" s="86"/>
      <c r="C13" s="70" t="s">
        <v>130</v>
      </c>
      <c r="D13" s="66">
        <f>SUM('3.sz.mell'!B41)</f>
        <v>717093</v>
      </c>
    </row>
    <row r="14" spans="1:4" ht="15">
      <c r="A14" s="65" t="s">
        <v>163</v>
      </c>
      <c r="B14" s="75">
        <f>SUM(B12:B13)</f>
        <v>16438</v>
      </c>
      <c r="C14" s="18"/>
      <c r="D14" s="68"/>
    </row>
    <row r="15" spans="1:4" ht="15.75" thickBot="1">
      <c r="A15" s="25" t="s">
        <v>165</v>
      </c>
      <c r="B15" s="76">
        <f>SUM('[1]2.sz.mell'!B33)</f>
        <v>0</v>
      </c>
      <c r="C15" s="71"/>
      <c r="D15" s="69"/>
    </row>
    <row r="16" spans="1:4" ht="15.75" thickBot="1">
      <c r="A16" s="30" t="s">
        <v>150</v>
      </c>
      <c r="B16" s="77">
        <f>SUM(B14:B15)</f>
        <v>16438</v>
      </c>
      <c r="C16" s="72" t="s">
        <v>114</v>
      </c>
      <c r="D16" s="62">
        <f>SUM(D12:D13)</f>
        <v>717093</v>
      </c>
    </row>
    <row r="17" spans="1:4" ht="15.75" thickBot="1">
      <c r="A17" s="45" t="s">
        <v>166</v>
      </c>
      <c r="B17" s="46">
        <f>SUM(B10,B16)</f>
        <v>21111862</v>
      </c>
      <c r="C17" s="45" t="s">
        <v>167</v>
      </c>
      <c r="D17" s="47">
        <f>SUM(D16,D10)</f>
        <v>21111862</v>
      </c>
    </row>
    <row r="18" spans="1:4" ht="15">
      <c r="A18" s="26" t="s">
        <v>149</v>
      </c>
      <c r="B18" s="48"/>
      <c r="C18" s="49" t="s">
        <v>168</v>
      </c>
      <c r="D18" s="44">
        <f>SUM('3.sz.mell'!B33:B34)</f>
        <v>4347195</v>
      </c>
    </row>
    <row r="19" spans="1:4" ht="15">
      <c r="A19" s="25" t="s">
        <v>142</v>
      </c>
      <c r="B19" s="27">
        <f>SUM('[1]2.sz.mell'!B18)</f>
        <v>0</v>
      </c>
      <c r="C19" s="18" t="s">
        <v>169</v>
      </c>
      <c r="D19" s="40">
        <f>SUM('3.sz.mell'!B35:B36)</f>
        <v>883956</v>
      </c>
    </row>
    <row r="20" spans="1:4" ht="15">
      <c r="A20" s="25"/>
      <c r="B20" s="37"/>
      <c r="C20" s="18" t="s">
        <v>52</v>
      </c>
      <c r="D20" s="40"/>
    </row>
    <row r="21" spans="1:4" ht="15.75" thickBot="1">
      <c r="A21" s="28"/>
      <c r="B21" s="41"/>
      <c r="C21" s="29" t="s">
        <v>53</v>
      </c>
      <c r="D21" s="42"/>
    </row>
    <row r="22" spans="1:4" ht="15.75" thickBot="1">
      <c r="A22" s="30" t="s">
        <v>170</v>
      </c>
      <c r="B22" s="50">
        <f>SUM(B18:B21)</f>
        <v>0</v>
      </c>
      <c r="C22" s="32" t="s">
        <v>171</v>
      </c>
      <c r="D22" s="36">
        <f>SUM(D18:D21)</f>
        <v>5231151</v>
      </c>
    </row>
    <row r="23" spans="1:4" ht="15.75" thickBot="1">
      <c r="A23" s="30" t="s">
        <v>172</v>
      </c>
      <c r="B23" s="31">
        <f>B22-D22</f>
        <v>-5231151</v>
      </c>
      <c r="C23" s="32"/>
      <c r="D23" s="36"/>
    </row>
    <row r="24" spans="1:4" ht="30.75" thickBot="1">
      <c r="A24" s="61" t="s">
        <v>187</v>
      </c>
      <c r="B24" s="84">
        <f>5231151-2578656</f>
        <v>2652495</v>
      </c>
      <c r="C24" s="82" t="s">
        <v>174</v>
      </c>
      <c r="D24" s="35"/>
    </row>
    <row r="25" spans="1:4" ht="30.75" thickBot="1">
      <c r="A25" s="61" t="s">
        <v>188</v>
      </c>
      <c r="B25" s="84">
        <f>683526+1895130</f>
        <v>2578656</v>
      </c>
      <c r="C25" s="83"/>
      <c r="D25" s="78"/>
    </row>
    <row r="26" spans="1:4" ht="15.75" thickBot="1">
      <c r="A26" s="51" t="s">
        <v>173</v>
      </c>
      <c r="B26" s="80">
        <f>SUM(B24:B25)</f>
        <v>5231151</v>
      </c>
      <c r="C26" s="51"/>
      <c r="D26" s="81"/>
    </row>
    <row r="27" spans="1:4" ht="15.75" thickBot="1">
      <c r="A27" s="89" t="s">
        <v>192</v>
      </c>
      <c r="B27" s="96">
        <f>SUM(B26)</f>
        <v>5231151</v>
      </c>
      <c r="C27" s="88" t="s">
        <v>191</v>
      </c>
      <c r="D27" s="79">
        <f>SUM(D24)</f>
        <v>0</v>
      </c>
    </row>
    <row r="28" spans="1:4" ht="15.75" thickBot="1">
      <c r="A28" s="19" t="s">
        <v>175</v>
      </c>
      <c r="B28" s="52"/>
      <c r="C28" s="20" t="s">
        <v>176</v>
      </c>
      <c r="D28" s="35">
        <f>SUM(D22)</f>
        <v>5231151</v>
      </c>
    </row>
    <row r="29" spans="1:4" ht="15.75" thickBot="1">
      <c r="A29" s="30" t="s">
        <v>177</v>
      </c>
      <c r="B29" s="96">
        <f>SUM(B10)</f>
        <v>21095424</v>
      </c>
      <c r="C29" s="32" t="s">
        <v>178</v>
      </c>
      <c r="D29" s="35">
        <f>SUM(D28,D10)</f>
        <v>25625920</v>
      </c>
    </row>
    <row r="30" spans="1:4" ht="15.75" thickBot="1">
      <c r="A30" s="30" t="s">
        <v>179</v>
      </c>
      <c r="B30" s="96">
        <f>SUM(B26,B16)</f>
        <v>5247589</v>
      </c>
      <c r="C30" s="20" t="s">
        <v>180</v>
      </c>
      <c r="D30" s="35">
        <f>SUM(D16)</f>
        <v>717093</v>
      </c>
    </row>
    <row r="31" spans="1:4" ht="15.75" thickBot="1">
      <c r="A31" s="30" t="s">
        <v>181</v>
      </c>
      <c r="B31" s="31">
        <f>SUM(B29:B30)</f>
        <v>26343013</v>
      </c>
      <c r="C31" s="32" t="s">
        <v>182</v>
      </c>
      <c r="D31" s="36">
        <f>SUM(D29:D30)</f>
        <v>26343013</v>
      </c>
    </row>
    <row r="32" spans="1:4" ht="15">
      <c r="A32" s="53" t="s">
        <v>183</v>
      </c>
      <c r="B32" s="54">
        <f>B29-D29</f>
        <v>-4530496</v>
      </c>
      <c r="C32" s="55"/>
      <c r="D32" s="56"/>
    </row>
    <row r="33" spans="1:4" ht="15">
      <c r="A33" s="57" t="s">
        <v>184</v>
      </c>
      <c r="B33" s="58">
        <f>B30-D30</f>
        <v>4530496</v>
      </c>
      <c r="C33" s="59"/>
      <c r="D33" s="59"/>
    </row>
    <row r="34" spans="1:4" ht="15">
      <c r="A34" s="4" t="s">
        <v>185</v>
      </c>
      <c r="B34" s="60">
        <f>SUM(B32:B33)</f>
        <v>0</v>
      </c>
      <c r="C34" s="1"/>
      <c r="D34" s="1"/>
    </row>
    <row r="35" spans="2:4" ht="15">
      <c r="B35" s="12"/>
      <c r="D35" s="33"/>
    </row>
    <row r="36" ht="15">
      <c r="D36" s="34"/>
    </row>
    <row r="37" ht="15">
      <c r="D37" s="33"/>
    </row>
    <row r="38" ht="15">
      <c r="D38" s="33"/>
    </row>
    <row r="39" ht="15">
      <c r="D39" s="34"/>
    </row>
    <row r="40" spans="3:4" ht="15">
      <c r="C40" s="11"/>
      <c r="D40" s="34"/>
    </row>
  </sheetData>
  <sheetProtection/>
  <mergeCells count="2"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86" r:id="rId1"/>
  <headerFooter>
    <oddHeader>&amp;C2021. évi költségvetési rendelet mellékletei Pereked Község Önkormányzata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8.7109375" style="0" bestFit="1" customWidth="1"/>
    <col min="2" max="2" width="24.8515625" style="0" customWidth="1"/>
    <col min="3" max="3" width="21.28125" style="0" customWidth="1"/>
  </cols>
  <sheetData>
    <row r="1" spans="1:3" ht="15">
      <c r="A1" s="11" t="s">
        <v>26</v>
      </c>
      <c r="B1" s="11"/>
      <c r="C1" s="11"/>
    </row>
    <row r="2" spans="1:3" ht="15">
      <c r="A2" s="105" t="s">
        <v>198</v>
      </c>
      <c r="B2" s="105"/>
      <c r="C2" s="11"/>
    </row>
    <row r="7" spans="1:2" ht="15">
      <c r="A7" s="6" t="s">
        <v>152</v>
      </c>
      <c r="B7" s="13" t="s">
        <v>4</v>
      </c>
    </row>
    <row r="8" spans="1:2" ht="15">
      <c r="A8" s="1"/>
      <c r="B8" s="14" t="s">
        <v>110</v>
      </c>
    </row>
    <row r="9" spans="1:2" ht="15">
      <c r="A9" s="1" t="s">
        <v>5</v>
      </c>
      <c r="B9" s="3">
        <v>7943887</v>
      </c>
    </row>
    <row r="10" spans="1:2" ht="15">
      <c r="A10" s="1" t="s">
        <v>6</v>
      </c>
      <c r="B10" s="3">
        <v>7713440</v>
      </c>
    </row>
    <row r="11" spans="1:2" ht="15">
      <c r="A11" s="1" t="s">
        <v>7</v>
      </c>
      <c r="B11" s="3">
        <v>2270000</v>
      </c>
    </row>
    <row r="12" spans="1:2" ht="15">
      <c r="A12" s="1" t="s">
        <v>8</v>
      </c>
      <c r="B12" s="3"/>
    </row>
    <row r="13" spans="1:2" ht="15">
      <c r="A13" s="4" t="s">
        <v>9</v>
      </c>
      <c r="B13" s="5">
        <f>SUM(B9:B12)</f>
        <v>17927327</v>
      </c>
    </row>
    <row r="14" spans="1:2" ht="15">
      <c r="A14" s="1" t="s">
        <v>10</v>
      </c>
      <c r="B14" s="3">
        <v>1426987</v>
      </c>
    </row>
    <row r="15" spans="1:2" ht="15">
      <c r="A15" s="4" t="s">
        <v>11</v>
      </c>
      <c r="B15" s="5">
        <f>B13+B14</f>
        <v>19354314</v>
      </c>
    </row>
    <row r="16" spans="1:2" ht="15">
      <c r="A16" s="1" t="s">
        <v>12</v>
      </c>
      <c r="B16" s="3"/>
    </row>
    <row r="17" spans="1:2" ht="15">
      <c r="A17" s="1" t="s">
        <v>13</v>
      </c>
      <c r="B17" s="3"/>
    </row>
    <row r="18" spans="1:2" ht="15">
      <c r="A18" s="4" t="s">
        <v>14</v>
      </c>
      <c r="B18" s="5">
        <f>B16+B17</f>
        <v>0</v>
      </c>
    </row>
    <row r="19" spans="1:2" ht="15">
      <c r="A19" s="1" t="s">
        <v>15</v>
      </c>
      <c r="B19" s="3">
        <v>900000</v>
      </c>
    </row>
    <row r="20" spans="1:2" ht="15">
      <c r="A20" s="1" t="s">
        <v>16</v>
      </c>
      <c r="B20" s="3"/>
    </row>
    <row r="21" spans="1:2" ht="15">
      <c r="A21" s="1" t="s">
        <v>17</v>
      </c>
      <c r="B21" s="3">
        <v>10000</v>
      </c>
    </row>
    <row r="22" spans="1:2" ht="15">
      <c r="A22" s="4" t="s">
        <v>18</v>
      </c>
      <c r="B22" s="5">
        <f>B19+B20+B21</f>
        <v>910000</v>
      </c>
    </row>
    <row r="23" spans="1:2" ht="15">
      <c r="A23" s="1" t="s">
        <v>19</v>
      </c>
      <c r="B23" s="3">
        <v>383000</v>
      </c>
    </row>
    <row r="24" spans="1:2" ht="15">
      <c r="A24" s="1" t="s">
        <v>20</v>
      </c>
      <c r="B24" s="17">
        <v>200430</v>
      </c>
    </row>
    <row r="25" spans="1:2" ht="15">
      <c r="A25" s="1" t="s">
        <v>21</v>
      </c>
      <c r="B25" s="3">
        <v>247680</v>
      </c>
    </row>
    <row r="26" spans="1:2" ht="15">
      <c r="A26" s="1" t="s">
        <v>22</v>
      </c>
      <c r="B26" s="3">
        <v>0</v>
      </c>
    </row>
    <row r="27" spans="1:2" ht="15">
      <c r="A27" s="4" t="s">
        <v>23</v>
      </c>
      <c r="B27" s="5">
        <f>B23+B24+B25+B26</f>
        <v>831110</v>
      </c>
    </row>
    <row r="28" spans="1:2" ht="15">
      <c r="A28" s="1" t="s">
        <v>24</v>
      </c>
      <c r="B28" s="3">
        <v>0</v>
      </c>
    </row>
    <row r="29" spans="1:2" ht="15">
      <c r="A29" s="1" t="s">
        <v>111</v>
      </c>
      <c r="B29" s="3">
        <v>0</v>
      </c>
    </row>
    <row r="30" spans="1:2" ht="15">
      <c r="A30" s="4" t="s">
        <v>25</v>
      </c>
      <c r="B30" s="5">
        <v>0</v>
      </c>
    </row>
    <row r="31" spans="1:2" ht="15">
      <c r="A31" s="1" t="s">
        <v>27</v>
      </c>
      <c r="B31" s="3">
        <v>5247589</v>
      </c>
    </row>
    <row r="32" spans="1:2" ht="15">
      <c r="A32" s="4" t="s">
        <v>28</v>
      </c>
      <c r="B32" s="5">
        <f>B31</f>
        <v>5247589</v>
      </c>
    </row>
    <row r="33" spans="1:2" ht="15">
      <c r="A33" s="1"/>
      <c r="B33" s="3"/>
    </row>
    <row r="34" spans="1:2" ht="15">
      <c r="A34" s="4" t="s">
        <v>128</v>
      </c>
      <c r="B34" s="5">
        <f>B15+B18+B22+B27+B30+B32</f>
        <v>26343013</v>
      </c>
    </row>
    <row r="35" spans="1:2" ht="15">
      <c r="A35" s="11"/>
      <c r="B35" s="12"/>
    </row>
    <row r="36" ht="15">
      <c r="B36" s="2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&amp;C2021. évi költségvetési rendelet mellékletei Pereked Község Önkormányzata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3.8515625" style="0" customWidth="1"/>
    <col min="2" max="2" width="11.421875" style="0" customWidth="1"/>
    <col min="3" max="3" width="9.8515625" style="0" bestFit="1" customWidth="1"/>
    <col min="4" max="4" width="11.00390625" style="0" customWidth="1"/>
  </cols>
  <sheetData>
    <row r="1" spans="1:4" ht="15">
      <c r="A1" s="11" t="s">
        <v>119</v>
      </c>
      <c r="B1" s="11"/>
      <c r="C1" s="11"/>
      <c r="D1" s="11"/>
    </row>
    <row r="2" spans="1:4" ht="15">
      <c r="A2" s="105" t="s">
        <v>199</v>
      </c>
      <c r="B2" s="105"/>
      <c r="C2" s="105"/>
      <c r="D2" s="105"/>
    </row>
    <row r="4" ht="15">
      <c r="A4" s="11" t="s">
        <v>129</v>
      </c>
    </row>
    <row r="6" ht="15">
      <c r="C6" t="s">
        <v>123</v>
      </c>
    </row>
    <row r="7" spans="1:4" ht="15">
      <c r="A7" s="6" t="s">
        <v>29</v>
      </c>
      <c r="B7" s="6" t="s">
        <v>4</v>
      </c>
      <c r="C7" s="1" t="s">
        <v>122</v>
      </c>
      <c r="D7" s="1" t="s">
        <v>125</v>
      </c>
    </row>
    <row r="8" spans="1:4" ht="15">
      <c r="A8" s="1" t="s">
        <v>30</v>
      </c>
      <c r="B8" s="3">
        <v>3467500</v>
      </c>
      <c r="C8" s="3">
        <f>SUM(B8)</f>
        <v>3467500</v>
      </c>
      <c r="D8" s="3"/>
    </row>
    <row r="9" spans="1:4" ht="15">
      <c r="A9" s="1" t="s">
        <v>31</v>
      </c>
      <c r="B9" s="3"/>
      <c r="C9" s="3"/>
      <c r="D9" s="3"/>
    </row>
    <row r="10" spans="1:4" ht="15">
      <c r="A10" s="1" t="s">
        <v>32</v>
      </c>
      <c r="B10" s="3"/>
      <c r="C10" s="3"/>
      <c r="D10" s="3"/>
    </row>
    <row r="11" spans="1:4" ht="15">
      <c r="A11" s="1" t="s">
        <v>33</v>
      </c>
      <c r="B11" s="3"/>
      <c r="C11" s="3"/>
      <c r="D11" s="3"/>
    </row>
    <row r="12" spans="1:4" ht="15">
      <c r="A12" s="1" t="s">
        <v>34</v>
      </c>
      <c r="B12" s="3">
        <v>200000</v>
      </c>
      <c r="C12" s="3">
        <f>SUM(B12)</f>
        <v>200000</v>
      </c>
      <c r="D12" s="3"/>
    </row>
    <row r="13" spans="1:4" ht="15">
      <c r="A13" s="1" t="s">
        <v>35</v>
      </c>
      <c r="B13" s="3"/>
      <c r="C13" s="3"/>
      <c r="D13" s="3"/>
    </row>
    <row r="14" spans="1:4" ht="15">
      <c r="A14" s="1" t="s">
        <v>112</v>
      </c>
      <c r="B14" s="3"/>
      <c r="C14" s="3"/>
      <c r="D14" s="3"/>
    </row>
    <row r="15" spans="1:4" ht="15">
      <c r="A15" s="4" t="s">
        <v>36</v>
      </c>
      <c r="B15" s="5">
        <f>SUM(B8:B14)</f>
        <v>3667500</v>
      </c>
      <c r="C15" s="5">
        <f>SUM(C8:C14)</f>
        <v>3667500</v>
      </c>
      <c r="D15" s="5">
        <f>SUM(D8:D14)</f>
        <v>0</v>
      </c>
    </row>
    <row r="16" spans="1:4" ht="15">
      <c r="A16" s="1" t="s">
        <v>37</v>
      </c>
      <c r="B16" s="3">
        <v>4422512</v>
      </c>
      <c r="C16" s="3">
        <f>SUM(B16)</f>
        <v>4422512</v>
      </c>
      <c r="D16" s="3"/>
    </row>
    <row r="17" spans="1:4" ht="45">
      <c r="A17" s="90" t="s">
        <v>193</v>
      </c>
      <c r="B17" s="91">
        <v>393800</v>
      </c>
      <c r="C17" s="91">
        <f>SUM(B17)</f>
        <v>393800</v>
      </c>
      <c r="D17" s="3"/>
    </row>
    <row r="18" spans="1:4" ht="15">
      <c r="A18" s="1" t="s">
        <v>38</v>
      </c>
      <c r="B18" s="3">
        <v>300000</v>
      </c>
      <c r="C18" s="3">
        <v>300000</v>
      </c>
      <c r="D18" s="3"/>
    </row>
    <row r="19" spans="1:4" ht="15">
      <c r="A19" s="4" t="s">
        <v>39</v>
      </c>
      <c r="B19" s="5">
        <f>SUM(B16:B18)</f>
        <v>5116312</v>
      </c>
      <c r="C19" s="5">
        <f>SUM(C16:C18)</f>
        <v>5116312</v>
      </c>
      <c r="D19" s="5">
        <f>SUM(D16:D18)</f>
        <v>0</v>
      </c>
    </row>
    <row r="20" spans="1:4" ht="15">
      <c r="A20" s="4" t="s">
        <v>40</v>
      </c>
      <c r="B20" s="5">
        <f>B15+B19</f>
        <v>8783812</v>
      </c>
      <c r="C20" s="5">
        <f>C15+C19</f>
        <v>8783812</v>
      </c>
      <c r="D20" s="5">
        <f>D15+D19</f>
        <v>0</v>
      </c>
    </row>
    <row r="21" spans="1:4" ht="15">
      <c r="A21" s="4" t="s">
        <v>124</v>
      </c>
      <c r="B21" s="5">
        <v>1100881</v>
      </c>
      <c r="C21" s="5">
        <f>SUM(B21)</f>
        <v>1100881</v>
      </c>
      <c r="D21" s="5"/>
    </row>
    <row r="22" spans="1:5" ht="15">
      <c r="A22" s="1" t="s">
        <v>41</v>
      </c>
      <c r="B22" s="3">
        <v>2140000</v>
      </c>
      <c r="C22" s="3">
        <f>SUM(B22)</f>
        <v>2140000</v>
      </c>
      <c r="D22" s="3"/>
      <c r="E22" s="2"/>
    </row>
    <row r="23" spans="1:4" ht="15">
      <c r="A23" s="1" t="s">
        <v>42</v>
      </c>
      <c r="B23" s="3">
        <v>150000</v>
      </c>
      <c r="C23" s="3">
        <f>SUM(B23)</f>
        <v>150000</v>
      </c>
      <c r="D23" s="3"/>
    </row>
    <row r="24" spans="1:4" ht="15">
      <c r="A24" s="1" t="s">
        <v>43</v>
      </c>
      <c r="B24" s="3">
        <v>2820000</v>
      </c>
      <c r="C24" s="3">
        <f>SUM(B24)</f>
        <v>2820000</v>
      </c>
      <c r="D24" s="3"/>
    </row>
    <row r="25" spans="1:4" ht="15">
      <c r="A25" s="1" t="s">
        <v>44</v>
      </c>
      <c r="B25" s="3">
        <v>0</v>
      </c>
      <c r="C25" s="3">
        <v>0</v>
      </c>
      <c r="D25" s="3"/>
    </row>
    <row r="26" spans="1:4" ht="15">
      <c r="A26" s="1" t="s">
        <v>45</v>
      </c>
      <c r="B26" s="3">
        <v>1408050</v>
      </c>
      <c r="C26" s="3">
        <f>SUM(B26)</f>
        <v>1408050</v>
      </c>
      <c r="D26" s="3"/>
    </row>
    <row r="27" spans="1:4" ht="15">
      <c r="A27" s="4" t="s">
        <v>46</v>
      </c>
      <c r="B27" s="5">
        <f>SUM(B22:B26)</f>
        <v>6518050</v>
      </c>
      <c r="C27" s="5">
        <f>SUM(C22:C26)</f>
        <v>6518050</v>
      </c>
      <c r="D27" s="5">
        <f>SUM(D22:D26)</f>
        <v>0</v>
      </c>
    </row>
    <row r="28" spans="1:4" ht="15">
      <c r="A28" s="4" t="s">
        <v>116</v>
      </c>
      <c r="B28" s="5">
        <v>2969000</v>
      </c>
      <c r="C28" s="5">
        <f>SUM(B28)</f>
        <v>2969000</v>
      </c>
      <c r="D28" s="5"/>
    </row>
    <row r="29" spans="1:4" ht="15">
      <c r="A29" s="1" t="s">
        <v>47</v>
      </c>
      <c r="B29" s="3">
        <v>1007401</v>
      </c>
      <c r="C29" s="3">
        <f>SUM(B29)</f>
        <v>1007401</v>
      </c>
      <c r="D29" s="3"/>
    </row>
    <row r="30" spans="1:4" ht="15">
      <c r="A30" s="1" t="s">
        <v>48</v>
      </c>
      <c r="B30" s="3">
        <v>15625</v>
      </c>
      <c r="C30" s="3">
        <v>15625</v>
      </c>
      <c r="D30" s="3"/>
    </row>
    <row r="31" spans="1:4" ht="15">
      <c r="A31" s="1" t="s">
        <v>194</v>
      </c>
      <c r="B31" s="3">
        <v>0</v>
      </c>
      <c r="C31" s="3">
        <f>SUM(B31)</f>
        <v>0</v>
      </c>
      <c r="D31" s="3"/>
    </row>
    <row r="32" spans="1:4" ht="15">
      <c r="A32" s="4" t="s">
        <v>49</v>
      </c>
      <c r="B32" s="5">
        <f>SUM(B29:B31)</f>
        <v>1023026</v>
      </c>
      <c r="C32" s="5">
        <f>SUM(C29:C31)</f>
        <v>1023026</v>
      </c>
      <c r="D32" s="5">
        <f>SUM(D29:D31)</f>
        <v>0</v>
      </c>
    </row>
    <row r="33" spans="1:4" ht="15">
      <c r="A33" s="1" t="s">
        <v>50</v>
      </c>
      <c r="B33" s="3">
        <v>3493358</v>
      </c>
      <c r="C33" s="3">
        <f>SUM(B33)</f>
        <v>3493358</v>
      </c>
      <c r="D33" s="3"/>
    </row>
    <row r="34" spans="1:4" ht="15">
      <c r="A34" s="16" t="s">
        <v>153</v>
      </c>
      <c r="B34" s="3">
        <v>853837</v>
      </c>
      <c r="C34" s="3">
        <f>SUM(B34)</f>
        <v>853837</v>
      </c>
      <c r="D34" s="3"/>
    </row>
    <row r="35" spans="1:4" ht="15">
      <c r="A35" s="1" t="s">
        <v>51</v>
      </c>
      <c r="B35" s="3">
        <v>696028</v>
      </c>
      <c r="C35" s="3">
        <f>SUM(B35)</f>
        <v>696028</v>
      </c>
      <c r="D35" s="5"/>
    </row>
    <row r="36" spans="1:4" ht="15">
      <c r="A36" s="1" t="s">
        <v>154</v>
      </c>
      <c r="B36" s="3">
        <v>187928</v>
      </c>
      <c r="C36" s="3">
        <f>SUM(B36)</f>
        <v>187928</v>
      </c>
      <c r="D36" s="5"/>
    </row>
    <row r="37" spans="1:4" ht="15">
      <c r="A37" s="1" t="s">
        <v>52</v>
      </c>
      <c r="B37" s="3"/>
      <c r="C37" s="3"/>
      <c r="D37" s="3"/>
    </row>
    <row r="38" spans="1:4" ht="15">
      <c r="A38" s="1" t="s">
        <v>53</v>
      </c>
      <c r="B38" s="3"/>
      <c r="C38" s="3"/>
      <c r="D38" s="3"/>
    </row>
    <row r="39" spans="1:4" ht="15">
      <c r="A39" s="4" t="s">
        <v>115</v>
      </c>
      <c r="B39" s="5">
        <f>SUM(B33:B38)</f>
        <v>5231151</v>
      </c>
      <c r="C39" s="5">
        <f>SUM(C33:C38)</f>
        <v>5231151</v>
      </c>
      <c r="D39" s="5">
        <f>SUM(D33:D38)</f>
        <v>0</v>
      </c>
    </row>
    <row r="40" spans="1:4" ht="15">
      <c r="A40" s="1" t="s">
        <v>113</v>
      </c>
      <c r="B40" s="3"/>
      <c r="C40" s="3"/>
      <c r="D40" s="3"/>
    </row>
    <row r="41" spans="1:4" ht="15">
      <c r="A41" s="1" t="s">
        <v>130</v>
      </c>
      <c r="B41" s="3">
        <v>717093</v>
      </c>
      <c r="C41" s="3">
        <f>SUM(B41)</f>
        <v>717093</v>
      </c>
      <c r="D41" s="3"/>
    </row>
    <row r="42" spans="1:4" ht="15">
      <c r="A42" s="4" t="s">
        <v>114</v>
      </c>
      <c r="B42" s="5">
        <f>B40+B41</f>
        <v>717093</v>
      </c>
      <c r="C42" s="5">
        <f>C40+C41</f>
        <v>717093</v>
      </c>
      <c r="D42" s="5">
        <f>D40</f>
        <v>0</v>
      </c>
    </row>
    <row r="43" spans="1:4" ht="15">
      <c r="A43" s="4" t="s">
        <v>54</v>
      </c>
      <c r="B43" s="5">
        <f>B20+B21+B27+B28+B32+B39+B42</f>
        <v>26343013</v>
      </c>
      <c r="C43" s="5">
        <f>C20+C21+C27+C28+C32+C39+C42</f>
        <v>26343013</v>
      </c>
      <c r="D43" s="5">
        <f>D20+D21+D27+D28+D32+D39+D42</f>
        <v>0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&amp;C2021. évi költségvetési rendelet mellékletei Pereked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8.421875" style="0" customWidth="1"/>
    <col min="2" max="2" width="32.57421875" style="0" customWidth="1"/>
    <col min="3" max="3" width="23.421875" style="0" customWidth="1"/>
  </cols>
  <sheetData>
    <row r="1" s="11" customFormat="1" ht="15">
      <c r="A1" s="11" t="s">
        <v>58</v>
      </c>
    </row>
    <row r="2" s="11" customFormat="1" ht="15"/>
    <row r="3" spans="1:3" s="11" customFormat="1" ht="15">
      <c r="A3" s="105" t="s">
        <v>200</v>
      </c>
      <c r="B3" s="105"/>
      <c r="C3" s="105"/>
    </row>
    <row r="5" spans="1:2" ht="15">
      <c r="A5" s="11" t="s">
        <v>126</v>
      </c>
      <c r="B5" s="11"/>
    </row>
    <row r="7" spans="1:3" ht="15">
      <c r="A7" s="6" t="s">
        <v>57</v>
      </c>
      <c r="B7" s="6" t="s">
        <v>55</v>
      </c>
      <c r="C7" s="6" t="s">
        <v>159</v>
      </c>
    </row>
    <row r="8" spans="1:3" ht="15">
      <c r="A8" s="1" t="s">
        <v>117</v>
      </c>
      <c r="B8" s="1" t="s">
        <v>195</v>
      </c>
      <c r="C8" s="37">
        <v>883956</v>
      </c>
    </row>
    <row r="9" spans="1:3" ht="15">
      <c r="A9" s="1" t="s">
        <v>118</v>
      </c>
      <c r="B9" s="1"/>
      <c r="C9" s="37"/>
    </row>
    <row r="10" spans="1:3" ht="15">
      <c r="A10" s="1" t="s">
        <v>155</v>
      </c>
      <c r="B10" s="1"/>
      <c r="C10" s="37"/>
    </row>
    <row r="11" spans="1:3" ht="15">
      <c r="A11" s="1"/>
      <c r="B11" s="1"/>
      <c r="C11" s="37"/>
    </row>
    <row r="12" spans="1:3" ht="15">
      <c r="A12" s="1"/>
      <c r="B12" s="1"/>
      <c r="C12" s="37"/>
    </row>
    <row r="13" spans="1:3" ht="15">
      <c r="A13" s="1"/>
      <c r="B13" s="4" t="s">
        <v>56</v>
      </c>
      <c r="C13" s="27">
        <f>SUM(C8:C12)</f>
        <v>883956</v>
      </c>
    </row>
    <row r="14" spans="2:3" ht="15">
      <c r="B14" s="11"/>
      <c r="C14" s="12"/>
    </row>
    <row r="15" spans="1:3" ht="15">
      <c r="A15" s="11"/>
      <c r="B15" s="11"/>
      <c r="C15" s="11"/>
    </row>
  </sheetData>
  <sheetProtection/>
  <mergeCells count="1"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&amp;C2021. évi költségvetési rendelet mellékletei Pereked Község Önkormányzata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31.421875" style="0" customWidth="1"/>
    <col min="3" max="3" width="22.140625" style="0" customWidth="1"/>
    <col min="4" max="4" width="22.421875" style="0" customWidth="1"/>
  </cols>
  <sheetData>
    <row r="1" s="11" customFormat="1" ht="15">
      <c r="A1" s="11" t="s">
        <v>61</v>
      </c>
    </row>
    <row r="2" spans="1:4" s="11" customFormat="1" ht="15">
      <c r="A2" s="105" t="s">
        <v>201</v>
      </c>
      <c r="B2" s="105"/>
      <c r="C2" s="105"/>
      <c r="D2" s="105"/>
    </row>
    <row r="5" spans="1:2" ht="15">
      <c r="A5" s="11" t="s">
        <v>126</v>
      </c>
      <c r="B5" s="11"/>
    </row>
    <row r="8" spans="1:4" ht="15">
      <c r="A8" s="16" t="s">
        <v>57</v>
      </c>
      <c r="B8" s="16" t="s">
        <v>59</v>
      </c>
      <c r="C8" s="6" t="s">
        <v>60</v>
      </c>
      <c r="D8" s="6" t="s">
        <v>158</v>
      </c>
    </row>
    <row r="9" spans="1:4" ht="15">
      <c r="A9" s="1" t="s">
        <v>117</v>
      </c>
      <c r="B9" s="1" t="s">
        <v>197</v>
      </c>
      <c r="C9" s="9"/>
      <c r="D9" s="3">
        <v>2347195</v>
      </c>
    </row>
    <row r="10" spans="1:4" ht="15">
      <c r="A10" s="1" t="s">
        <v>118</v>
      </c>
      <c r="B10" s="1" t="s">
        <v>196</v>
      </c>
      <c r="C10" s="1"/>
      <c r="D10" s="3">
        <v>2000000</v>
      </c>
    </row>
    <row r="11" spans="1:4" ht="15">
      <c r="A11" s="1"/>
      <c r="B11" s="1"/>
      <c r="C11" s="1"/>
      <c r="D11" s="3"/>
    </row>
    <row r="12" spans="1:4" ht="15">
      <c r="A12" s="1"/>
      <c r="B12" s="1"/>
      <c r="C12" s="1"/>
      <c r="D12" s="3"/>
    </row>
    <row r="13" spans="1:4" ht="15">
      <c r="A13" s="1"/>
      <c r="B13" s="4" t="s">
        <v>56</v>
      </c>
      <c r="C13" s="4"/>
      <c r="D13" s="5">
        <f>SUM(D9:D12)</f>
        <v>4347195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&amp;C2021. évi költségvetési rendelet mellékletei Pereked Község Önkormányzata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28125" style="0" customWidth="1"/>
    <col min="2" max="2" width="27.421875" style="0" customWidth="1"/>
    <col min="3" max="3" width="11.57421875" style="0" customWidth="1"/>
  </cols>
  <sheetData>
    <row r="1" spans="1:9" s="11" customFormat="1" ht="15">
      <c r="A1" s="105" t="s">
        <v>132</v>
      </c>
      <c r="B1" s="105"/>
      <c r="C1" s="105"/>
      <c r="D1" s="105"/>
      <c r="E1" s="105"/>
      <c r="F1" s="105"/>
      <c r="G1" s="105"/>
      <c r="H1" s="105"/>
      <c r="I1" s="105"/>
    </row>
    <row r="2" spans="1:9" s="11" customFormat="1" ht="15">
      <c r="A2" s="105" t="s">
        <v>202</v>
      </c>
      <c r="B2" s="105"/>
      <c r="C2" s="105"/>
      <c r="D2" s="105"/>
      <c r="E2" s="105"/>
      <c r="F2" s="105"/>
      <c r="G2" s="105"/>
      <c r="H2" s="105"/>
      <c r="I2" s="105"/>
    </row>
    <row r="3" spans="1:9" s="11" customFormat="1" ht="15">
      <c r="A3" s="105" t="s">
        <v>131</v>
      </c>
      <c r="B3" s="105"/>
      <c r="C3" s="105"/>
      <c r="D3" s="105"/>
      <c r="E3" s="105"/>
      <c r="F3" s="105"/>
      <c r="G3" s="105"/>
      <c r="H3" s="105"/>
      <c r="I3" s="105"/>
    </row>
    <row r="6" spans="1:9" ht="15">
      <c r="A6" s="107" t="s">
        <v>68</v>
      </c>
      <c r="B6" s="107" t="s">
        <v>62</v>
      </c>
      <c r="C6" s="7"/>
      <c r="D6" s="106" t="s">
        <v>63</v>
      </c>
      <c r="E6" s="106"/>
      <c r="F6" s="106"/>
      <c r="G6" s="106"/>
      <c r="H6" s="106"/>
      <c r="I6" s="106"/>
    </row>
    <row r="7" spans="1:9" ht="15">
      <c r="A7" s="107"/>
      <c r="B7" s="107"/>
      <c r="C7" s="7"/>
      <c r="D7" s="6">
        <v>2021</v>
      </c>
      <c r="E7" s="6">
        <v>2022</v>
      </c>
      <c r="F7" s="6">
        <v>2023</v>
      </c>
      <c r="G7" s="6">
        <v>2024</v>
      </c>
      <c r="H7" s="6">
        <v>2025</v>
      </c>
      <c r="I7" s="6" t="s">
        <v>64</v>
      </c>
    </row>
    <row r="8" spans="1:9" ht="15">
      <c r="A8" s="108"/>
      <c r="B8" s="108"/>
      <c r="C8" s="1" t="s">
        <v>65</v>
      </c>
      <c r="D8" s="1"/>
      <c r="E8" s="1"/>
      <c r="F8" s="1"/>
      <c r="G8" s="1"/>
      <c r="H8" s="1"/>
      <c r="I8" s="1"/>
    </row>
    <row r="9" spans="1:9" ht="15">
      <c r="A9" s="109"/>
      <c r="B9" s="109"/>
      <c r="C9" s="1" t="s">
        <v>66</v>
      </c>
      <c r="D9" s="1"/>
      <c r="E9" s="1"/>
      <c r="F9" s="1"/>
      <c r="G9" s="1"/>
      <c r="H9" s="1"/>
      <c r="I9" s="1"/>
    </row>
    <row r="10" spans="1:9" ht="15">
      <c r="A10" s="110"/>
      <c r="B10" s="110"/>
      <c r="C10" s="1" t="s">
        <v>67</v>
      </c>
      <c r="D10" s="1"/>
      <c r="E10" s="1"/>
      <c r="F10" s="1"/>
      <c r="G10" s="1"/>
      <c r="H10" s="1"/>
      <c r="I10" s="1"/>
    </row>
    <row r="11" spans="1:9" ht="15">
      <c r="A11" s="108"/>
      <c r="B11" s="108"/>
      <c r="C11" s="1" t="s">
        <v>65</v>
      </c>
      <c r="D11" s="1"/>
      <c r="E11" s="1"/>
      <c r="F11" s="1"/>
      <c r="G11" s="1"/>
      <c r="H11" s="1"/>
      <c r="I11" s="1"/>
    </row>
    <row r="12" spans="1:9" ht="15">
      <c r="A12" s="109"/>
      <c r="B12" s="109"/>
      <c r="C12" s="1" t="s">
        <v>66</v>
      </c>
      <c r="D12" s="1"/>
      <c r="E12" s="1"/>
      <c r="F12" s="1"/>
      <c r="G12" s="1"/>
      <c r="H12" s="1"/>
      <c r="I12" s="1"/>
    </row>
    <row r="13" spans="1:9" ht="15">
      <c r="A13" s="110"/>
      <c r="B13" s="110"/>
      <c r="C13" s="1" t="s">
        <v>67</v>
      </c>
      <c r="D13" s="1"/>
      <c r="E13" s="1"/>
      <c r="F13" s="1"/>
      <c r="G13" s="1"/>
      <c r="H13" s="1"/>
      <c r="I13" s="1"/>
    </row>
    <row r="14" spans="1:9" ht="15">
      <c r="A14" s="108"/>
      <c r="B14" s="108"/>
      <c r="C14" s="1" t="s">
        <v>65</v>
      </c>
      <c r="D14" s="1"/>
      <c r="E14" s="1"/>
      <c r="F14" s="1"/>
      <c r="G14" s="1"/>
      <c r="H14" s="1"/>
      <c r="I14" s="1"/>
    </row>
    <row r="15" spans="1:9" ht="15">
      <c r="A15" s="109"/>
      <c r="B15" s="109"/>
      <c r="C15" s="1" t="s">
        <v>66</v>
      </c>
      <c r="D15" s="1"/>
      <c r="E15" s="1"/>
      <c r="F15" s="1"/>
      <c r="G15" s="1"/>
      <c r="H15" s="1"/>
      <c r="I15" s="1"/>
    </row>
    <row r="16" spans="1:9" ht="15">
      <c r="A16" s="110"/>
      <c r="B16" s="110"/>
      <c r="C16" s="1" t="s">
        <v>67</v>
      </c>
      <c r="D16" s="1"/>
      <c r="E16" s="1"/>
      <c r="F16" s="1"/>
      <c r="G16" s="1"/>
      <c r="H16" s="1"/>
      <c r="I16" s="1"/>
    </row>
    <row r="17" spans="1:9" ht="15">
      <c r="A17" s="108"/>
      <c r="B17" s="108"/>
      <c r="C17" s="1" t="s">
        <v>65</v>
      </c>
      <c r="D17" s="1"/>
      <c r="E17" s="1"/>
      <c r="F17" s="1"/>
      <c r="G17" s="1"/>
      <c r="H17" s="1"/>
      <c r="I17" s="1"/>
    </row>
    <row r="18" spans="1:9" ht="15">
      <c r="A18" s="109"/>
      <c r="B18" s="109"/>
      <c r="C18" s="1" t="s">
        <v>66</v>
      </c>
      <c r="D18" s="1"/>
      <c r="E18" s="1"/>
      <c r="F18" s="1"/>
      <c r="G18" s="1"/>
      <c r="H18" s="1"/>
      <c r="I18" s="1"/>
    </row>
    <row r="19" spans="1:9" ht="15">
      <c r="A19" s="110"/>
      <c r="B19" s="110"/>
      <c r="C19" s="1" t="s">
        <v>67</v>
      </c>
      <c r="D19" s="1"/>
      <c r="E19" s="1"/>
      <c r="F19" s="1"/>
      <c r="G19" s="1"/>
      <c r="H19" s="1"/>
      <c r="I19" s="1"/>
    </row>
    <row r="20" spans="1:9" ht="15">
      <c r="A20" s="108"/>
      <c r="B20" s="108"/>
      <c r="C20" s="1" t="s">
        <v>65</v>
      </c>
      <c r="D20" s="1"/>
      <c r="E20" s="1"/>
      <c r="F20" s="1"/>
      <c r="G20" s="1"/>
      <c r="H20" s="1"/>
      <c r="I20" s="1"/>
    </row>
    <row r="21" spans="1:9" ht="15">
      <c r="A21" s="109"/>
      <c r="B21" s="109"/>
      <c r="C21" s="1" t="s">
        <v>66</v>
      </c>
      <c r="D21" s="1"/>
      <c r="E21" s="1"/>
      <c r="F21" s="1"/>
      <c r="G21" s="1"/>
      <c r="H21" s="1"/>
      <c r="I21" s="1"/>
    </row>
    <row r="22" spans="1:9" ht="15">
      <c r="A22" s="110"/>
      <c r="B22" s="110"/>
      <c r="C22" s="1" t="s">
        <v>67</v>
      </c>
      <c r="D22" s="1"/>
      <c r="E22" s="1"/>
      <c r="F22" s="1"/>
      <c r="G22" s="1"/>
      <c r="H22" s="1"/>
      <c r="I22" s="1"/>
    </row>
    <row r="23" spans="1:9" ht="15">
      <c r="A23" s="108"/>
      <c r="B23" s="108"/>
      <c r="C23" s="1" t="s">
        <v>65</v>
      </c>
      <c r="D23" s="1"/>
      <c r="E23" s="1"/>
      <c r="F23" s="1"/>
      <c r="G23" s="1"/>
      <c r="H23" s="1"/>
      <c r="I23" s="1"/>
    </row>
    <row r="24" spans="1:9" ht="15">
      <c r="A24" s="109"/>
      <c r="B24" s="109"/>
      <c r="C24" s="1" t="s">
        <v>66</v>
      </c>
      <c r="D24" s="1"/>
      <c r="E24" s="1"/>
      <c r="F24" s="1"/>
      <c r="G24" s="1"/>
      <c r="H24" s="1"/>
      <c r="I24" s="1"/>
    </row>
    <row r="25" spans="1:9" ht="15">
      <c r="A25" s="110"/>
      <c r="B25" s="110"/>
      <c r="C25" s="1" t="s">
        <v>67</v>
      </c>
      <c r="D25" s="1"/>
      <c r="E25" s="1"/>
      <c r="F25" s="1"/>
      <c r="G25" s="1"/>
      <c r="H25" s="1"/>
      <c r="I25" s="1"/>
    </row>
  </sheetData>
  <sheetProtection/>
  <mergeCells count="18">
    <mergeCell ref="A23:A25"/>
    <mergeCell ref="B23:B25"/>
    <mergeCell ref="B8:B10"/>
    <mergeCell ref="B11:B13"/>
    <mergeCell ref="B14:B16"/>
    <mergeCell ref="B17:B19"/>
    <mergeCell ref="A8:A10"/>
    <mergeCell ref="A11:A13"/>
    <mergeCell ref="A14:A16"/>
    <mergeCell ref="A17:A19"/>
    <mergeCell ref="A1:I1"/>
    <mergeCell ref="D6:I6"/>
    <mergeCell ref="A6:A7"/>
    <mergeCell ref="B6:B7"/>
    <mergeCell ref="A20:A22"/>
    <mergeCell ref="B20:B22"/>
    <mergeCell ref="A2:I2"/>
    <mergeCell ref="A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&amp;C2021. évi költségvetési rendelet mellékletei Pereked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42.00390625" style="0" customWidth="1"/>
    <col min="2" max="2" width="18.421875" style="0" customWidth="1"/>
    <col min="3" max="3" width="18.00390625" style="0" customWidth="1"/>
  </cols>
  <sheetData>
    <row r="1" spans="1:3" ht="15">
      <c r="A1" s="105" t="s">
        <v>133</v>
      </c>
      <c r="B1" s="105"/>
      <c r="C1" s="105"/>
    </row>
    <row r="2" spans="1:3" ht="15">
      <c r="A2" s="105" t="s">
        <v>134</v>
      </c>
      <c r="B2" s="105"/>
      <c r="C2" s="105"/>
    </row>
    <row r="6" ht="15">
      <c r="B6" s="8"/>
    </row>
    <row r="7" spans="1:3" ht="15">
      <c r="A7" s="107" t="s">
        <v>69</v>
      </c>
      <c r="B7" s="111" t="s">
        <v>186</v>
      </c>
      <c r="C7" s="111"/>
    </row>
    <row r="8" spans="1:3" ht="15">
      <c r="A8" s="107"/>
      <c r="B8" s="9" t="s">
        <v>70</v>
      </c>
      <c r="C8" s="6" t="s">
        <v>71</v>
      </c>
    </row>
    <row r="9" spans="1:3" ht="15">
      <c r="A9" s="1"/>
      <c r="B9" s="10" t="s">
        <v>120</v>
      </c>
      <c r="C9" s="1">
        <v>0</v>
      </c>
    </row>
    <row r="10" spans="1:3" ht="15">
      <c r="A10" s="1"/>
      <c r="B10" s="10"/>
      <c r="C10" s="1"/>
    </row>
    <row r="11" spans="1:3" ht="15">
      <c r="A11" s="1"/>
      <c r="B11" s="10"/>
      <c r="C11" s="1"/>
    </row>
    <row r="12" spans="1:3" ht="15">
      <c r="A12" s="1"/>
      <c r="B12" s="10"/>
      <c r="C12" s="1"/>
    </row>
    <row r="13" spans="1:3" ht="15">
      <c r="A13" s="1"/>
      <c r="B13" s="10"/>
      <c r="C13" s="1"/>
    </row>
    <row r="14" spans="1:3" ht="15">
      <c r="A14" s="1"/>
      <c r="B14" s="10"/>
      <c r="C14" s="1"/>
    </row>
    <row r="15" spans="1:3" ht="15">
      <c r="A15" s="1"/>
      <c r="B15" s="10"/>
      <c r="C15" s="1"/>
    </row>
    <row r="16" spans="1:3" ht="15">
      <c r="A16" s="1"/>
      <c r="B16" s="10"/>
      <c r="C16" s="1"/>
    </row>
    <row r="17" spans="1:3" ht="15">
      <c r="A17" s="1"/>
      <c r="B17" s="10"/>
      <c r="C17" s="1"/>
    </row>
    <row r="18" spans="1:3" ht="15">
      <c r="A18" s="1"/>
      <c r="B18" s="10"/>
      <c r="C18" s="1"/>
    </row>
    <row r="19" spans="1:3" ht="15">
      <c r="A19" s="1"/>
      <c r="B19" s="10"/>
      <c r="C19" s="1"/>
    </row>
    <row r="20" spans="1:3" ht="15">
      <c r="A20" s="1"/>
      <c r="B20" s="10"/>
      <c r="C20" s="1"/>
    </row>
    <row r="21" spans="1:3" ht="15">
      <c r="A21" s="1"/>
      <c r="B21" s="10"/>
      <c r="C21" s="1"/>
    </row>
    <row r="22" spans="1:3" ht="15">
      <c r="A22" s="1"/>
      <c r="B22" s="10"/>
      <c r="C22" s="1"/>
    </row>
    <row r="23" spans="1:3" ht="15">
      <c r="A23" s="1"/>
      <c r="B23" s="10"/>
      <c r="C23" s="1"/>
    </row>
    <row r="24" spans="1:3" ht="15">
      <c r="A24" s="1"/>
      <c r="B24" s="10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</sheetData>
  <sheetProtection/>
  <mergeCells count="4">
    <mergeCell ref="B7:C7"/>
    <mergeCell ref="A7:A8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&amp;C2021. évi költségvetési rendelet mellékletei Pereked Község Önkormányzata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37.8515625" style="0" customWidth="1"/>
    <col min="3" max="3" width="17.7109375" style="0" customWidth="1"/>
  </cols>
  <sheetData>
    <row r="1" spans="2:3" ht="15">
      <c r="B1" s="105" t="s">
        <v>135</v>
      </c>
      <c r="C1" s="105"/>
    </row>
    <row r="2" spans="2:3" ht="15">
      <c r="B2" s="105" t="s">
        <v>136</v>
      </c>
      <c r="C2" s="105"/>
    </row>
    <row r="5" spans="2:3" ht="21" customHeight="1">
      <c r="B5" s="1"/>
      <c r="C5" s="6" t="s">
        <v>73</v>
      </c>
    </row>
    <row r="6" spans="2:3" ht="21" customHeight="1">
      <c r="B6" s="1" t="s">
        <v>72</v>
      </c>
      <c r="C6" s="97">
        <v>45</v>
      </c>
    </row>
    <row r="7" spans="2:3" ht="21" customHeight="1">
      <c r="B7" s="1" t="s">
        <v>15</v>
      </c>
      <c r="C7" s="38"/>
    </row>
    <row r="8" spans="2:3" ht="21" customHeight="1">
      <c r="B8" s="1" t="s">
        <v>16</v>
      </c>
      <c r="C8" s="38"/>
    </row>
    <row r="9" spans="2:3" ht="21" customHeight="1">
      <c r="B9" s="1"/>
      <c r="C9" s="38"/>
    </row>
    <row r="10" spans="2:3" ht="24" customHeight="1">
      <c r="B10" s="4" t="s">
        <v>56</v>
      </c>
      <c r="C10" s="98">
        <f>SUM(C6:C8)</f>
        <v>45</v>
      </c>
    </row>
  </sheetData>
  <sheetProtection/>
  <mergeCells count="2">
    <mergeCell ref="B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&amp;C2021. évi költségvetési rendelet mellékletei Pereked Község Önkormányzata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D2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4.7109375" style="0" customWidth="1"/>
    <col min="2" max="2" width="43.140625" style="0" customWidth="1"/>
    <col min="3" max="3" width="15.421875" style="0" customWidth="1"/>
    <col min="4" max="4" width="27.00390625" style="0" customWidth="1"/>
  </cols>
  <sheetData>
    <row r="2" spans="2:4" ht="15">
      <c r="B2" s="105" t="s">
        <v>137</v>
      </c>
      <c r="C2" s="105"/>
      <c r="D2" s="105"/>
    </row>
    <row r="3" spans="2:4" ht="15">
      <c r="B3" s="105" t="s">
        <v>138</v>
      </c>
      <c r="C3" s="105"/>
      <c r="D3" s="105"/>
    </row>
    <row r="4" spans="2:4" ht="15">
      <c r="B4" s="105" t="s">
        <v>139</v>
      </c>
      <c r="C4" s="105"/>
      <c r="D4" s="105"/>
    </row>
    <row r="6" spans="2:4" ht="15">
      <c r="B6" s="6" t="s">
        <v>74</v>
      </c>
      <c r="C6" s="6" t="s">
        <v>75</v>
      </c>
      <c r="D6" s="6" t="s">
        <v>156</v>
      </c>
    </row>
    <row r="7" spans="2:4" ht="15">
      <c r="B7" s="1"/>
      <c r="C7" s="1"/>
      <c r="D7" s="1"/>
    </row>
    <row r="8" spans="2:4" ht="15">
      <c r="B8" s="1"/>
      <c r="C8" s="1"/>
      <c r="D8" s="1"/>
    </row>
    <row r="9" spans="2:4" ht="15">
      <c r="B9" s="1"/>
      <c r="C9" s="1"/>
      <c r="D9" s="1"/>
    </row>
    <row r="10" spans="2:4" ht="15">
      <c r="B10" s="1"/>
      <c r="C10" s="1"/>
      <c r="D10" s="1"/>
    </row>
    <row r="11" spans="2:4" ht="15">
      <c r="B11" s="1"/>
      <c r="C11" s="1"/>
      <c r="D11" s="1"/>
    </row>
    <row r="12" spans="2:4" ht="15">
      <c r="B12" s="1"/>
      <c r="C12" s="1"/>
      <c r="D12" s="1"/>
    </row>
    <row r="13" spans="2:4" ht="15">
      <c r="B13" s="1"/>
      <c r="C13" s="1"/>
      <c r="D13" s="1"/>
    </row>
    <row r="14" spans="2:4" ht="15">
      <c r="B14" s="1" t="s">
        <v>56</v>
      </c>
      <c r="C14" s="1"/>
      <c r="D14" s="1">
        <v>0</v>
      </c>
    </row>
    <row r="19" spans="2:4" ht="15">
      <c r="B19" s="6" t="s">
        <v>76</v>
      </c>
      <c r="C19" s="6" t="s">
        <v>77</v>
      </c>
      <c r="D19" s="6" t="s">
        <v>157</v>
      </c>
    </row>
    <row r="20" spans="2:4" ht="15">
      <c r="B20" s="1"/>
      <c r="C20" s="1"/>
      <c r="D20" s="1"/>
    </row>
    <row r="21" spans="2:4" ht="15">
      <c r="B21" s="1" t="s">
        <v>78</v>
      </c>
      <c r="C21" s="1"/>
      <c r="D21" s="3">
        <v>900000</v>
      </c>
    </row>
    <row r="22" spans="2:4" ht="15">
      <c r="B22" s="1" t="s">
        <v>16</v>
      </c>
      <c r="C22" s="1"/>
      <c r="D22" s="3"/>
    </row>
    <row r="23" spans="2:4" ht="15">
      <c r="B23" s="1" t="s">
        <v>79</v>
      </c>
      <c r="C23" s="1"/>
      <c r="D23" s="3">
        <v>10000</v>
      </c>
    </row>
    <row r="24" spans="2:4" ht="15">
      <c r="B24" s="1" t="s">
        <v>80</v>
      </c>
      <c r="C24" s="1"/>
      <c r="D24" s="3"/>
    </row>
    <row r="25" spans="2:4" ht="15">
      <c r="B25" s="1" t="s">
        <v>81</v>
      </c>
      <c r="C25" s="1"/>
      <c r="D25" s="17">
        <v>200430</v>
      </c>
    </row>
    <row r="26" spans="2:4" ht="15">
      <c r="B26" s="1"/>
      <c r="C26" s="1"/>
      <c r="D26" s="3"/>
    </row>
    <row r="27" spans="2:4" ht="15">
      <c r="B27" s="1"/>
      <c r="C27" s="1"/>
      <c r="D27" s="3"/>
    </row>
    <row r="28" spans="2:4" ht="15">
      <c r="B28" s="4" t="s">
        <v>56</v>
      </c>
      <c r="C28" s="4"/>
      <c r="D28" s="5">
        <f>SUM(D20:D26)</f>
        <v>1110430</v>
      </c>
    </row>
  </sheetData>
  <sheetProtection/>
  <mergeCells count="3">
    <mergeCell ref="B2:D2"/>
    <mergeCell ref="B3:D3"/>
    <mergeCell ref="B4:D4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&amp;C2021. évi költségvetési rendelet mellékletei Pereked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Romonya</dc:creator>
  <cp:keywords/>
  <dc:description/>
  <cp:lastModifiedBy>Romonya</cp:lastModifiedBy>
  <cp:lastPrinted>2021-03-23T08:53:04Z</cp:lastPrinted>
  <dcterms:created xsi:type="dcterms:W3CDTF">2014-02-25T13:06:11Z</dcterms:created>
  <dcterms:modified xsi:type="dcterms:W3CDTF">2021-03-23T10:43:37Z</dcterms:modified>
  <cp:category/>
  <cp:version/>
  <cp:contentType/>
  <cp:contentStatus/>
</cp:coreProperties>
</file>