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kiadások Önkormányzat" sheetId="1" r:id="rId1"/>
    <sheet name="kiadások Közös Hivatal" sheetId="2" r:id="rId2"/>
    <sheet name="Kiadások BLM" sheetId="3" r:id="rId3"/>
    <sheet name="Kiadások Óvoda" sheetId="4" r:id="rId4"/>
  </sheets>
  <definedNames>
    <definedName name="_xlnm.Print_Titles" localSheetId="0">'kiadások Önkormányzat'!$B:$B,'kiadások Önkormányzat'!$1:$3</definedName>
    <definedName name="_xlnm.Print_Area" localSheetId="0">'kiadások Önkormányzat'!$A$1:$I$123</definedName>
  </definedNames>
  <calcPr fullCalcOnLoad="1"/>
</workbook>
</file>

<file path=xl/sharedStrings.xml><?xml version="1.0" encoding="utf-8"?>
<sst xmlns="http://schemas.openxmlformats.org/spreadsheetml/2006/main" count="907" uniqueCount="226">
  <si>
    <t>18</t>
  </si>
  <si>
    <t>01</t>
  </si>
  <si>
    <t>02</t>
  </si>
  <si>
    <t>03</t>
  </si>
  <si>
    <t>04</t>
  </si>
  <si>
    <t>08</t>
  </si>
  <si>
    <t>09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</si>
  <si>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</si>
  <si>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</si>
  <si>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</si>
  <si>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</si>
  <si>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</si>
  <si>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</si>
  <si>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</si>
  <si>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</si>
  <si>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</si>
  <si>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</si>
  <si>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</si>
  <si>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</si>
  <si>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</si>
  <si>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</si>
  <si>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</si>
  <si>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</si>
  <si>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</si>
  <si>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</si>
  <si>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</si>
  <si>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</si>
  <si>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</si>
  <si>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</si>
  <si>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</si>
  <si>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</si>
  <si>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</si>
  <si>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</si>
  <si>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</si>
  <si>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</si>
  <si>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</si>
  <si>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</si>
  <si>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</si>
  <si>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</si>
  <si>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</si>
  <si>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</si>
  <si>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</si>
  <si>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</si>
  <si>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</si>
  <si>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</si>
  <si>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</si>
  <si>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</si>
  <si>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</si>
  <si>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</si>
  <si>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</si>
  <si>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</si>
  <si>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</si>
  <si>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</si>
  <si>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</si>
  <si>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</si>
  <si>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</si>
  <si>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</si>
  <si>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</si>
  <si>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</si>
  <si>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</si>
  <si>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</si>
  <si>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</si>
  <si>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</si>
  <si>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</si>
  <si>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</si>
  <si>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</si>
  <si>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</si>
  <si>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</si>
  <si>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</si>
  <si>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</si>
  <si>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</si>
  <si>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</si>
  <si>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</si>
  <si>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</si>
  <si>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</si>
  <si>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</si>
  <si>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</si>
  <si>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</si>
  <si>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</si>
  <si>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</si>
  <si>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</si>
  <si>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</si>
  <si>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</si>
  <si>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</si>
  <si>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</si>
  <si>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</si>
  <si>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</si>
  <si>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</si>
  <si>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</si>
  <si>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</si>
  <si>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</si>
  <si>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</si>
  <si>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</si>
  <si>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</si>
  <si>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</si>
  <si>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</si>
  <si>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</si>
  <si>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</si>
  <si>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</si>
  <si>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</si>
  <si>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</si>
  <si>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</si>
  <si>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</si>
  <si>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</si>
  <si>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</si>
  <si>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</si>
  <si>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</si>
  <si>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</si>
  <si>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</si>
  <si>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</si>
  <si>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</si>
  <si>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</si>
  <si>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</si>
  <si>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</si>
  <si>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</si>
  <si>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</si>
  <si>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</si>
  <si>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</si>
  <si>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</si>
  <si>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</si>
  <si>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</si>
  <si>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</si>
  <si>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</si>
  <si>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</si>
  <si>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</si>
  <si>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</si>
  <si>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</si>
  <si>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</si>
  <si>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</si>
  <si>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</si>
  <si>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</si>
  <si>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</si>
  <si>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</si>
  <si>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</si>
  <si>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</si>
  <si>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</si>
  <si>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</si>
  <si>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</si>
  <si>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</si>
  <si>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</si>
  <si>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</si>
  <si>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</si>
  <si>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</si>
  <si>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</si>
  <si>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</si>
  <si>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</si>
  <si>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</si>
  <si>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</si>
  <si>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</si>
  <si>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</si>
  <si>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</si>
  <si>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</si>
  <si>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</si>
  <si>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</si>
  <si>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</si>
  <si>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</si>
  <si>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</si>
  <si>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</si>
  <si>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</si>
  <si>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</si>
  <si>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</si>
  <si>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</si>
  <si>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</si>
  <si>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</si>
  <si>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</si>
  <si>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</si>
  <si>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</si>
  <si>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</si>
  <si>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</si>
  <si>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</si>
  <si>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</si>
  <si>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</si>
  <si>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</si>
  <si>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</si>
  <si>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</si>
  <si>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</si>
  <si>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</si>
  <si>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</si>
  <si>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</si>
  <si>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</si>
  <si>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</si>
  <si>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</si>
  <si>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</si>
  <si>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</si>
  <si>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</si>
  <si>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</si>
  <si>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</si>
  <si>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</si>
  <si>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</si>
  <si>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</si>
  <si>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</si>
  <si>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</si>
  <si>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</si>
  <si>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</si>
  <si>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</si>
  <si>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</si>
  <si>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</si>
  <si>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</si>
  <si>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</si>
  <si>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</si>
  <si>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</si>
  <si>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</si>
  <si>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</si>
  <si>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</si>
  <si>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</si>
  <si>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Teljesítés</t>
  </si>
  <si>
    <t>%</t>
  </si>
  <si>
    <t xml:space="preserve"> Kiadásai ezer Ft-ban</t>
  </si>
  <si>
    <t xml:space="preserve">Módosított előirányzat </t>
  </si>
  <si>
    <t>Ikervár Község Önkormányzata</t>
  </si>
  <si>
    <t xml:space="preserve"> 2.sz.melléklet   2016.év 12.31.</t>
  </si>
  <si>
    <t>kötelező</t>
  </si>
  <si>
    <t>feladat</t>
  </si>
  <si>
    <t>önként vállalt</t>
  </si>
  <si>
    <t>államigazg.</t>
  </si>
  <si>
    <t>Ikervári Közös Önkormányzati Hivatal</t>
  </si>
  <si>
    <t>önként</t>
  </si>
  <si>
    <t xml:space="preserve"> 2016. évi beszámoló  2.számú melléklet</t>
  </si>
  <si>
    <t>Ikervári Batthyány Lajos  Művelődési Ház és Könyvtár</t>
  </si>
  <si>
    <t>Kötelező feladat</t>
  </si>
  <si>
    <t xml:space="preserve"> Kiadásai ezer Ft-ban  2.sz. melléklet</t>
  </si>
  <si>
    <t xml:space="preserve">2016. évi beszámoló </t>
  </si>
  <si>
    <t>Ikervár, 2017. április 18.</t>
  </si>
  <si>
    <t>Ikervári Mesevár Óvoda</t>
  </si>
  <si>
    <t>Módosított előirányzat</t>
  </si>
  <si>
    <t>kiadásai ezer Ft-ban  2.sz.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</si>
</sst>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0.000"/>
    <numFmt numFmtId="174" formatCode="0.00000"/>
  </numFmts>
  <fonts count="40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16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2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16" borderId="0" xfId="0" applyFont="1" applyFill="1" applyAlignment="1">
      <alignment horizontal="center" vertical="top" wrapText="1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16" borderId="0" xfId="0" applyFont="1" applyFill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16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2" fontId="25" fillId="0" borderId="0" xfId="0" applyNumberFormat="1" applyFont="1" applyAlignment="1">
      <alignment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view="pageBreakPreview" zoomScale="59" zoomScaleSheetLayoutView="59" zoomScalePageLayoutView="0" workbookViewId="0" topLeftCell="B76">
      <selection activeCell="D89" sqref="D89"/>
    </sheetView>
  </sheetViews>
  <sheetFormatPr defaultColWidth="9.140625" defaultRowHeight="12.75"/>
  <cols>
    <col min="1" max="1" width="8.140625" style="0" hidden="1" customWidth="1"/>
    <col min="2" max="2" width="99.8515625" style="0" customWidth="1"/>
    <col min="3" max="3" width="20.57421875" style="0" customWidth="1"/>
    <col min="4" max="4" width="20.00390625" style="0" customWidth="1"/>
    <col min="5" max="8" width="19.421875" style="0" customWidth="1"/>
    <col min="9" max="9" width="18.00390625" style="0" customWidth="1"/>
  </cols>
  <sheetData>
    <row r="1" spans="1:10" ht="30.75" customHeight="1">
      <c r="A1" s="23" t="s">
        <v>209</v>
      </c>
      <c r="B1" s="24"/>
      <c r="C1" s="25" t="s">
        <v>7</v>
      </c>
      <c r="D1" s="25" t="s">
        <v>208</v>
      </c>
      <c r="E1" s="27" t="s">
        <v>205</v>
      </c>
      <c r="F1" s="21"/>
      <c r="G1" s="21"/>
      <c r="H1" s="21"/>
      <c r="I1" s="27" t="s">
        <v>206</v>
      </c>
      <c r="J1" s="1"/>
    </row>
    <row r="2" spans="1:10" ht="27.75" customHeight="1">
      <c r="A2" s="23" t="s">
        <v>207</v>
      </c>
      <c r="B2" s="24"/>
      <c r="C2" s="26"/>
      <c r="D2" s="26"/>
      <c r="E2" s="28"/>
      <c r="F2" s="22" t="s">
        <v>211</v>
      </c>
      <c r="G2" s="22" t="s">
        <v>213</v>
      </c>
      <c r="H2" s="22" t="s">
        <v>214</v>
      </c>
      <c r="I2" s="28"/>
      <c r="J2" s="1"/>
    </row>
    <row r="3" spans="1:10" ht="27.75" customHeight="1">
      <c r="A3" s="6"/>
      <c r="B3" s="6" t="s">
        <v>210</v>
      </c>
      <c r="C3" s="26"/>
      <c r="D3" s="26"/>
      <c r="E3" s="28"/>
      <c r="F3" s="22" t="s">
        <v>212</v>
      </c>
      <c r="G3" s="22" t="s">
        <v>212</v>
      </c>
      <c r="H3" s="22" t="s">
        <v>212</v>
      </c>
      <c r="I3" s="28"/>
      <c r="J3" s="1"/>
    </row>
    <row r="4" spans="1:9" ht="20.25">
      <c r="A4" s="8" t="s">
        <v>1</v>
      </c>
      <c r="B4" s="9" t="s">
        <v>8</v>
      </c>
      <c r="C4" s="18">
        <v>10396000</v>
      </c>
      <c r="D4" s="18">
        <v>11711437</v>
      </c>
      <c r="E4" s="18">
        <v>11711437</v>
      </c>
      <c r="F4" s="18">
        <v>11711437</v>
      </c>
      <c r="G4" s="18"/>
      <c r="H4" s="18"/>
      <c r="I4" s="11">
        <f>E4/D4*100</f>
        <v>100</v>
      </c>
    </row>
    <row r="5" spans="1:9" ht="20.25">
      <c r="A5" s="8" t="s">
        <v>2</v>
      </c>
      <c r="B5" s="9" t="s">
        <v>9</v>
      </c>
      <c r="C5" s="18"/>
      <c r="D5" s="18"/>
      <c r="E5" s="18"/>
      <c r="F5" s="18"/>
      <c r="G5" s="18"/>
      <c r="H5" s="18"/>
      <c r="I5" s="10"/>
    </row>
    <row r="6" spans="1:9" ht="20.25">
      <c r="A6" s="8" t="s">
        <v>3</v>
      </c>
      <c r="B6" s="9" t="s">
        <v>10</v>
      </c>
      <c r="C6" s="18"/>
      <c r="D6" s="18"/>
      <c r="E6" s="18"/>
      <c r="F6" s="18"/>
      <c r="G6" s="18"/>
      <c r="H6" s="18"/>
      <c r="I6" s="10"/>
    </row>
    <row r="7" spans="1:9" ht="20.25">
      <c r="A7" s="8" t="s">
        <v>4</v>
      </c>
      <c r="B7" s="9" t="s">
        <v>11</v>
      </c>
      <c r="C7" s="18"/>
      <c r="D7" s="18"/>
      <c r="E7" s="18"/>
      <c r="F7" s="18"/>
      <c r="G7" s="18"/>
      <c r="H7" s="18"/>
      <c r="I7" s="10"/>
    </row>
    <row r="8" spans="1:9" ht="20.25">
      <c r="A8" s="8" t="s">
        <v>12</v>
      </c>
      <c r="B8" s="9" t="s">
        <v>13</v>
      </c>
      <c r="C8" s="18"/>
      <c r="D8" s="18"/>
      <c r="E8" s="18"/>
      <c r="F8" s="18"/>
      <c r="G8" s="18"/>
      <c r="H8" s="18"/>
      <c r="I8" s="10"/>
    </row>
    <row r="9" spans="1:9" ht="20.25">
      <c r="A9" s="8" t="s">
        <v>14</v>
      </c>
      <c r="B9" s="9" t="s">
        <v>15</v>
      </c>
      <c r="C9" s="18"/>
      <c r="D9" s="18"/>
      <c r="E9" s="18"/>
      <c r="F9" s="18"/>
      <c r="G9" s="18"/>
      <c r="H9" s="18"/>
      <c r="I9" s="10"/>
    </row>
    <row r="10" spans="1:9" ht="20.25">
      <c r="A10" s="8" t="s">
        <v>16</v>
      </c>
      <c r="B10" s="9" t="s">
        <v>17</v>
      </c>
      <c r="C10" s="18">
        <v>838000</v>
      </c>
      <c r="D10" s="18">
        <v>810120</v>
      </c>
      <c r="E10" s="18">
        <v>810120</v>
      </c>
      <c r="F10" s="18">
        <v>810120</v>
      </c>
      <c r="G10" s="18"/>
      <c r="H10" s="18"/>
      <c r="I10" s="11">
        <f>E10/D10*100</f>
        <v>100</v>
      </c>
    </row>
    <row r="11" spans="1:9" ht="20.25">
      <c r="A11" s="8" t="s">
        <v>5</v>
      </c>
      <c r="B11" s="9" t="s">
        <v>18</v>
      </c>
      <c r="C11" s="18"/>
      <c r="D11" s="18"/>
      <c r="E11" s="18"/>
      <c r="F11" s="18"/>
      <c r="G11" s="18"/>
      <c r="H11" s="18"/>
      <c r="I11" s="10"/>
    </row>
    <row r="12" spans="1:9" ht="20.25">
      <c r="A12" s="8" t="s">
        <v>6</v>
      </c>
      <c r="B12" s="9" t="s">
        <v>19</v>
      </c>
      <c r="C12" s="18">
        <v>220000</v>
      </c>
      <c r="D12" s="18">
        <v>148760</v>
      </c>
      <c r="E12" s="18">
        <v>148760</v>
      </c>
      <c r="F12" s="18">
        <v>148760</v>
      </c>
      <c r="G12" s="18"/>
      <c r="H12" s="18"/>
      <c r="I12" s="11">
        <f>E12/D12*100</f>
        <v>100</v>
      </c>
    </row>
    <row r="13" spans="1:9" ht="20.25">
      <c r="A13" s="8" t="s">
        <v>20</v>
      </c>
      <c r="B13" s="9" t="s">
        <v>21</v>
      </c>
      <c r="C13" s="18"/>
      <c r="D13" s="18">
        <v>0</v>
      </c>
      <c r="E13" s="18">
        <v>0</v>
      </c>
      <c r="F13" s="18"/>
      <c r="G13" s="18"/>
      <c r="H13" s="18"/>
      <c r="I13" s="11"/>
    </row>
    <row r="14" spans="1:9" ht="20.25">
      <c r="A14" s="8" t="s">
        <v>22</v>
      </c>
      <c r="B14" s="9" t="s">
        <v>23</v>
      </c>
      <c r="C14" s="18"/>
      <c r="D14" s="18"/>
      <c r="E14" s="18"/>
      <c r="F14" s="18"/>
      <c r="G14" s="18"/>
      <c r="H14" s="18"/>
      <c r="I14" s="10"/>
    </row>
    <row r="15" spans="1:9" ht="20.25">
      <c r="A15" s="8" t="s">
        <v>24</v>
      </c>
      <c r="B15" s="9" t="s">
        <v>25</v>
      </c>
      <c r="C15" s="18"/>
      <c r="D15" s="18"/>
      <c r="E15" s="18"/>
      <c r="F15" s="18"/>
      <c r="G15" s="18"/>
      <c r="H15" s="18"/>
      <c r="I15" s="10"/>
    </row>
    <row r="16" spans="1:9" ht="20.25">
      <c r="A16" s="8" t="s">
        <v>26</v>
      </c>
      <c r="B16" s="9" t="s">
        <v>27</v>
      </c>
      <c r="C16" s="18">
        <v>230000</v>
      </c>
      <c r="D16" s="18">
        <v>1144330</v>
      </c>
      <c r="E16" s="18">
        <v>1144330</v>
      </c>
      <c r="F16" s="18">
        <v>1144330</v>
      </c>
      <c r="G16" s="18"/>
      <c r="H16" s="18"/>
      <c r="I16" s="11">
        <f aca="true" t="shared" si="0" ref="I16:I25">E16/D16*100</f>
        <v>100</v>
      </c>
    </row>
    <row r="17" spans="1:9" ht="20.25">
      <c r="A17" s="12" t="s">
        <v>28</v>
      </c>
      <c r="B17" s="13" t="s">
        <v>184</v>
      </c>
      <c r="C17" s="18">
        <f>SUM(C4:C16)</f>
        <v>11684000</v>
      </c>
      <c r="D17" s="18">
        <f>SUM(D4:D16)</f>
        <v>13814647</v>
      </c>
      <c r="E17" s="18">
        <f>SUM(E4:E16)</f>
        <v>13814647</v>
      </c>
      <c r="F17" s="18">
        <f>SUM(F4:F16)</f>
        <v>13814647</v>
      </c>
      <c r="G17" s="18"/>
      <c r="H17" s="18"/>
      <c r="I17" s="11">
        <f t="shared" si="0"/>
        <v>100</v>
      </c>
    </row>
    <row r="18" spans="1:9" ht="20.25">
      <c r="A18" s="8" t="s">
        <v>29</v>
      </c>
      <c r="B18" s="9" t="s">
        <v>30</v>
      </c>
      <c r="C18" s="18">
        <v>10340000</v>
      </c>
      <c r="D18" s="18">
        <v>10439450</v>
      </c>
      <c r="E18" s="18">
        <v>10439450</v>
      </c>
      <c r="F18" s="18"/>
      <c r="G18" s="18"/>
      <c r="H18" s="18"/>
      <c r="I18" s="11">
        <f t="shared" si="0"/>
        <v>100</v>
      </c>
    </row>
    <row r="19" spans="1:9" ht="40.5">
      <c r="A19" s="8" t="s">
        <v>31</v>
      </c>
      <c r="B19" s="9" t="s">
        <v>32</v>
      </c>
      <c r="C19" s="18">
        <v>144000</v>
      </c>
      <c r="D19" s="18">
        <v>1451404</v>
      </c>
      <c r="E19" s="18">
        <v>1451404</v>
      </c>
      <c r="F19" s="18">
        <v>1451404</v>
      </c>
      <c r="G19" s="18"/>
      <c r="H19" s="18"/>
      <c r="I19" s="11">
        <f t="shared" si="0"/>
        <v>100</v>
      </c>
    </row>
    <row r="20" spans="1:9" ht="20.25">
      <c r="A20" s="8" t="s">
        <v>33</v>
      </c>
      <c r="B20" s="9" t="s">
        <v>34</v>
      </c>
      <c r="C20" s="18">
        <v>1035000</v>
      </c>
      <c r="D20" s="18">
        <v>903610</v>
      </c>
      <c r="E20" s="18">
        <v>903610</v>
      </c>
      <c r="F20" s="18">
        <v>903610</v>
      </c>
      <c r="G20" s="18"/>
      <c r="H20" s="18"/>
      <c r="I20" s="11">
        <f t="shared" si="0"/>
        <v>100</v>
      </c>
    </row>
    <row r="21" spans="1:9" ht="20.25">
      <c r="A21" s="12" t="s">
        <v>0</v>
      </c>
      <c r="B21" s="13" t="s">
        <v>185</v>
      </c>
      <c r="C21" s="18">
        <v>11519000</v>
      </c>
      <c r="D21" s="18">
        <f>D18+D19+D20</f>
        <v>12794464</v>
      </c>
      <c r="E21" s="18">
        <f>E18+E19+E20</f>
        <v>12794464</v>
      </c>
      <c r="F21" s="18"/>
      <c r="G21" s="18"/>
      <c r="H21" s="18">
        <v>12794464</v>
      </c>
      <c r="I21" s="11">
        <f t="shared" si="0"/>
        <v>100</v>
      </c>
    </row>
    <row r="22" spans="1:9" ht="20.25">
      <c r="A22" s="12" t="s">
        <v>35</v>
      </c>
      <c r="B22" s="13" t="s">
        <v>186</v>
      </c>
      <c r="C22" s="19">
        <f>C17+C21</f>
        <v>23203000</v>
      </c>
      <c r="D22" s="19">
        <f>D17+D21</f>
        <v>26609111</v>
      </c>
      <c r="E22" s="19">
        <f>E17+E21</f>
        <v>26609111</v>
      </c>
      <c r="F22" s="19">
        <v>13814647</v>
      </c>
      <c r="G22" s="19"/>
      <c r="H22" s="19">
        <v>12794464</v>
      </c>
      <c r="I22" s="17">
        <f t="shared" si="0"/>
        <v>100</v>
      </c>
    </row>
    <row r="23" spans="1:9" ht="40.5">
      <c r="A23" s="12" t="s">
        <v>36</v>
      </c>
      <c r="B23" s="13" t="s">
        <v>37</v>
      </c>
      <c r="C23" s="19">
        <v>6549000</v>
      </c>
      <c r="D23" s="19">
        <v>7196437</v>
      </c>
      <c r="E23" s="19">
        <v>7196437</v>
      </c>
      <c r="F23" s="19">
        <v>7196437</v>
      </c>
      <c r="G23" s="19"/>
      <c r="H23" s="19"/>
      <c r="I23" s="17">
        <f t="shared" si="0"/>
        <v>100</v>
      </c>
    </row>
    <row r="24" spans="1:9" ht="20.25">
      <c r="A24" s="8" t="s">
        <v>38</v>
      </c>
      <c r="B24" s="9" t="s">
        <v>39</v>
      </c>
      <c r="C24" s="18">
        <v>372000</v>
      </c>
      <c r="D24" s="18">
        <v>30057</v>
      </c>
      <c r="E24" s="18">
        <v>30057</v>
      </c>
      <c r="F24" s="18">
        <v>30057</v>
      </c>
      <c r="G24" s="18"/>
      <c r="H24" s="18"/>
      <c r="I24" s="11">
        <f t="shared" si="0"/>
        <v>100</v>
      </c>
    </row>
    <row r="25" spans="1:9" ht="20.25">
      <c r="A25" s="8" t="s">
        <v>40</v>
      </c>
      <c r="B25" s="9" t="s">
        <v>41</v>
      </c>
      <c r="C25" s="18">
        <v>1600000</v>
      </c>
      <c r="D25" s="18">
        <v>2341470</v>
      </c>
      <c r="E25" s="18">
        <v>2341470</v>
      </c>
      <c r="F25" s="18">
        <v>2341470</v>
      </c>
      <c r="G25" s="18"/>
      <c r="H25" s="18"/>
      <c r="I25" s="11">
        <f t="shared" si="0"/>
        <v>100</v>
      </c>
    </row>
    <row r="26" spans="1:9" ht="20.25">
      <c r="A26" s="8" t="s">
        <v>42</v>
      </c>
      <c r="B26" s="9" t="s">
        <v>43</v>
      </c>
      <c r="C26" s="18"/>
      <c r="D26" s="18"/>
      <c r="E26" s="18"/>
      <c r="F26" s="18"/>
      <c r="G26" s="18"/>
      <c r="H26" s="18"/>
      <c r="I26" s="10"/>
    </row>
    <row r="27" spans="1:9" ht="20.25">
      <c r="A27" s="12" t="s">
        <v>44</v>
      </c>
      <c r="B27" s="13" t="s">
        <v>187</v>
      </c>
      <c r="C27" s="18">
        <f>C24+C25+C26</f>
        <v>1972000</v>
      </c>
      <c r="D27" s="18">
        <f>D24+D25+D26</f>
        <v>2371527</v>
      </c>
      <c r="E27" s="18">
        <f>E24+E25+E26</f>
        <v>2371527</v>
      </c>
      <c r="F27" s="18">
        <f>F24+F25+F26</f>
        <v>2371527</v>
      </c>
      <c r="G27" s="18"/>
      <c r="H27" s="18"/>
      <c r="I27" s="11">
        <f aca="true" t="shared" si="1" ref="I27:I32">E27/D27*100</f>
        <v>100</v>
      </c>
    </row>
    <row r="28" spans="1:9" ht="20.25">
      <c r="A28" s="8" t="s">
        <v>45</v>
      </c>
      <c r="B28" s="9" t="s">
        <v>46</v>
      </c>
      <c r="C28" s="18">
        <v>100000</v>
      </c>
      <c r="D28" s="18">
        <v>238182</v>
      </c>
      <c r="E28" s="18">
        <v>238182</v>
      </c>
      <c r="F28" s="18">
        <v>238182</v>
      </c>
      <c r="G28" s="18"/>
      <c r="H28" s="18"/>
      <c r="I28" s="11">
        <f t="shared" si="1"/>
        <v>100</v>
      </c>
    </row>
    <row r="29" spans="1:9" ht="20.25">
      <c r="A29" s="8" t="s">
        <v>47</v>
      </c>
      <c r="B29" s="9" t="s">
        <v>48</v>
      </c>
      <c r="C29" s="18">
        <v>510000</v>
      </c>
      <c r="D29" s="18">
        <v>486397</v>
      </c>
      <c r="E29" s="18">
        <v>426397</v>
      </c>
      <c r="F29" s="18">
        <v>426397</v>
      </c>
      <c r="G29" s="18"/>
      <c r="H29" s="18"/>
      <c r="I29" s="11">
        <f t="shared" si="1"/>
        <v>87.66439760113653</v>
      </c>
    </row>
    <row r="30" spans="1:9" ht="20.25">
      <c r="A30" s="12" t="s">
        <v>49</v>
      </c>
      <c r="B30" s="13" t="s">
        <v>188</v>
      </c>
      <c r="C30" s="18">
        <f>C28+C29</f>
        <v>610000</v>
      </c>
      <c r="D30" s="18">
        <f>D28+D29</f>
        <v>724579</v>
      </c>
      <c r="E30" s="18">
        <f>E28+E29</f>
        <v>664579</v>
      </c>
      <c r="F30" s="18">
        <f>F28+F29</f>
        <v>664579</v>
      </c>
      <c r="G30" s="18"/>
      <c r="H30" s="18"/>
      <c r="I30" s="11">
        <f t="shared" si="1"/>
        <v>91.71932943129735</v>
      </c>
    </row>
    <row r="31" spans="1:9" ht="20.25">
      <c r="A31" s="8" t="s">
        <v>50</v>
      </c>
      <c r="B31" s="9" t="s">
        <v>51</v>
      </c>
      <c r="C31" s="18">
        <v>7520000</v>
      </c>
      <c r="D31" s="18">
        <v>5974287</v>
      </c>
      <c r="E31" s="18">
        <v>5964987</v>
      </c>
      <c r="F31" s="18">
        <v>5964987</v>
      </c>
      <c r="G31" s="18"/>
      <c r="H31" s="18"/>
      <c r="I31" s="11">
        <f t="shared" si="1"/>
        <v>99.84433288859407</v>
      </c>
    </row>
    <row r="32" spans="1:9" ht="20.25">
      <c r="A32" s="8" t="s">
        <v>52</v>
      </c>
      <c r="B32" s="9" t="s">
        <v>53</v>
      </c>
      <c r="C32" s="18">
        <v>1800000</v>
      </c>
      <c r="D32" s="18">
        <v>1417551</v>
      </c>
      <c r="E32" s="18">
        <v>1417551</v>
      </c>
      <c r="F32" s="18">
        <v>1417551</v>
      </c>
      <c r="G32" s="18"/>
      <c r="H32" s="18"/>
      <c r="I32" s="11">
        <f t="shared" si="1"/>
        <v>100</v>
      </c>
    </row>
    <row r="33" spans="1:9" ht="20.25">
      <c r="A33" s="8" t="s">
        <v>54</v>
      </c>
      <c r="B33" s="9" t="s">
        <v>55</v>
      </c>
      <c r="C33" s="18"/>
      <c r="D33" s="18"/>
      <c r="E33" s="18"/>
      <c r="F33" s="18"/>
      <c r="G33" s="18"/>
      <c r="H33" s="18"/>
      <c r="I33" s="10"/>
    </row>
    <row r="34" spans="1:9" ht="20.25">
      <c r="A34" s="8" t="s">
        <v>56</v>
      </c>
      <c r="B34" s="9" t="s">
        <v>57</v>
      </c>
      <c r="C34" s="18">
        <v>1330000</v>
      </c>
      <c r="D34" s="18">
        <v>1084925</v>
      </c>
      <c r="E34" s="18">
        <v>1084925</v>
      </c>
      <c r="F34" s="18">
        <v>1084925</v>
      </c>
      <c r="G34" s="18"/>
      <c r="H34" s="18"/>
      <c r="I34" s="11">
        <f aca="true" t="shared" si="2" ref="I34:I39">E34/D34*100</f>
        <v>100</v>
      </c>
    </row>
    <row r="35" spans="1:9" ht="20.25">
      <c r="A35" s="8" t="s">
        <v>58</v>
      </c>
      <c r="B35" s="9" t="s">
        <v>59</v>
      </c>
      <c r="C35" s="18"/>
      <c r="D35" s="18">
        <v>63425</v>
      </c>
      <c r="E35" s="18">
        <v>63425</v>
      </c>
      <c r="F35" s="18">
        <v>63425</v>
      </c>
      <c r="G35" s="18"/>
      <c r="H35" s="18"/>
      <c r="I35" s="11">
        <f>E35/D35*100</f>
        <v>100</v>
      </c>
    </row>
    <row r="36" spans="1:9" ht="20.25">
      <c r="A36" s="8" t="s">
        <v>60</v>
      </c>
      <c r="B36" s="9" t="s">
        <v>61</v>
      </c>
      <c r="C36" s="18">
        <v>150000</v>
      </c>
      <c r="D36" s="18">
        <v>442000</v>
      </c>
      <c r="E36" s="18">
        <v>442000</v>
      </c>
      <c r="F36" s="18">
        <v>442000</v>
      </c>
      <c r="G36" s="18"/>
      <c r="H36" s="18"/>
      <c r="I36" s="11">
        <f t="shared" si="2"/>
        <v>100</v>
      </c>
    </row>
    <row r="37" spans="1:9" ht="20.25">
      <c r="A37" s="8" t="s">
        <v>62</v>
      </c>
      <c r="B37" s="9" t="s">
        <v>63</v>
      </c>
      <c r="C37" s="18">
        <v>6983000</v>
      </c>
      <c r="D37" s="18">
        <v>7031113</v>
      </c>
      <c r="E37" s="18">
        <v>6937402</v>
      </c>
      <c r="F37" s="18">
        <v>6937402</v>
      </c>
      <c r="G37" s="18"/>
      <c r="H37" s="18"/>
      <c r="I37" s="11">
        <f t="shared" si="2"/>
        <v>98.66719536437546</v>
      </c>
    </row>
    <row r="38" spans="1:9" ht="20.25">
      <c r="A38" s="12" t="s">
        <v>64</v>
      </c>
      <c r="B38" s="13" t="s">
        <v>189</v>
      </c>
      <c r="C38" s="18">
        <f>SUM(C31:C37)</f>
        <v>17783000</v>
      </c>
      <c r="D38" s="18">
        <f>SUM(D31:D37)</f>
        <v>16013301</v>
      </c>
      <c r="E38" s="18">
        <f>SUM(E31:E37)</f>
        <v>15910290</v>
      </c>
      <c r="F38" s="18">
        <f>SUM(F31:F37)</f>
        <v>15910290</v>
      </c>
      <c r="G38" s="18"/>
      <c r="H38" s="18"/>
      <c r="I38" s="11">
        <f t="shared" si="2"/>
        <v>99.35671602001361</v>
      </c>
    </row>
    <row r="39" spans="1:9" ht="20.25">
      <c r="A39" s="8" t="s">
        <v>65</v>
      </c>
      <c r="B39" s="9" t="s">
        <v>66</v>
      </c>
      <c r="C39" s="18"/>
      <c r="D39" s="18">
        <v>63365</v>
      </c>
      <c r="E39" s="18">
        <v>63365</v>
      </c>
      <c r="F39" s="18">
        <v>63365</v>
      </c>
      <c r="G39" s="18"/>
      <c r="H39" s="18"/>
      <c r="I39" s="11">
        <f t="shared" si="2"/>
        <v>100</v>
      </c>
    </row>
    <row r="40" spans="1:9" ht="20.25">
      <c r="A40" s="8" t="s">
        <v>67</v>
      </c>
      <c r="B40" s="9" t="s">
        <v>68</v>
      </c>
      <c r="C40" s="18"/>
      <c r="D40" s="18"/>
      <c r="E40" s="18"/>
      <c r="F40" s="18"/>
      <c r="G40" s="18"/>
      <c r="H40" s="18"/>
      <c r="I40" s="10"/>
    </row>
    <row r="41" spans="1:9" ht="20.25">
      <c r="A41" s="12" t="s">
        <v>69</v>
      </c>
      <c r="B41" s="13" t="s">
        <v>190</v>
      </c>
      <c r="C41" s="18">
        <f>SUM(C39,C40)</f>
        <v>0</v>
      </c>
      <c r="D41" s="18">
        <f>SUM(D39,D40)</f>
        <v>63365</v>
      </c>
      <c r="E41" s="18">
        <f>SUM(E39,E40)</f>
        <v>63365</v>
      </c>
      <c r="F41" s="18">
        <f>SUM(F39,F40)</f>
        <v>63365</v>
      </c>
      <c r="G41" s="18"/>
      <c r="H41" s="18"/>
      <c r="I41" s="11">
        <f>E41/D41*100</f>
        <v>100</v>
      </c>
    </row>
    <row r="42" spans="1:9" ht="20.25">
      <c r="A42" s="8" t="s">
        <v>70</v>
      </c>
      <c r="B42" s="9" t="s">
        <v>71</v>
      </c>
      <c r="C42" s="18">
        <v>5401000</v>
      </c>
      <c r="D42" s="18">
        <v>5084978</v>
      </c>
      <c r="E42" s="18">
        <v>4701403</v>
      </c>
      <c r="F42" s="18">
        <v>4701403</v>
      </c>
      <c r="G42" s="18"/>
      <c r="H42" s="18"/>
      <c r="I42" s="11">
        <f>E42/D42*100</f>
        <v>92.456702860858</v>
      </c>
    </row>
    <row r="43" spans="1:9" ht="20.25">
      <c r="A43" s="8" t="s">
        <v>72</v>
      </c>
      <c r="B43" s="9" t="s">
        <v>73</v>
      </c>
      <c r="C43" s="18"/>
      <c r="D43" s="18">
        <v>896159</v>
      </c>
      <c r="E43" s="18">
        <v>44000</v>
      </c>
      <c r="F43" s="18">
        <v>44000</v>
      </c>
      <c r="G43" s="18"/>
      <c r="H43" s="18"/>
      <c r="I43" s="11">
        <f>E43/D43*100</f>
        <v>4.909843007769826</v>
      </c>
    </row>
    <row r="44" spans="1:9" ht="20.25">
      <c r="A44" s="8" t="s">
        <v>74</v>
      </c>
      <c r="B44" s="9" t="s">
        <v>75</v>
      </c>
      <c r="C44" s="18"/>
      <c r="D44" s="18"/>
      <c r="E44" s="18"/>
      <c r="F44" s="18"/>
      <c r="G44" s="18"/>
      <c r="H44" s="18"/>
      <c r="I44" s="11"/>
    </row>
    <row r="45" spans="1:9" ht="20.25">
      <c r="A45" s="8" t="s">
        <v>76</v>
      </c>
      <c r="B45" s="9" t="s">
        <v>77</v>
      </c>
      <c r="C45" s="18"/>
      <c r="D45" s="18"/>
      <c r="E45" s="18"/>
      <c r="F45" s="18"/>
      <c r="G45" s="18"/>
      <c r="H45" s="18"/>
      <c r="I45" s="10"/>
    </row>
    <row r="46" spans="1:9" ht="20.25">
      <c r="A46" s="8" t="s">
        <v>78</v>
      </c>
      <c r="B46" s="9" t="s">
        <v>79</v>
      </c>
      <c r="C46" s="18">
        <v>3462000</v>
      </c>
      <c r="D46" s="18">
        <v>2417919</v>
      </c>
      <c r="E46" s="18">
        <v>2415557</v>
      </c>
      <c r="F46" s="18">
        <v>2415557</v>
      </c>
      <c r="G46" s="18"/>
      <c r="H46" s="18"/>
      <c r="I46" s="11">
        <f>E46/D46*100</f>
        <v>99.90231269120264</v>
      </c>
    </row>
    <row r="47" spans="1:9" ht="20.25">
      <c r="A47" s="12" t="s">
        <v>80</v>
      </c>
      <c r="B47" s="13" t="s">
        <v>191</v>
      </c>
      <c r="C47" s="18">
        <f>SUM(C42:C46)</f>
        <v>8863000</v>
      </c>
      <c r="D47" s="18">
        <f>SUM(D42:D46)</f>
        <v>8399056</v>
      </c>
      <c r="E47" s="18">
        <f>SUM(E42:E46)</f>
        <v>7160960</v>
      </c>
      <c r="F47" s="18">
        <f>SUM(F42:F46)</f>
        <v>7160960</v>
      </c>
      <c r="G47" s="18"/>
      <c r="H47" s="18"/>
      <c r="I47" s="11">
        <f>E47/D47*100</f>
        <v>85.25910530897758</v>
      </c>
    </row>
    <row r="48" spans="1:9" ht="20.25">
      <c r="A48" s="12" t="s">
        <v>81</v>
      </c>
      <c r="B48" s="13" t="s">
        <v>192</v>
      </c>
      <c r="C48" s="19">
        <f>C27+C30+C38+C41+C47</f>
        <v>29228000</v>
      </c>
      <c r="D48" s="19">
        <f>D27+D30+D38+D41+D47</f>
        <v>27571828</v>
      </c>
      <c r="E48" s="19">
        <f>E27+E30+E38+E41+E47</f>
        <v>26170721</v>
      </c>
      <c r="F48" s="19">
        <f>F27+F30+F38+F41+F47</f>
        <v>26170721</v>
      </c>
      <c r="G48" s="19"/>
      <c r="H48" s="19"/>
      <c r="I48" s="17">
        <f>E48/D48*100</f>
        <v>94.91833838510816</v>
      </c>
    </row>
    <row r="49" spans="1:9" ht="20.25">
      <c r="A49" s="8" t="s">
        <v>82</v>
      </c>
      <c r="B49" s="9" t="s">
        <v>83</v>
      </c>
      <c r="C49" s="18"/>
      <c r="D49" s="18"/>
      <c r="E49" s="18"/>
      <c r="F49" s="18"/>
      <c r="G49" s="18"/>
      <c r="H49" s="18"/>
      <c r="I49" s="10"/>
    </row>
    <row r="50" spans="1:9" ht="20.25">
      <c r="A50" s="8" t="s">
        <v>84</v>
      </c>
      <c r="B50" s="9" t="s">
        <v>85</v>
      </c>
      <c r="C50" s="18">
        <v>0</v>
      </c>
      <c r="D50" s="18">
        <v>127600</v>
      </c>
      <c r="E50" s="18">
        <v>127600</v>
      </c>
      <c r="F50" s="18">
        <v>127600</v>
      </c>
      <c r="G50" s="18"/>
      <c r="H50" s="18"/>
      <c r="I50" s="11">
        <f>E50/D50*100</f>
        <v>100</v>
      </c>
    </row>
    <row r="51" spans="1:9" ht="20.25">
      <c r="A51" s="8" t="s">
        <v>86</v>
      </c>
      <c r="B51" s="9" t="s">
        <v>87</v>
      </c>
      <c r="C51" s="18"/>
      <c r="D51" s="18"/>
      <c r="E51" s="18"/>
      <c r="F51" s="18"/>
      <c r="G51" s="18"/>
      <c r="H51" s="18"/>
      <c r="I51" s="10"/>
    </row>
    <row r="52" spans="1:9" ht="20.25">
      <c r="A52" s="8" t="s">
        <v>88</v>
      </c>
      <c r="B52" s="9" t="s">
        <v>89</v>
      </c>
      <c r="C52" s="18"/>
      <c r="D52" s="18"/>
      <c r="E52" s="18"/>
      <c r="F52" s="18"/>
      <c r="G52" s="18"/>
      <c r="H52" s="18"/>
      <c r="I52" s="11"/>
    </row>
    <row r="53" spans="1:9" ht="20.25">
      <c r="A53" s="8" t="s">
        <v>90</v>
      </c>
      <c r="B53" s="9" t="s">
        <v>91</v>
      </c>
      <c r="C53" s="18"/>
      <c r="D53" s="18"/>
      <c r="E53" s="18"/>
      <c r="F53" s="18"/>
      <c r="G53" s="18"/>
      <c r="H53" s="18"/>
      <c r="I53" s="11"/>
    </row>
    <row r="54" spans="1:9" ht="20.25">
      <c r="A54" s="8" t="s">
        <v>92</v>
      </c>
      <c r="B54" s="9" t="s">
        <v>93</v>
      </c>
      <c r="C54" s="18"/>
      <c r="D54" s="18"/>
      <c r="E54" s="18"/>
      <c r="F54" s="18"/>
      <c r="G54" s="18"/>
      <c r="H54" s="18"/>
      <c r="I54" s="10"/>
    </row>
    <row r="55" spans="1:9" ht="20.25">
      <c r="A55" s="8" t="s">
        <v>94</v>
      </c>
      <c r="B55" s="9" t="s">
        <v>95</v>
      </c>
      <c r="C55" s="18"/>
      <c r="D55" s="18"/>
      <c r="E55" s="18"/>
      <c r="F55" s="18"/>
      <c r="G55" s="18"/>
      <c r="H55" s="18"/>
      <c r="I55" s="11"/>
    </row>
    <row r="56" spans="1:9" ht="20.25">
      <c r="A56" s="8" t="s">
        <v>96</v>
      </c>
      <c r="B56" s="9" t="s">
        <v>97</v>
      </c>
      <c r="C56" s="18">
        <v>2500000</v>
      </c>
      <c r="D56" s="18">
        <v>1479570</v>
      </c>
      <c r="E56" s="18">
        <v>1479570</v>
      </c>
      <c r="F56" s="18">
        <v>1479570</v>
      </c>
      <c r="G56" s="18"/>
      <c r="H56" s="18"/>
      <c r="I56" s="11">
        <f>E56/D56*100</f>
        <v>100</v>
      </c>
    </row>
    <row r="57" spans="1:9" ht="20.25">
      <c r="A57" s="12" t="s">
        <v>98</v>
      </c>
      <c r="B57" s="13" t="s">
        <v>193</v>
      </c>
      <c r="C57" s="18">
        <f>SUM(C49:C56)</f>
        <v>2500000</v>
      </c>
      <c r="D57" s="18">
        <f>SUM(D49:D56)</f>
        <v>1607170</v>
      </c>
      <c r="E57" s="18">
        <v>1607170</v>
      </c>
      <c r="F57" s="18">
        <v>1607170</v>
      </c>
      <c r="G57" s="18"/>
      <c r="H57" s="18"/>
      <c r="I57" s="11">
        <f>E57/D57*100</f>
        <v>100</v>
      </c>
    </row>
    <row r="58" spans="1:9" ht="20.25">
      <c r="A58" s="8" t="s">
        <v>99</v>
      </c>
      <c r="B58" s="9" t="s">
        <v>100</v>
      </c>
      <c r="C58" s="18"/>
      <c r="D58" s="18"/>
      <c r="E58" s="18"/>
      <c r="F58" s="18"/>
      <c r="G58" s="18"/>
      <c r="H58" s="18"/>
      <c r="I58" s="10"/>
    </row>
    <row r="59" spans="1:9" ht="20.25">
      <c r="A59" s="8" t="s">
        <v>101</v>
      </c>
      <c r="B59" s="9" t="s">
        <v>102</v>
      </c>
      <c r="C59" s="18"/>
      <c r="D59" s="18">
        <v>324220</v>
      </c>
      <c r="E59" s="18">
        <v>324220</v>
      </c>
      <c r="F59" s="18">
        <v>324220</v>
      </c>
      <c r="G59" s="18"/>
      <c r="H59" s="18"/>
      <c r="I59" s="11">
        <f>E59/D59*100</f>
        <v>100</v>
      </c>
    </row>
    <row r="60" spans="1:9" ht="40.5">
      <c r="A60" s="8" t="s">
        <v>103</v>
      </c>
      <c r="B60" s="9" t="s">
        <v>104</v>
      </c>
      <c r="C60" s="18"/>
      <c r="D60" s="18"/>
      <c r="E60" s="18"/>
      <c r="F60" s="18"/>
      <c r="G60" s="18"/>
      <c r="H60" s="18"/>
      <c r="I60" s="10"/>
    </row>
    <row r="61" spans="1:9" ht="40.5">
      <c r="A61" s="8" t="s">
        <v>105</v>
      </c>
      <c r="B61" s="9" t="s">
        <v>106</v>
      </c>
      <c r="C61" s="10"/>
      <c r="D61" s="10"/>
      <c r="E61" s="10"/>
      <c r="F61" s="10"/>
      <c r="G61" s="10"/>
      <c r="H61" s="10"/>
      <c r="I61" s="10"/>
    </row>
    <row r="62" spans="1:9" ht="40.5">
      <c r="A62" s="8" t="s">
        <v>107</v>
      </c>
      <c r="B62" s="9" t="s">
        <v>108</v>
      </c>
      <c r="C62" s="10"/>
      <c r="D62" s="10"/>
      <c r="E62" s="10"/>
      <c r="F62" s="10"/>
      <c r="G62" s="10"/>
      <c r="H62" s="10"/>
      <c r="I62" s="10"/>
    </row>
    <row r="63" spans="1:9" ht="20.25">
      <c r="A63" s="8" t="s">
        <v>109</v>
      </c>
      <c r="B63" s="9" t="s">
        <v>110</v>
      </c>
      <c r="C63" s="10"/>
      <c r="D63" s="10">
        <v>114520</v>
      </c>
      <c r="E63" s="10">
        <v>114520</v>
      </c>
      <c r="F63" s="10">
        <v>114520</v>
      </c>
      <c r="G63" s="10"/>
      <c r="H63" s="10"/>
      <c r="I63" s="11">
        <f>E63/D63*100</f>
        <v>100</v>
      </c>
    </row>
    <row r="64" spans="1:9" ht="40.5">
      <c r="A64" s="8" t="s">
        <v>111</v>
      </c>
      <c r="B64" s="9" t="s">
        <v>112</v>
      </c>
      <c r="C64" s="10"/>
      <c r="D64" s="10"/>
      <c r="E64" s="10"/>
      <c r="F64" s="10"/>
      <c r="G64" s="10"/>
      <c r="H64" s="10"/>
      <c r="I64" s="10"/>
    </row>
    <row r="65" spans="1:9" ht="40.5">
      <c r="A65" s="8" t="s">
        <v>113</v>
      </c>
      <c r="B65" s="9" t="s">
        <v>114</v>
      </c>
      <c r="C65" s="10"/>
      <c r="D65" s="10">
        <v>5000000</v>
      </c>
      <c r="E65" s="10">
        <v>5000000</v>
      </c>
      <c r="F65" s="10">
        <v>5000000</v>
      </c>
      <c r="G65" s="10"/>
      <c r="H65" s="10"/>
      <c r="I65" s="11">
        <f>E65/D65*100</f>
        <v>100</v>
      </c>
    </row>
    <row r="66" spans="1:9" ht="20.25">
      <c r="A66" s="8" t="s">
        <v>115</v>
      </c>
      <c r="B66" s="9" t="s">
        <v>116</v>
      </c>
      <c r="C66" s="10"/>
      <c r="D66" s="10"/>
      <c r="E66" s="10"/>
      <c r="F66" s="10"/>
      <c r="G66" s="10"/>
      <c r="H66" s="10"/>
      <c r="I66" s="10"/>
    </row>
    <row r="67" spans="1:9" ht="20.25">
      <c r="A67" s="8" t="s">
        <v>117</v>
      </c>
      <c r="B67" s="9" t="s">
        <v>118</v>
      </c>
      <c r="C67" s="10"/>
      <c r="D67" s="10"/>
      <c r="E67" s="10"/>
      <c r="F67" s="10"/>
      <c r="G67" s="10"/>
      <c r="H67" s="10"/>
      <c r="I67" s="10"/>
    </row>
    <row r="68" spans="1:9" ht="20.25">
      <c r="A68" s="8" t="s">
        <v>119</v>
      </c>
      <c r="B68" s="9" t="s">
        <v>120</v>
      </c>
      <c r="C68" s="10">
        <v>3500000</v>
      </c>
      <c r="D68" s="10">
        <v>4891671</v>
      </c>
      <c r="E68" s="10">
        <v>4891671</v>
      </c>
      <c r="F68" s="10">
        <v>4891671</v>
      </c>
      <c r="G68" s="10"/>
      <c r="H68" s="10"/>
      <c r="I68" s="11">
        <f>E68/D68*100</f>
        <v>100</v>
      </c>
    </row>
    <row r="69" spans="1:9" ht="20.25">
      <c r="A69" s="8" t="s">
        <v>121</v>
      </c>
      <c r="B69" s="9" t="s">
        <v>122</v>
      </c>
      <c r="C69" s="10">
        <v>2163000</v>
      </c>
      <c r="D69" s="10">
        <v>192126</v>
      </c>
      <c r="E69" s="10"/>
      <c r="F69" s="10"/>
      <c r="G69" s="10"/>
      <c r="H69" s="10"/>
      <c r="I69" s="10"/>
    </row>
    <row r="70" spans="1:9" ht="20.25">
      <c r="A70" s="12" t="s">
        <v>123</v>
      </c>
      <c r="B70" s="13" t="s">
        <v>194</v>
      </c>
      <c r="C70" s="10">
        <f>SUM(C58:C69)</f>
        <v>5663000</v>
      </c>
      <c r="D70" s="10">
        <f>SUM(D58:D69)</f>
        <v>10522537</v>
      </c>
      <c r="E70" s="10">
        <f>SUM(E58:E69)</f>
        <v>10330411</v>
      </c>
      <c r="F70" s="10">
        <f>SUM(F58:F69)</f>
        <v>10330411</v>
      </c>
      <c r="G70" s="10"/>
      <c r="H70" s="10"/>
      <c r="I70" s="11">
        <f>E70/D70*100</f>
        <v>98.17414754635692</v>
      </c>
    </row>
    <row r="71" spans="1:9" ht="20.25">
      <c r="A71" s="8" t="s">
        <v>124</v>
      </c>
      <c r="B71" s="9" t="s">
        <v>125</v>
      </c>
      <c r="C71" s="10"/>
      <c r="D71" s="10"/>
      <c r="E71" s="10"/>
      <c r="F71" s="10"/>
      <c r="G71" s="10"/>
      <c r="H71" s="10"/>
      <c r="I71" s="10"/>
    </row>
    <row r="72" spans="1:9" ht="20.25">
      <c r="A72" s="8" t="s">
        <v>126</v>
      </c>
      <c r="B72" s="9" t="s">
        <v>127</v>
      </c>
      <c r="C72" s="10"/>
      <c r="D72" s="10"/>
      <c r="E72" s="10"/>
      <c r="F72" s="10"/>
      <c r="G72" s="10"/>
      <c r="H72" s="10"/>
      <c r="I72" s="11"/>
    </row>
    <row r="73" spans="1:9" ht="20.25">
      <c r="A73" s="8" t="s">
        <v>128</v>
      </c>
      <c r="B73" s="9" t="s">
        <v>129</v>
      </c>
      <c r="C73" s="10"/>
      <c r="D73" s="10"/>
      <c r="E73" s="10"/>
      <c r="F73" s="10"/>
      <c r="G73" s="10"/>
      <c r="H73" s="10"/>
      <c r="I73" s="10"/>
    </row>
    <row r="74" spans="1:9" ht="20.25">
      <c r="A74" s="8" t="s">
        <v>130</v>
      </c>
      <c r="B74" s="9" t="s">
        <v>131</v>
      </c>
      <c r="C74" s="10">
        <v>1180000</v>
      </c>
      <c r="D74" s="10">
        <v>5551490</v>
      </c>
      <c r="E74" s="10">
        <v>5551490</v>
      </c>
      <c r="F74" s="10"/>
      <c r="G74" s="10">
        <v>5551490</v>
      </c>
      <c r="H74" s="10"/>
      <c r="I74" s="11">
        <f>E74/D74*100</f>
        <v>100</v>
      </c>
    </row>
    <row r="75" spans="1:9" ht="20.25">
      <c r="A75" s="8" t="s">
        <v>132</v>
      </c>
      <c r="B75" s="9" t="s">
        <v>133</v>
      </c>
      <c r="C75" s="10"/>
      <c r="D75" s="10">
        <v>870000</v>
      </c>
      <c r="E75" s="10">
        <v>870000</v>
      </c>
      <c r="F75" s="10"/>
      <c r="G75" s="10">
        <v>870000</v>
      </c>
      <c r="H75" s="10"/>
      <c r="I75" s="11">
        <f>E75/D75*100</f>
        <v>100</v>
      </c>
    </row>
    <row r="76" spans="1:9" ht="20.25">
      <c r="A76" s="8" t="s">
        <v>134</v>
      </c>
      <c r="B76" s="9" t="s">
        <v>135</v>
      </c>
      <c r="C76" s="10"/>
      <c r="D76" s="10"/>
      <c r="E76" s="10"/>
      <c r="F76" s="10"/>
      <c r="G76" s="10"/>
      <c r="H76" s="10"/>
      <c r="I76" s="10"/>
    </row>
    <row r="77" spans="1:9" ht="20.25">
      <c r="A77" s="8" t="s">
        <v>136</v>
      </c>
      <c r="B77" s="9" t="s">
        <v>137</v>
      </c>
      <c r="C77" s="10">
        <v>320000</v>
      </c>
      <c r="D77" s="10">
        <v>1498903</v>
      </c>
      <c r="E77" s="10">
        <v>1498903</v>
      </c>
      <c r="F77" s="10"/>
      <c r="G77" s="10">
        <v>1498903</v>
      </c>
      <c r="H77" s="10"/>
      <c r="I77" s="11">
        <f>E77/D77*100</f>
        <v>100</v>
      </c>
    </row>
    <row r="78" spans="1:9" ht="20.25">
      <c r="A78" s="12" t="s">
        <v>138</v>
      </c>
      <c r="B78" s="13" t="s">
        <v>195</v>
      </c>
      <c r="C78" s="10">
        <f>SUM(C71:C77)</f>
        <v>1500000</v>
      </c>
      <c r="D78" s="15">
        <f>SUM(D71:D77)</f>
        <v>7920393</v>
      </c>
      <c r="E78" s="15">
        <f>SUM(E71:E77)</f>
        <v>7920393</v>
      </c>
      <c r="F78" s="15"/>
      <c r="G78" s="15">
        <f>SUM(G71:G77)</f>
        <v>7920393</v>
      </c>
      <c r="H78" s="15"/>
      <c r="I78" s="11">
        <f>E78/D78*100</f>
        <v>100</v>
      </c>
    </row>
    <row r="79" spans="1:9" ht="20.25">
      <c r="A79" s="8" t="s">
        <v>139</v>
      </c>
      <c r="B79" s="9" t="s">
        <v>140</v>
      </c>
      <c r="C79" s="10">
        <v>20472000</v>
      </c>
      <c r="D79" s="10">
        <v>45916396</v>
      </c>
      <c r="E79" s="10">
        <v>45916396</v>
      </c>
      <c r="F79" s="10"/>
      <c r="G79" s="10">
        <v>45916396</v>
      </c>
      <c r="H79" s="10"/>
      <c r="I79" s="11">
        <f>E79/D79*100</f>
        <v>100</v>
      </c>
    </row>
    <row r="80" spans="1:9" ht="20.25">
      <c r="A80" s="8" t="s">
        <v>141</v>
      </c>
      <c r="B80" s="9" t="s">
        <v>142</v>
      </c>
      <c r="C80" s="10"/>
      <c r="D80" s="10"/>
      <c r="E80" s="10"/>
      <c r="F80" s="10"/>
      <c r="G80" s="10"/>
      <c r="H80" s="10"/>
      <c r="I80" s="10"/>
    </row>
    <row r="81" spans="1:9" ht="20.25">
      <c r="A81" s="8" t="s">
        <v>143</v>
      </c>
      <c r="B81" s="9" t="s">
        <v>144</v>
      </c>
      <c r="C81" s="10"/>
      <c r="D81" s="10"/>
      <c r="E81" s="10"/>
      <c r="F81" s="10"/>
      <c r="G81" s="10"/>
      <c r="H81" s="10"/>
      <c r="I81" s="10"/>
    </row>
    <row r="82" spans="1:9" ht="20.25">
      <c r="A82" s="8" t="s">
        <v>145</v>
      </c>
      <c r="B82" s="9" t="s">
        <v>146</v>
      </c>
      <c r="C82" s="10">
        <v>5528000</v>
      </c>
      <c r="D82" s="10">
        <v>12004275</v>
      </c>
      <c r="E82" s="10">
        <v>12004275</v>
      </c>
      <c r="F82" s="10"/>
      <c r="G82" s="10">
        <v>12004275</v>
      </c>
      <c r="H82" s="10"/>
      <c r="I82" s="11">
        <f>E82/D82*100</f>
        <v>100</v>
      </c>
    </row>
    <row r="83" spans="1:9" ht="20.25">
      <c r="A83" s="12" t="s">
        <v>147</v>
      </c>
      <c r="B83" s="13" t="s">
        <v>196</v>
      </c>
      <c r="C83" s="10">
        <f>SUM(C79:C82)</f>
        <v>26000000</v>
      </c>
      <c r="D83" s="10">
        <f>SUM(D79:D82)</f>
        <v>57920671</v>
      </c>
      <c r="E83" s="10">
        <f>SUM(E79:E82)</f>
        <v>57920671</v>
      </c>
      <c r="F83" s="10"/>
      <c r="G83" s="10">
        <f>SUM(G79:G82)</f>
        <v>57920671</v>
      </c>
      <c r="H83" s="10"/>
      <c r="I83" s="11">
        <f>E83/D83*100</f>
        <v>100</v>
      </c>
    </row>
    <row r="84" spans="1:9" ht="40.5">
      <c r="A84" s="8" t="s">
        <v>148</v>
      </c>
      <c r="B84" s="9" t="s">
        <v>149</v>
      </c>
      <c r="C84" s="10"/>
      <c r="D84" s="10"/>
      <c r="E84" s="10"/>
      <c r="F84" s="10"/>
      <c r="G84" s="10"/>
      <c r="H84" s="10"/>
      <c r="I84" s="10"/>
    </row>
    <row r="85" spans="1:9" ht="40.5">
      <c r="A85" s="8" t="s">
        <v>150</v>
      </c>
      <c r="B85" s="9" t="s">
        <v>151</v>
      </c>
      <c r="C85" s="10"/>
      <c r="D85" s="18"/>
      <c r="E85" s="10"/>
      <c r="F85" s="10"/>
      <c r="G85" s="10"/>
      <c r="H85" s="10"/>
      <c r="I85" s="10"/>
    </row>
    <row r="86" spans="1:9" ht="40.5">
      <c r="A86" s="8" t="s">
        <v>152</v>
      </c>
      <c r="B86" s="9" t="s">
        <v>153</v>
      </c>
      <c r="C86" s="10"/>
      <c r="D86" s="10"/>
      <c r="E86" s="10"/>
      <c r="F86" s="10"/>
      <c r="G86" s="10"/>
      <c r="H86" s="10"/>
      <c r="I86" s="10"/>
    </row>
    <row r="87" spans="1:9" ht="20.25">
      <c r="A87" s="8" t="s">
        <v>154</v>
      </c>
      <c r="B87" s="9" t="s">
        <v>155</v>
      </c>
      <c r="C87" s="10"/>
      <c r="D87" s="10"/>
      <c r="E87" s="10"/>
      <c r="F87" s="10"/>
      <c r="G87" s="10"/>
      <c r="H87" s="10"/>
      <c r="I87" s="10"/>
    </row>
    <row r="88" spans="1:9" ht="40.5">
      <c r="A88" s="8" t="s">
        <v>156</v>
      </c>
      <c r="B88" s="9" t="s">
        <v>157</v>
      </c>
      <c r="C88" s="10"/>
      <c r="D88" s="10"/>
      <c r="E88" s="10"/>
      <c r="F88" s="10"/>
      <c r="G88" s="10"/>
      <c r="H88" s="10"/>
      <c r="I88" s="10"/>
    </row>
    <row r="89" spans="1:9" ht="40.5">
      <c r="A89" s="8" t="s">
        <v>158</v>
      </c>
      <c r="B89" s="9" t="s">
        <v>159</v>
      </c>
      <c r="C89" s="10"/>
      <c r="D89" s="10"/>
      <c r="E89" s="10"/>
      <c r="F89" s="10"/>
      <c r="G89" s="10"/>
      <c r="H89" s="10"/>
      <c r="I89" s="10"/>
    </row>
    <row r="90" spans="1:9" ht="20.25">
      <c r="A90" s="8" t="s">
        <v>160</v>
      </c>
      <c r="B90" s="9" t="s">
        <v>161</v>
      </c>
      <c r="C90" s="18"/>
      <c r="D90" s="18"/>
      <c r="E90" s="18"/>
      <c r="F90" s="18"/>
      <c r="G90" s="18"/>
      <c r="H90" s="18"/>
      <c r="I90" s="10"/>
    </row>
    <row r="91" spans="1:9" ht="20.25">
      <c r="A91" s="8" t="s">
        <v>162</v>
      </c>
      <c r="B91" s="9" t="s">
        <v>163</v>
      </c>
      <c r="C91" s="18">
        <v>1200000</v>
      </c>
      <c r="D91" s="18">
        <v>55231514</v>
      </c>
      <c r="E91" s="18">
        <v>55231514</v>
      </c>
      <c r="F91" s="18">
        <v>55231514</v>
      </c>
      <c r="G91" s="18"/>
      <c r="H91" s="18"/>
      <c r="I91" s="11">
        <f>E91/D91*100</f>
        <v>100</v>
      </c>
    </row>
    <row r="92" spans="1:9" ht="20.25">
      <c r="A92" s="12" t="s">
        <v>164</v>
      </c>
      <c r="B92" s="13" t="s">
        <v>197</v>
      </c>
      <c r="C92" s="18">
        <f>SUM(C84:C91)</f>
        <v>1200000</v>
      </c>
      <c r="D92" s="18">
        <f>SUM(D84:D91)</f>
        <v>55231514</v>
      </c>
      <c r="E92" s="18">
        <f>SUM(E84:E91)</f>
        <v>55231514</v>
      </c>
      <c r="F92" s="18">
        <f>SUM(F84:F91)</f>
        <v>55231514</v>
      </c>
      <c r="G92" s="18"/>
      <c r="H92" s="18"/>
      <c r="I92" s="11">
        <f>E92/D92*100</f>
        <v>100</v>
      </c>
    </row>
    <row r="93" spans="1:9" ht="20.25">
      <c r="A93" s="12" t="s">
        <v>165</v>
      </c>
      <c r="B93" s="13" t="s">
        <v>198</v>
      </c>
      <c r="C93" s="19">
        <f>C22+C23+C48+C57+C70+C78+C83+C92</f>
        <v>95843000</v>
      </c>
      <c r="D93" s="19">
        <f>D22+D23+D48+D57+D70+D78+D83+D92</f>
        <v>194579661</v>
      </c>
      <c r="E93" s="19">
        <f>E22+E23+E48+E57+E70+E78+E83+E92</f>
        <v>192986428</v>
      </c>
      <c r="F93" s="19">
        <v>114350900</v>
      </c>
      <c r="G93" s="19">
        <v>65841064</v>
      </c>
      <c r="H93" s="18">
        <v>12794464</v>
      </c>
      <c r="I93" s="11">
        <f>E93/D93*100</f>
        <v>99.18119242688988</v>
      </c>
    </row>
    <row r="94" spans="1:9" ht="20.25">
      <c r="A94" s="8" t="s">
        <v>1</v>
      </c>
      <c r="B94" s="9" t="s">
        <v>166</v>
      </c>
      <c r="C94" s="18"/>
      <c r="D94" s="18"/>
      <c r="E94" s="18"/>
      <c r="F94" s="18"/>
      <c r="G94" s="18"/>
      <c r="H94" s="18"/>
      <c r="I94" s="10"/>
    </row>
    <row r="95" spans="1:9" ht="20.25">
      <c r="A95" s="8" t="s">
        <v>2</v>
      </c>
      <c r="B95" s="9" t="s">
        <v>167</v>
      </c>
      <c r="C95" s="18"/>
      <c r="D95" s="18"/>
      <c r="E95" s="18"/>
      <c r="F95" s="18"/>
      <c r="G95" s="18"/>
      <c r="H95" s="18"/>
      <c r="I95" s="10"/>
    </row>
    <row r="96" spans="1:9" ht="20.25">
      <c r="A96" s="8" t="s">
        <v>3</v>
      </c>
      <c r="B96" s="9" t="s">
        <v>168</v>
      </c>
      <c r="C96" s="18"/>
      <c r="D96" s="18"/>
      <c r="E96" s="18"/>
      <c r="F96" s="18"/>
      <c r="G96" s="18"/>
      <c r="H96" s="18"/>
      <c r="I96" s="10"/>
    </row>
    <row r="97" spans="1:9" ht="20.25">
      <c r="A97" s="12" t="s">
        <v>4</v>
      </c>
      <c r="B97" s="13" t="s">
        <v>199</v>
      </c>
      <c r="C97" s="18">
        <f>C94+C95+C96</f>
        <v>0</v>
      </c>
      <c r="D97" s="18">
        <f>D94+D95+D96</f>
        <v>0</v>
      </c>
      <c r="E97" s="18">
        <f>E94+E95+E96</f>
        <v>0</v>
      </c>
      <c r="F97" s="18"/>
      <c r="G97" s="18"/>
      <c r="H97" s="18"/>
      <c r="I97" s="10"/>
    </row>
    <row r="98" spans="1:9" ht="20.25">
      <c r="A98" s="8" t="s">
        <v>12</v>
      </c>
      <c r="B98" s="9" t="s">
        <v>169</v>
      </c>
      <c r="C98" s="18"/>
      <c r="D98" s="18"/>
      <c r="E98" s="18"/>
      <c r="F98" s="18"/>
      <c r="G98" s="18"/>
      <c r="H98" s="18"/>
      <c r="I98" s="10"/>
    </row>
    <row r="99" spans="1:9" ht="20.25">
      <c r="A99" s="8" t="s">
        <v>14</v>
      </c>
      <c r="B99" s="9" t="s">
        <v>170</v>
      </c>
      <c r="C99" s="18"/>
      <c r="D99" s="18"/>
      <c r="E99" s="18"/>
      <c r="F99" s="18"/>
      <c r="G99" s="18"/>
      <c r="H99" s="18"/>
      <c r="I99" s="10"/>
    </row>
    <row r="100" spans="1:9" ht="20.25">
      <c r="A100" s="8" t="s">
        <v>16</v>
      </c>
      <c r="B100" s="9" t="s">
        <v>171</v>
      </c>
      <c r="C100" s="18"/>
      <c r="D100" s="18"/>
      <c r="E100" s="18"/>
      <c r="F100" s="18"/>
      <c r="G100" s="18"/>
      <c r="H100" s="18"/>
      <c r="I100" s="10"/>
    </row>
    <row r="101" spans="1:9" ht="20.25">
      <c r="A101" s="8" t="s">
        <v>5</v>
      </c>
      <c r="B101" s="9" t="s">
        <v>172</v>
      </c>
      <c r="C101" s="18"/>
      <c r="D101" s="18"/>
      <c r="E101" s="18"/>
      <c r="F101" s="18"/>
      <c r="G101" s="18"/>
      <c r="H101" s="18"/>
      <c r="I101" s="10"/>
    </row>
    <row r="102" spans="1:9" ht="20.25">
      <c r="A102" s="12" t="s">
        <v>6</v>
      </c>
      <c r="B102" s="13" t="s">
        <v>200</v>
      </c>
      <c r="C102" s="18">
        <f>C98+C99+C100+C101</f>
        <v>0</v>
      </c>
      <c r="D102" s="18">
        <f>D98+D99+D100+D101</f>
        <v>0</v>
      </c>
      <c r="E102" s="18">
        <f>E98+E99+E100+E101</f>
        <v>0</v>
      </c>
      <c r="F102" s="18"/>
      <c r="G102" s="18"/>
      <c r="H102" s="18"/>
      <c r="I102" s="10"/>
    </row>
    <row r="103" spans="1:9" ht="20.25">
      <c r="A103" s="8" t="s">
        <v>20</v>
      </c>
      <c r="B103" s="9" t="s">
        <v>173</v>
      </c>
      <c r="C103" s="18"/>
      <c r="D103" s="18"/>
      <c r="E103" s="18"/>
      <c r="F103" s="18"/>
      <c r="G103" s="18"/>
      <c r="H103" s="18"/>
      <c r="I103" s="10"/>
    </row>
    <row r="104" spans="1:9" ht="20.25">
      <c r="A104" s="8" t="s">
        <v>22</v>
      </c>
      <c r="B104" s="9" t="s">
        <v>174</v>
      </c>
      <c r="C104" s="18"/>
      <c r="D104" s="18">
        <v>3815875</v>
      </c>
      <c r="E104" s="18">
        <v>3815875</v>
      </c>
      <c r="F104" s="18">
        <v>3815875</v>
      </c>
      <c r="G104" s="18"/>
      <c r="H104" s="18"/>
      <c r="I104" s="11">
        <f>E104/D104*100</f>
        <v>100</v>
      </c>
    </row>
    <row r="105" spans="1:9" ht="20.25">
      <c r="A105" s="8" t="s">
        <v>24</v>
      </c>
      <c r="B105" s="9" t="s">
        <v>175</v>
      </c>
      <c r="C105" s="18">
        <v>129979000</v>
      </c>
      <c r="D105" s="18">
        <v>130234143</v>
      </c>
      <c r="E105" s="18">
        <v>120690103</v>
      </c>
      <c r="F105" s="18">
        <v>120690103</v>
      </c>
      <c r="G105" s="18"/>
      <c r="H105" s="18"/>
      <c r="I105" s="11">
        <f>E105/D105*100</f>
        <v>92.67162989662397</v>
      </c>
    </row>
    <row r="106" spans="1:9" ht="20.25">
      <c r="A106" s="8" t="s">
        <v>26</v>
      </c>
      <c r="B106" s="9" t="s">
        <v>176</v>
      </c>
      <c r="C106" s="18"/>
      <c r="D106" s="18"/>
      <c r="E106" s="18"/>
      <c r="F106" s="18"/>
      <c r="G106" s="18"/>
      <c r="H106" s="18"/>
      <c r="I106" s="10"/>
    </row>
    <row r="107" spans="1:9" ht="20.25">
      <c r="A107" s="8" t="s">
        <v>28</v>
      </c>
      <c r="B107" s="14" t="s">
        <v>177</v>
      </c>
      <c r="C107" s="18"/>
      <c r="D107" s="18"/>
      <c r="E107" s="18"/>
      <c r="F107" s="18"/>
      <c r="G107" s="18"/>
      <c r="H107" s="18"/>
      <c r="I107" s="10"/>
    </row>
    <row r="108" spans="1:9" ht="20.25">
      <c r="A108" s="8" t="s">
        <v>29</v>
      </c>
      <c r="B108" s="9" t="s">
        <v>178</v>
      </c>
      <c r="C108" s="18"/>
      <c r="D108" s="18"/>
      <c r="E108" s="18"/>
      <c r="F108" s="18"/>
      <c r="G108" s="18"/>
      <c r="H108" s="18"/>
      <c r="I108" s="10"/>
    </row>
    <row r="109" spans="1:9" ht="20.25">
      <c r="A109" s="12" t="s">
        <v>31</v>
      </c>
      <c r="B109" s="13" t="s">
        <v>201</v>
      </c>
      <c r="C109" s="18">
        <f>C97+C102+C103+C104+C105+C106+C107+C108</f>
        <v>129979000</v>
      </c>
      <c r="D109" s="18">
        <f>D97+D102+D103+D104+D105+D106+D107+D108</f>
        <v>134050018</v>
      </c>
      <c r="E109" s="18">
        <f>E97+E102+E103+E104+E105+E106+E107+E108</f>
        <v>124505978</v>
      </c>
      <c r="F109" s="18">
        <f>F97+F102+F103+F104+F105+F106+F107+F108</f>
        <v>124505978</v>
      </c>
      <c r="G109" s="18"/>
      <c r="H109" s="18"/>
      <c r="I109" s="11">
        <f>E109/D109*100</f>
        <v>92.88023967292567</v>
      </c>
    </row>
    <row r="110" spans="1:9" ht="20.25">
      <c r="A110" s="8" t="s">
        <v>33</v>
      </c>
      <c r="B110" s="9" t="s">
        <v>179</v>
      </c>
      <c r="C110" s="18"/>
      <c r="D110" s="18"/>
      <c r="E110" s="18"/>
      <c r="F110" s="18"/>
      <c r="G110" s="18"/>
      <c r="H110" s="18"/>
      <c r="I110" s="10"/>
    </row>
    <row r="111" spans="1:9" ht="20.25">
      <c r="A111" s="8" t="s">
        <v>0</v>
      </c>
      <c r="B111" s="9" t="s">
        <v>180</v>
      </c>
      <c r="C111" s="18"/>
      <c r="D111" s="18"/>
      <c r="E111" s="18"/>
      <c r="F111" s="18"/>
      <c r="G111" s="18"/>
      <c r="H111" s="18"/>
      <c r="I111" s="10"/>
    </row>
    <row r="112" spans="1:9" ht="20.25">
      <c r="A112" s="8" t="s">
        <v>35</v>
      </c>
      <c r="B112" s="9" t="s">
        <v>181</v>
      </c>
      <c r="C112" s="18"/>
      <c r="D112" s="18"/>
      <c r="E112" s="18"/>
      <c r="F112" s="18"/>
      <c r="G112" s="18"/>
      <c r="H112" s="18"/>
      <c r="I112" s="10"/>
    </row>
    <row r="113" spans="1:9" ht="20.25">
      <c r="A113" s="8" t="s">
        <v>36</v>
      </c>
      <c r="B113" s="9" t="s">
        <v>182</v>
      </c>
      <c r="C113" s="18"/>
      <c r="D113" s="18"/>
      <c r="E113" s="18"/>
      <c r="F113" s="18"/>
      <c r="G113" s="18"/>
      <c r="H113" s="18"/>
      <c r="I113" s="10"/>
    </row>
    <row r="114" spans="1:9" ht="20.25">
      <c r="A114" s="12" t="s">
        <v>38</v>
      </c>
      <c r="B114" s="13" t="s">
        <v>202</v>
      </c>
      <c r="C114" s="18"/>
      <c r="D114" s="18"/>
      <c r="E114" s="18"/>
      <c r="F114" s="18"/>
      <c r="G114" s="18"/>
      <c r="H114" s="18"/>
      <c r="I114" s="10"/>
    </row>
    <row r="115" spans="1:9" ht="20.25">
      <c r="A115" s="8" t="s">
        <v>40</v>
      </c>
      <c r="B115" s="9" t="s">
        <v>183</v>
      </c>
      <c r="C115" s="18"/>
      <c r="D115" s="18"/>
      <c r="E115" s="18"/>
      <c r="F115" s="18"/>
      <c r="G115" s="18"/>
      <c r="H115" s="18"/>
      <c r="I115" s="10"/>
    </row>
    <row r="116" spans="1:9" ht="20.25">
      <c r="A116" s="12" t="s">
        <v>42</v>
      </c>
      <c r="B116" s="13" t="s">
        <v>203</v>
      </c>
      <c r="C116" s="18">
        <f>C109+C114+C115</f>
        <v>129979000</v>
      </c>
      <c r="D116" s="18">
        <f>D109+D114+D115</f>
        <v>134050018</v>
      </c>
      <c r="E116" s="18">
        <f>E109+E114+E115</f>
        <v>124505978</v>
      </c>
      <c r="F116" s="18">
        <f>F109+F114+F115</f>
        <v>124505978</v>
      </c>
      <c r="G116" s="18"/>
      <c r="H116" s="18"/>
      <c r="I116" s="11">
        <f>E116/D116*100</f>
        <v>92.88023967292567</v>
      </c>
    </row>
    <row r="117" spans="1:10" ht="20.25">
      <c r="A117" s="7"/>
      <c r="B117" s="13" t="s">
        <v>204</v>
      </c>
      <c r="C117" s="19">
        <f>C93+C116</f>
        <v>225822000</v>
      </c>
      <c r="D117" s="19">
        <f>D93+D116</f>
        <v>328629679</v>
      </c>
      <c r="E117" s="19">
        <f>E93+E116</f>
        <v>317492406</v>
      </c>
      <c r="F117" s="19">
        <v>238856878</v>
      </c>
      <c r="G117" s="19">
        <v>65841064</v>
      </c>
      <c r="H117" s="18">
        <v>12794464</v>
      </c>
      <c r="I117" s="17">
        <f>E117/D117*100</f>
        <v>96.61099598980529</v>
      </c>
      <c r="J117" s="2"/>
    </row>
    <row r="118" spans="1:9" ht="20.25">
      <c r="A118" s="7"/>
      <c r="B118" s="7"/>
      <c r="C118" s="20"/>
      <c r="D118" s="20"/>
      <c r="E118" s="20"/>
      <c r="F118" s="20"/>
      <c r="G118" s="20"/>
      <c r="H118" s="20"/>
      <c r="I118" s="7"/>
    </row>
    <row r="119" spans="1:10" ht="20.25">
      <c r="A119" s="7"/>
      <c r="B119" s="7"/>
      <c r="C119" s="16"/>
      <c r="D119" s="16"/>
      <c r="E119" s="16"/>
      <c r="F119" s="16"/>
      <c r="G119" s="16"/>
      <c r="H119" s="16"/>
      <c r="I119" s="16"/>
      <c r="J119" s="3"/>
    </row>
    <row r="120" spans="1:10" ht="20.25">
      <c r="A120" s="7"/>
      <c r="B120" s="16"/>
      <c r="C120" s="16"/>
      <c r="D120" s="16"/>
      <c r="E120" s="16"/>
      <c r="F120" s="16"/>
      <c r="G120" s="16"/>
      <c r="H120" s="16"/>
      <c r="I120" s="16"/>
      <c r="J120" s="3"/>
    </row>
    <row r="121" spans="1:10" ht="20.25">
      <c r="A121" s="7"/>
      <c r="B121" s="16"/>
      <c r="C121" s="16"/>
      <c r="D121" s="16"/>
      <c r="E121" s="16"/>
      <c r="F121" s="16"/>
      <c r="G121" s="16"/>
      <c r="H121" s="16"/>
      <c r="I121" s="16"/>
      <c r="J121" s="3"/>
    </row>
    <row r="122" spans="1:10" ht="20.25">
      <c r="A122" s="7"/>
      <c r="B122" s="16"/>
      <c r="C122" s="16"/>
      <c r="D122" s="16"/>
      <c r="E122" s="16"/>
      <c r="F122" s="16"/>
      <c r="G122" s="16"/>
      <c r="H122" s="16"/>
      <c r="I122" s="16"/>
      <c r="J122" s="3"/>
    </row>
    <row r="123" spans="1:10" ht="20.25">
      <c r="A123" s="7"/>
      <c r="B123" s="16"/>
      <c r="C123" s="16"/>
      <c r="D123" s="16"/>
      <c r="E123" s="16"/>
      <c r="F123" s="16"/>
      <c r="G123" s="16"/>
      <c r="H123" s="16"/>
      <c r="I123" s="16"/>
      <c r="J123" s="3"/>
    </row>
    <row r="124" spans="1:9" ht="15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</sheetData>
  <sheetProtection/>
  <mergeCells count="6">
    <mergeCell ref="A1:B1"/>
    <mergeCell ref="A2:B2"/>
    <mergeCell ref="C1:C3"/>
    <mergeCell ref="D1:D3"/>
    <mergeCell ref="E1:E3"/>
    <mergeCell ref="I1:I3"/>
  </mergeCells>
  <printOptions gridLines="1"/>
  <pageMargins left="0.15748031496062992" right="0.15748031496062992" top="0.4724409448818898" bottom="0.7480314960629921" header="0.31496062992125984" footer="0.31496062992125984"/>
  <pageSetup horizontalDpi="600" verticalDpi="600" orientation="portrait" paperSize="9" scale="40" r:id="rId1"/>
  <rowBreaks count="1" manualBreakCount="1">
    <brk id="66" max="8" man="1"/>
  </rowBreaks>
  <colBreaks count="1" manualBreakCount="1">
    <brk id="9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2"/>
  <sheetViews>
    <sheetView zoomScalePageLayoutView="0" workbookViewId="0" topLeftCell="B1">
      <selection activeCell="A1" sqref="A1:IV16384"/>
    </sheetView>
  </sheetViews>
  <sheetFormatPr defaultColWidth="9.140625" defaultRowHeight="12.75"/>
  <cols>
    <col min="1" max="1" width="8.140625" style="0" hidden="1" customWidth="1"/>
    <col min="2" max="2" width="99.8515625" style="0" customWidth="1"/>
    <col min="3" max="3" width="20.57421875" style="0" customWidth="1"/>
    <col min="4" max="4" width="20.00390625" style="0" customWidth="1"/>
    <col min="5" max="8" width="17.7109375" style="0" customWidth="1"/>
    <col min="9" max="9" width="13.57421875" style="0" customWidth="1"/>
  </cols>
  <sheetData>
    <row r="1" spans="1:10" ht="30.75" customHeight="1">
      <c r="A1" s="23" t="s">
        <v>215</v>
      </c>
      <c r="B1" s="24"/>
      <c r="C1" s="25" t="s">
        <v>7</v>
      </c>
      <c r="D1" s="25" t="s">
        <v>208</v>
      </c>
      <c r="E1" s="27" t="s">
        <v>205</v>
      </c>
      <c r="F1" s="21"/>
      <c r="G1" s="21"/>
      <c r="H1" s="21"/>
      <c r="I1" s="27" t="s">
        <v>206</v>
      </c>
      <c r="J1" s="1"/>
    </row>
    <row r="2" spans="1:10" ht="27.75" customHeight="1">
      <c r="A2" s="23" t="s">
        <v>207</v>
      </c>
      <c r="B2" s="24"/>
      <c r="C2" s="26"/>
      <c r="D2" s="26"/>
      <c r="E2" s="28"/>
      <c r="F2" s="22" t="s">
        <v>211</v>
      </c>
      <c r="G2" s="22" t="s">
        <v>216</v>
      </c>
      <c r="H2" s="22" t="s">
        <v>214</v>
      </c>
      <c r="I2" s="28"/>
      <c r="J2" s="1"/>
    </row>
    <row r="3" spans="1:10" ht="27.75" customHeight="1">
      <c r="A3" s="6"/>
      <c r="B3" s="6" t="s">
        <v>217</v>
      </c>
      <c r="C3" s="26"/>
      <c r="D3" s="26"/>
      <c r="E3" s="28"/>
      <c r="F3" s="22" t="s">
        <v>212</v>
      </c>
      <c r="G3" s="22" t="s">
        <v>212</v>
      </c>
      <c r="H3" s="22" t="s">
        <v>212</v>
      </c>
      <c r="I3" s="28"/>
      <c r="J3" s="1"/>
    </row>
    <row r="4" spans="1:9" ht="20.25">
      <c r="A4" s="8" t="s">
        <v>1</v>
      </c>
      <c r="B4" s="9" t="s">
        <v>8</v>
      </c>
      <c r="C4" s="18">
        <v>38631000</v>
      </c>
      <c r="D4" s="18">
        <v>37635832</v>
      </c>
      <c r="E4" s="18">
        <v>36741645</v>
      </c>
      <c r="F4" s="18">
        <v>33041645</v>
      </c>
      <c r="G4" s="18"/>
      <c r="H4" s="18">
        <v>3700000</v>
      </c>
      <c r="I4" s="11">
        <f>E4/D4*100</f>
        <v>97.62410726033637</v>
      </c>
    </row>
    <row r="5" spans="1:9" ht="20.25">
      <c r="A5" s="8" t="s">
        <v>2</v>
      </c>
      <c r="B5" s="9" t="s">
        <v>9</v>
      </c>
      <c r="C5" s="18"/>
      <c r="D5" s="18">
        <v>195488</v>
      </c>
      <c r="E5" s="18">
        <v>195488</v>
      </c>
      <c r="F5" s="18"/>
      <c r="G5" s="18"/>
      <c r="H5" s="18"/>
      <c r="I5" s="11">
        <f>E5/D5*100</f>
        <v>100</v>
      </c>
    </row>
    <row r="6" spans="1:9" ht="20.25">
      <c r="A6" s="8" t="s">
        <v>3</v>
      </c>
      <c r="B6" s="9" t="s">
        <v>10</v>
      </c>
      <c r="C6" s="18"/>
      <c r="D6" s="18"/>
      <c r="E6" s="18"/>
      <c r="F6" s="18"/>
      <c r="G6" s="18"/>
      <c r="H6" s="18"/>
      <c r="I6" s="10"/>
    </row>
    <row r="7" spans="1:9" ht="20.25">
      <c r="A7" s="8" t="s">
        <v>4</v>
      </c>
      <c r="B7" s="9" t="s">
        <v>11</v>
      </c>
      <c r="C7" s="18"/>
      <c r="D7" s="18"/>
      <c r="E7" s="18"/>
      <c r="F7" s="18"/>
      <c r="G7" s="18"/>
      <c r="H7" s="18"/>
      <c r="I7" s="10"/>
    </row>
    <row r="8" spans="1:9" ht="20.25">
      <c r="A8" s="8" t="s">
        <v>12</v>
      </c>
      <c r="B8" s="9" t="s">
        <v>13</v>
      </c>
      <c r="C8" s="18"/>
      <c r="D8" s="18"/>
      <c r="E8" s="18"/>
      <c r="F8" s="18"/>
      <c r="G8" s="18"/>
      <c r="H8" s="18"/>
      <c r="I8" s="10"/>
    </row>
    <row r="9" spans="1:9" ht="20.25">
      <c r="A9" s="8" t="s">
        <v>14</v>
      </c>
      <c r="B9" s="9" t="s">
        <v>15</v>
      </c>
      <c r="C9" s="18">
        <v>1124000</v>
      </c>
      <c r="D9" s="18">
        <v>1124000</v>
      </c>
      <c r="E9" s="18">
        <v>1124000</v>
      </c>
      <c r="F9" s="18">
        <v>1124000</v>
      </c>
      <c r="G9" s="18"/>
      <c r="H9" s="18"/>
      <c r="I9" s="11">
        <f>E9/D9*100</f>
        <v>100</v>
      </c>
    </row>
    <row r="10" spans="1:9" ht="20.25">
      <c r="A10" s="8" t="s">
        <v>16</v>
      </c>
      <c r="B10" s="9" t="s">
        <v>17</v>
      </c>
      <c r="C10" s="18">
        <v>2420000</v>
      </c>
      <c r="D10" s="18">
        <v>2690760</v>
      </c>
      <c r="E10" s="18">
        <v>2690760</v>
      </c>
      <c r="F10" s="18">
        <v>2421760</v>
      </c>
      <c r="G10" s="18"/>
      <c r="H10" s="18">
        <v>269000</v>
      </c>
      <c r="I10" s="11">
        <f>E10/D10*100</f>
        <v>100</v>
      </c>
    </row>
    <row r="11" spans="1:9" ht="20.25">
      <c r="A11" s="8" t="s">
        <v>5</v>
      </c>
      <c r="B11" s="9" t="s">
        <v>18</v>
      </c>
      <c r="C11" s="18"/>
      <c r="D11" s="18"/>
      <c r="E11" s="18"/>
      <c r="F11" s="18"/>
      <c r="G11" s="18"/>
      <c r="H11" s="18"/>
      <c r="I11" s="10"/>
    </row>
    <row r="12" spans="1:9" ht="20.25">
      <c r="A12" s="8" t="s">
        <v>6</v>
      </c>
      <c r="B12" s="9" t="s">
        <v>19</v>
      </c>
      <c r="C12" s="18">
        <v>938000</v>
      </c>
      <c r="D12" s="18">
        <v>1152013</v>
      </c>
      <c r="E12" s="18">
        <v>704001</v>
      </c>
      <c r="F12" s="18">
        <v>704001</v>
      </c>
      <c r="G12" s="18"/>
      <c r="H12" s="18"/>
      <c r="I12" s="11">
        <f>E12/D12*100</f>
        <v>61.11050830155562</v>
      </c>
    </row>
    <row r="13" spans="1:9" ht="20.25">
      <c r="A13" s="8" t="s">
        <v>20</v>
      </c>
      <c r="B13" s="9" t="s">
        <v>21</v>
      </c>
      <c r="C13" s="18">
        <v>330000</v>
      </c>
      <c r="D13" s="18">
        <v>356700</v>
      </c>
      <c r="E13" s="18">
        <v>106700</v>
      </c>
      <c r="F13" s="18">
        <v>106700</v>
      </c>
      <c r="G13" s="18"/>
      <c r="H13" s="18"/>
      <c r="I13" s="11">
        <f>E13/D13*100</f>
        <v>29.91309223437062</v>
      </c>
    </row>
    <row r="14" spans="1:9" ht="20.25">
      <c r="A14" s="8" t="s">
        <v>22</v>
      </c>
      <c r="B14" s="9" t="s">
        <v>23</v>
      </c>
      <c r="C14" s="18"/>
      <c r="D14" s="18"/>
      <c r="E14" s="18"/>
      <c r="F14" s="18"/>
      <c r="G14" s="18"/>
      <c r="H14" s="18"/>
      <c r="I14" s="10"/>
    </row>
    <row r="15" spans="1:9" ht="20.25">
      <c r="A15" s="8" t="s">
        <v>24</v>
      </c>
      <c r="B15" s="9" t="s">
        <v>25</v>
      </c>
      <c r="C15" s="18"/>
      <c r="D15" s="18"/>
      <c r="E15" s="18"/>
      <c r="F15" s="18"/>
      <c r="G15" s="18"/>
      <c r="H15" s="18"/>
      <c r="I15" s="10"/>
    </row>
    <row r="16" spans="1:9" ht="20.25">
      <c r="A16" s="8" t="s">
        <v>26</v>
      </c>
      <c r="B16" s="9" t="s">
        <v>27</v>
      </c>
      <c r="C16" s="18">
        <v>302000</v>
      </c>
      <c r="D16" s="18">
        <v>925317</v>
      </c>
      <c r="E16" s="18">
        <v>925317</v>
      </c>
      <c r="F16" s="18">
        <v>925317</v>
      </c>
      <c r="G16" s="18"/>
      <c r="H16" s="18"/>
      <c r="I16" s="11">
        <f>E16/D16*100</f>
        <v>100</v>
      </c>
    </row>
    <row r="17" spans="1:9" ht="20.25">
      <c r="A17" s="12" t="s">
        <v>28</v>
      </c>
      <c r="B17" s="13" t="s">
        <v>184</v>
      </c>
      <c r="C17" s="18">
        <f>SUM(C4:C16)</f>
        <v>43745000</v>
      </c>
      <c r="D17" s="18">
        <f>SUM(D4:D16)</f>
        <v>44080110</v>
      </c>
      <c r="E17" s="18">
        <f>SUM(E4:E16)</f>
        <v>42487911</v>
      </c>
      <c r="F17" s="18">
        <f>SUM(F4:F16)</f>
        <v>38323423</v>
      </c>
      <c r="G17" s="18"/>
      <c r="H17" s="18"/>
      <c r="I17" s="11">
        <f>E17/D17*100</f>
        <v>96.38794231684086</v>
      </c>
    </row>
    <row r="18" spans="1:9" ht="20.25">
      <c r="A18" s="8" t="s">
        <v>29</v>
      </c>
      <c r="B18" s="9" t="s">
        <v>30</v>
      </c>
      <c r="C18" s="18"/>
      <c r="D18" s="18"/>
      <c r="E18" s="18"/>
      <c r="F18" s="18"/>
      <c r="G18" s="18"/>
      <c r="H18" s="18"/>
      <c r="I18" s="10"/>
    </row>
    <row r="19" spans="1:9" ht="40.5">
      <c r="A19" s="8" t="s">
        <v>31</v>
      </c>
      <c r="B19" s="9" t="s">
        <v>32</v>
      </c>
      <c r="C19" s="18"/>
      <c r="D19" s="18">
        <v>100000</v>
      </c>
      <c r="E19" s="18">
        <v>100000</v>
      </c>
      <c r="F19" s="18">
        <v>100000</v>
      </c>
      <c r="G19" s="18"/>
      <c r="H19" s="18"/>
      <c r="I19" s="11">
        <f aca="true" t="shared" si="0" ref="I19:I25">E19/D19*100</f>
        <v>100</v>
      </c>
    </row>
    <row r="20" spans="1:9" ht="20.25">
      <c r="A20" s="8" t="s">
        <v>33</v>
      </c>
      <c r="B20" s="9" t="s">
        <v>34</v>
      </c>
      <c r="C20" s="18"/>
      <c r="D20" s="18">
        <v>1016819</v>
      </c>
      <c r="E20" s="18">
        <v>1016819</v>
      </c>
      <c r="F20" s="18">
        <v>1016819</v>
      </c>
      <c r="G20" s="18"/>
      <c r="H20" s="18"/>
      <c r="I20" s="11">
        <f t="shared" si="0"/>
        <v>100</v>
      </c>
    </row>
    <row r="21" spans="1:9" ht="20.25">
      <c r="A21" s="12" t="s">
        <v>0</v>
      </c>
      <c r="B21" s="13" t="s">
        <v>185</v>
      </c>
      <c r="C21" s="18"/>
      <c r="D21" s="18">
        <f>D18+D19+D20</f>
        <v>1116819</v>
      </c>
      <c r="E21" s="18">
        <f>E18+E19+E20</f>
        <v>1116819</v>
      </c>
      <c r="F21" s="18">
        <f>F18+F19+F20</f>
        <v>1116819</v>
      </c>
      <c r="G21" s="18"/>
      <c r="H21" s="18"/>
      <c r="I21" s="11">
        <f t="shared" si="0"/>
        <v>100</v>
      </c>
    </row>
    <row r="22" spans="1:9" ht="20.25">
      <c r="A22" s="12" t="s">
        <v>35</v>
      </c>
      <c r="B22" s="13" t="s">
        <v>186</v>
      </c>
      <c r="C22" s="19">
        <f>C17+C21</f>
        <v>43745000</v>
      </c>
      <c r="D22" s="19">
        <f>D17+D21</f>
        <v>45196929</v>
      </c>
      <c r="E22" s="19">
        <f>E17+E21</f>
        <v>43604730</v>
      </c>
      <c r="F22" s="19">
        <v>39635730</v>
      </c>
      <c r="G22" s="19"/>
      <c r="H22" s="19">
        <v>3969000</v>
      </c>
      <c r="I22" s="17">
        <f t="shared" si="0"/>
        <v>96.4771964927086</v>
      </c>
    </row>
    <row r="23" spans="1:9" ht="40.5">
      <c r="A23" s="12" t="s">
        <v>36</v>
      </c>
      <c r="B23" s="13" t="s">
        <v>37</v>
      </c>
      <c r="C23" s="15">
        <v>11834000</v>
      </c>
      <c r="D23" s="15">
        <v>12179759</v>
      </c>
      <c r="E23" s="15">
        <v>12179759</v>
      </c>
      <c r="F23" s="15">
        <v>11304759</v>
      </c>
      <c r="G23" s="15"/>
      <c r="H23" s="15">
        <v>875000</v>
      </c>
      <c r="I23" s="17">
        <f t="shared" si="0"/>
        <v>100</v>
      </c>
    </row>
    <row r="24" spans="1:9" ht="20.25">
      <c r="A24" s="8" t="s">
        <v>38</v>
      </c>
      <c r="B24" s="9" t="s">
        <v>39</v>
      </c>
      <c r="C24" s="18">
        <v>600000</v>
      </c>
      <c r="D24" s="18">
        <v>393223</v>
      </c>
      <c r="E24" s="18">
        <v>62354</v>
      </c>
      <c r="F24" s="18">
        <v>62354</v>
      </c>
      <c r="G24" s="18"/>
      <c r="H24" s="18"/>
      <c r="I24" s="17">
        <f t="shared" si="0"/>
        <v>15.857159932150457</v>
      </c>
    </row>
    <row r="25" spans="1:9" ht="20.25">
      <c r="A25" s="8" t="s">
        <v>40</v>
      </c>
      <c r="B25" s="9" t="s">
        <v>41</v>
      </c>
      <c r="C25" s="18">
        <v>1282000</v>
      </c>
      <c r="D25" s="18">
        <v>1182271</v>
      </c>
      <c r="E25" s="18">
        <v>1182271</v>
      </c>
      <c r="F25" s="18">
        <v>1182271</v>
      </c>
      <c r="G25" s="18"/>
      <c r="H25" s="18"/>
      <c r="I25" s="11">
        <f t="shared" si="0"/>
        <v>100</v>
      </c>
    </row>
    <row r="26" spans="1:9" ht="20.25">
      <c r="A26" s="8" t="s">
        <v>42</v>
      </c>
      <c r="B26" s="9" t="s">
        <v>43</v>
      </c>
      <c r="C26" s="18"/>
      <c r="D26" s="18"/>
      <c r="E26" s="18"/>
      <c r="F26" s="18"/>
      <c r="G26" s="18"/>
      <c r="H26" s="18"/>
      <c r="I26" s="10"/>
    </row>
    <row r="27" spans="1:9" ht="20.25">
      <c r="A27" s="12" t="s">
        <v>44</v>
      </c>
      <c r="B27" s="13" t="s">
        <v>187</v>
      </c>
      <c r="C27" s="18">
        <f>C24+C25+C26</f>
        <v>1882000</v>
      </c>
      <c r="D27" s="18">
        <f>D24+D25+D26</f>
        <v>1575494</v>
      </c>
      <c r="E27" s="18">
        <f>E24+E25+E26</f>
        <v>1244625</v>
      </c>
      <c r="F27" s="18">
        <f>F24+F25+F26</f>
        <v>1244625</v>
      </c>
      <c r="G27" s="18"/>
      <c r="H27" s="18"/>
      <c r="I27" s="11">
        <f>E27/D27*100</f>
        <v>78.9990314149086</v>
      </c>
    </row>
    <row r="28" spans="1:9" ht="20.25">
      <c r="A28" s="8" t="s">
        <v>45</v>
      </c>
      <c r="B28" s="9" t="s">
        <v>46</v>
      </c>
      <c r="C28" s="18">
        <v>1143000</v>
      </c>
      <c r="D28" s="18">
        <v>1103594</v>
      </c>
      <c r="E28" s="18">
        <v>11555</v>
      </c>
      <c r="F28" s="18">
        <v>11555</v>
      </c>
      <c r="G28" s="18"/>
      <c r="H28" s="18"/>
      <c r="I28" s="11">
        <f>E28/D28*100</f>
        <v>1.0470336011250514</v>
      </c>
    </row>
    <row r="29" spans="1:9" ht="20.25">
      <c r="A29" s="8" t="s">
        <v>47</v>
      </c>
      <c r="B29" s="9" t="s">
        <v>48</v>
      </c>
      <c r="C29" s="18">
        <v>838000</v>
      </c>
      <c r="D29" s="18">
        <v>1314406</v>
      </c>
      <c r="E29" s="18">
        <v>1314406</v>
      </c>
      <c r="F29" s="18">
        <v>1314406</v>
      </c>
      <c r="G29" s="18"/>
      <c r="H29" s="18"/>
      <c r="I29" s="11">
        <f>E29/D29*100</f>
        <v>100</v>
      </c>
    </row>
    <row r="30" spans="1:9" ht="20.25">
      <c r="A30" s="12" t="s">
        <v>49</v>
      </c>
      <c r="B30" s="13" t="s">
        <v>188</v>
      </c>
      <c r="C30" s="18">
        <f>C28+C29</f>
        <v>1981000</v>
      </c>
      <c r="D30" s="18">
        <f>D28+D29</f>
        <v>2418000</v>
      </c>
      <c r="E30" s="18">
        <f>E28+E29</f>
        <v>1325961</v>
      </c>
      <c r="F30" s="18">
        <f>F28+F29</f>
        <v>1325961</v>
      </c>
      <c r="G30" s="18"/>
      <c r="H30" s="18"/>
      <c r="I30" s="11">
        <f>E30/D30*100</f>
        <v>54.83709677419355</v>
      </c>
    </row>
    <row r="31" spans="1:9" ht="20.25">
      <c r="A31" s="8" t="s">
        <v>50</v>
      </c>
      <c r="B31" s="9" t="s">
        <v>51</v>
      </c>
      <c r="C31" s="18">
        <v>1200000</v>
      </c>
      <c r="D31" s="18">
        <v>1200000</v>
      </c>
      <c r="E31" s="18">
        <v>971196</v>
      </c>
      <c r="F31" s="18">
        <v>971196</v>
      </c>
      <c r="G31" s="18"/>
      <c r="H31" s="18"/>
      <c r="I31" s="11">
        <f>E31/D31*100</f>
        <v>80.93299999999999</v>
      </c>
    </row>
    <row r="32" spans="1:9" ht="20.25">
      <c r="A32" s="8" t="s">
        <v>52</v>
      </c>
      <c r="B32" s="9" t="s">
        <v>53</v>
      </c>
      <c r="C32" s="18"/>
      <c r="D32" s="18"/>
      <c r="E32" s="18"/>
      <c r="F32" s="18"/>
      <c r="G32" s="18"/>
      <c r="H32" s="18"/>
      <c r="I32" s="10"/>
    </row>
    <row r="33" spans="1:9" ht="20.25">
      <c r="A33" s="8" t="s">
        <v>54</v>
      </c>
      <c r="B33" s="9" t="s">
        <v>55</v>
      </c>
      <c r="C33" s="18">
        <v>400000</v>
      </c>
      <c r="D33" s="18">
        <v>54628</v>
      </c>
      <c r="E33" s="18">
        <v>0</v>
      </c>
      <c r="F33" s="18">
        <v>0</v>
      </c>
      <c r="G33" s="18"/>
      <c r="H33" s="18"/>
      <c r="I33" s="10">
        <v>0</v>
      </c>
    </row>
    <row r="34" spans="1:9" ht="20.25">
      <c r="A34" s="8" t="s">
        <v>56</v>
      </c>
      <c r="B34" s="9" t="s">
        <v>57</v>
      </c>
      <c r="C34" s="18">
        <v>80000</v>
      </c>
      <c r="D34" s="18">
        <v>155630</v>
      </c>
      <c r="E34" s="18">
        <v>155630</v>
      </c>
      <c r="F34" s="18">
        <v>155630</v>
      </c>
      <c r="G34" s="18"/>
      <c r="H34" s="18"/>
      <c r="I34" s="11">
        <f aca="true" t="shared" si="1" ref="I34:I39">E34/D34*100</f>
        <v>100</v>
      </c>
    </row>
    <row r="35" spans="1:9" ht="20.25">
      <c r="A35" s="8" t="s">
        <v>58</v>
      </c>
      <c r="B35" s="9" t="s">
        <v>59</v>
      </c>
      <c r="C35" s="18"/>
      <c r="D35" s="18"/>
      <c r="E35" s="18"/>
      <c r="F35" s="18"/>
      <c r="G35" s="18"/>
      <c r="H35" s="18"/>
      <c r="I35" s="10"/>
    </row>
    <row r="36" spans="1:9" ht="20.25">
      <c r="A36" s="8" t="s">
        <v>60</v>
      </c>
      <c r="B36" s="9" t="s">
        <v>61</v>
      </c>
      <c r="C36" s="18">
        <v>200000</v>
      </c>
      <c r="D36" s="18">
        <v>208971</v>
      </c>
      <c r="E36" s="18">
        <v>208971</v>
      </c>
      <c r="F36" s="18">
        <v>208971</v>
      </c>
      <c r="G36" s="18"/>
      <c r="H36" s="18"/>
      <c r="I36" s="11">
        <f t="shared" si="1"/>
        <v>100</v>
      </c>
    </row>
    <row r="37" spans="1:9" ht="20.25">
      <c r="A37" s="8" t="s">
        <v>62</v>
      </c>
      <c r="B37" s="9" t="s">
        <v>63</v>
      </c>
      <c r="C37" s="18">
        <v>1052000</v>
      </c>
      <c r="D37" s="18">
        <v>958621</v>
      </c>
      <c r="E37" s="18">
        <v>958621</v>
      </c>
      <c r="F37" s="18">
        <v>958621</v>
      </c>
      <c r="G37" s="18"/>
      <c r="H37" s="18"/>
      <c r="I37" s="11">
        <f t="shared" si="1"/>
        <v>100</v>
      </c>
    </row>
    <row r="38" spans="1:9" ht="20.25">
      <c r="A38" s="12" t="s">
        <v>64</v>
      </c>
      <c r="B38" s="13" t="s">
        <v>189</v>
      </c>
      <c r="C38" s="18">
        <f>SUM(C31:C37)</f>
        <v>2932000</v>
      </c>
      <c r="D38" s="18">
        <f>SUM(D31:D37)</f>
        <v>2577850</v>
      </c>
      <c r="E38" s="18">
        <f>SUM(E31:E37)</f>
        <v>2294418</v>
      </c>
      <c r="F38" s="18">
        <f>SUM(F31:F37)</f>
        <v>2294418</v>
      </c>
      <c r="G38" s="18"/>
      <c r="H38" s="18"/>
      <c r="I38" s="11">
        <f t="shared" si="1"/>
        <v>89.0051011501833</v>
      </c>
    </row>
    <row r="39" spans="1:9" ht="20.25">
      <c r="A39" s="8" t="s">
        <v>65</v>
      </c>
      <c r="B39" s="9" t="s">
        <v>66</v>
      </c>
      <c r="C39" s="18">
        <v>510000</v>
      </c>
      <c r="D39" s="18">
        <v>480603</v>
      </c>
      <c r="E39" s="18">
        <v>403301</v>
      </c>
      <c r="F39" s="18">
        <v>403301</v>
      </c>
      <c r="G39" s="18"/>
      <c r="H39" s="18"/>
      <c r="I39" s="11">
        <f t="shared" si="1"/>
        <v>83.9156226656929</v>
      </c>
    </row>
    <row r="40" spans="1:9" ht="20.25">
      <c r="A40" s="8" t="s">
        <v>67</v>
      </c>
      <c r="B40" s="9" t="s">
        <v>68</v>
      </c>
      <c r="C40" s="18"/>
      <c r="D40" s="18"/>
      <c r="E40" s="18"/>
      <c r="F40" s="18"/>
      <c r="G40" s="18"/>
      <c r="H40" s="18"/>
      <c r="I40" s="10"/>
    </row>
    <row r="41" spans="1:9" ht="20.25">
      <c r="A41" s="12" t="s">
        <v>69</v>
      </c>
      <c r="B41" s="13" t="s">
        <v>190</v>
      </c>
      <c r="C41" s="18">
        <f>SUM(C39,C40)</f>
        <v>510000</v>
      </c>
      <c r="D41" s="18">
        <f>SUM(D39,D40)</f>
        <v>480603</v>
      </c>
      <c r="E41" s="18">
        <f>SUM(E39,E40)</f>
        <v>403301</v>
      </c>
      <c r="F41" s="18">
        <f>SUM(F39,F40)</f>
        <v>403301</v>
      </c>
      <c r="G41" s="18"/>
      <c r="H41" s="18"/>
      <c r="I41" s="11">
        <f>E41/D41*100</f>
        <v>83.9156226656929</v>
      </c>
    </row>
    <row r="42" spans="1:9" ht="20.25">
      <c r="A42" s="8" t="s">
        <v>70</v>
      </c>
      <c r="B42" s="9" t="s">
        <v>71</v>
      </c>
      <c r="C42" s="18">
        <v>1809000</v>
      </c>
      <c r="D42" s="18">
        <v>1638564</v>
      </c>
      <c r="E42" s="18">
        <v>1201351</v>
      </c>
      <c r="F42" s="18">
        <v>1201351</v>
      </c>
      <c r="G42" s="18"/>
      <c r="H42" s="18"/>
      <c r="I42" s="11">
        <f>E42/D42*100</f>
        <v>73.31730710548993</v>
      </c>
    </row>
    <row r="43" spans="1:9" ht="20.25">
      <c r="A43" s="8" t="s">
        <v>72</v>
      </c>
      <c r="B43" s="9" t="s">
        <v>73</v>
      </c>
      <c r="C43" s="18"/>
      <c r="D43" s="18"/>
      <c r="E43" s="18"/>
      <c r="F43" s="18"/>
      <c r="G43" s="18"/>
      <c r="H43" s="18"/>
      <c r="I43" s="10"/>
    </row>
    <row r="44" spans="1:9" ht="20.25">
      <c r="A44" s="8" t="s">
        <v>74</v>
      </c>
      <c r="B44" s="9" t="s">
        <v>75</v>
      </c>
      <c r="C44" s="18"/>
      <c r="D44" s="18"/>
      <c r="E44" s="18"/>
      <c r="F44" s="18"/>
      <c r="G44" s="18"/>
      <c r="H44" s="18"/>
      <c r="I44" s="10"/>
    </row>
    <row r="45" spans="1:9" ht="20.25">
      <c r="A45" s="8" t="s">
        <v>76</v>
      </c>
      <c r="B45" s="9" t="s">
        <v>77</v>
      </c>
      <c r="C45" s="18"/>
      <c r="D45" s="18"/>
      <c r="E45" s="18"/>
      <c r="F45" s="18"/>
      <c r="G45" s="18"/>
      <c r="H45" s="18"/>
      <c r="I45" s="10"/>
    </row>
    <row r="46" spans="1:9" ht="20.25">
      <c r="A46" s="8" t="s">
        <v>78</v>
      </c>
      <c r="B46" s="9" t="s">
        <v>79</v>
      </c>
      <c r="C46" s="18">
        <v>300000</v>
      </c>
      <c r="D46" s="18">
        <v>585330</v>
      </c>
      <c r="E46" s="18">
        <v>585330</v>
      </c>
      <c r="F46" s="18">
        <v>585330</v>
      </c>
      <c r="G46" s="18"/>
      <c r="H46" s="18"/>
      <c r="I46" s="11">
        <f>E46/D46*100</f>
        <v>100</v>
      </c>
    </row>
    <row r="47" spans="1:9" ht="20.25">
      <c r="A47" s="12" t="s">
        <v>80</v>
      </c>
      <c r="B47" s="13" t="s">
        <v>191</v>
      </c>
      <c r="C47" s="18">
        <f>SUM(C42:C46)</f>
        <v>2109000</v>
      </c>
      <c r="D47" s="18">
        <f>SUM(D42:D46)</f>
        <v>2223894</v>
      </c>
      <c r="E47" s="18">
        <v>1786681</v>
      </c>
      <c r="F47" s="18">
        <v>1786681</v>
      </c>
      <c r="G47" s="18"/>
      <c r="H47" s="18"/>
      <c r="I47" s="11">
        <f>E47/D47*100</f>
        <v>80.34020506373055</v>
      </c>
    </row>
    <row r="48" spans="1:9" ht="20.25">
      <c r="A48" s="12" t="s">
        <v>81</v>
      </c>
      <c r="B48" s="13" t="s">
        <v>192</v>
      </c>
      <c r="C48" s="19">
        <f>C27+C30+C38+C41+C47</f>
        <v>9414000</v>
      </c>
      <c r="D48" s="19">
        <f>D27+D30+D38+D41+D47</f>
        <v>9275841</v>
      </c>
      <c r="E48" s="19">
        <f>E27+E30+E38+E41+E47</f>
        <v>7054986</v>
      </c>
      <c r="F48" s="19">
        <f>F27+F30+F38+F41+F47</f>
        <v>7054986</v>
      </c>
      <c r="G48" s="19"/>
      <c r="H48" s="19"/>
      <c r="I48" s="11">
        <f>E48/D48*100</f>
        <v>76.05764264393923</v>
      </c>
    </row>
    <row r="49" spans="1:9" ht="20.25">
      <c r="A49" s="8" t="s">
        <v>82</v>
      </c>
      <c r="B49" s="9" t="s">
        <v>83</v>
      </c>
      <c r="C49" s="10"/>
      <c r="D49" s="10"/>
      <c r="E49" s="10"/>
      <c r="F49" s="10"/>
      <c r="G49" s="10"/>
      <c r="H49" s="10"/>
      <c r="I49" s="10"/>
    </row>
    <row r="50" spans="1:9" ht="20.25">
      <c r="A50" s="8" t="s">
        <v>84</v>
      </c>
      <c r="B50" s="9" t="s">
        <v>85</v>
      </c>
      <c r="C50" s="10"/>
      <c r="D50" s="10"/>
      <c r="E50" s="10"/>
      <c r="F50" s="10"/>
      <c r="G50" s="10"/>
      <c r="H50" s="10"/>
      <c r="I50" s="10"/>
    </row>
    <row r="51" spans="1:9" ht="20.25">
      <c r="A51" s="8" t="s">
        <v>86</v>
      </c>
      <c r="B51" s="9" t="s">
        <v>87</v>
      </c>
      <c r="C51" s="10"/>
      <c r="D51" s="10"/>
      <c r="E51" s="10"/>
      <c r="F51" s="10"/>
      <c r="G51" s="10"/>
      <c r="H51" s="10"/>
      <c r="I51" s="10"/>
    </row>
    <row r="52" spans="1:9" ht="20.25">
      <c r="A52" s="8" t="s">
        <v>88</v>
      </c>
      <c r="B52" s="9" t="s">
        <v>89</v>
      </c>
      <c r="C52" s="10"/>
      <c r="D52" s="10"/>
      <c r="E52" s="10"/>
      <c r="F52" s="10"/>
      <c r="G52" s="10"/>
      <c r="H52" s="10"/>
      <c r="I52" s="10"/>
    </row>
    <row r="53" spans="1:9" ht="20.25">
      <c r="A53" s="8" t="s">
        <v>90</v>
      </c>
      <c r="B53" s="9" t="s">
        <v>91</v>
      </c>
      <c r="C53" s="10"/>
      <c r="D53" s="10"/>
      <c r="E53" s="10"/>
      <c r="F53" s="10"/>
      <c r="G53" s="10"/>
      <c r="H53" s="10"/>
      <c r="I53" s="10"/>
    </row>
    <row r="54" spans="1:9" ht="20.25">
      <c r="A54" s="8" t="s">
        <v>92</v>
      </c>
      <c r="B54" s="9" t="s">
        <v>93</v>
      </c>
      <c r="C54" s="10"/>
      <c r="D54" s="10"/>
      <c r="E54" s="10"/>
      <c r="F54" s="10"/>
      <c r="G54" s="10"/>
      <c r="H54" s="10"/>
      <c r="I54" s="10"/>
    </row>
    <row r="55" spans="1:9" ht="20.25">
      <c r="A55" s="8" t="s">
        <v>94</v>
      </c>
      <c r="B55" s="9" t="s">
        <v>95</v>
      </c>
      <c r="C55" s="10"/>
      <c r="D55" s="10"/>
      <c r="E55" s="10"/>
      <c r="F55" s="10"/>
      <c r="G55" s="10"/>
      <c r="H55" s="10"/>
      <c r="I55" s="10"/>
    </row>
    <row r="56" spans="1:9" ht="20.25">
      <c r="A56" s="8" t="s">
        <v>96</v>
      </c>
      <c r="B56" s="9" t="s">
        <v>97</v>
      </c>
      <c r="C56" s="10"/>
      <c r="D56" s="10"/>
      <c r="E56" s="10"/>
      <c r="F56" s="10"/>
      <c r="G56" s="10"/>
      <c r="H56" s="10"/>
      <c r="I56" s="10"/>
    </row>
    <row r="57" spans="1:9" ht="20.25">
      <c r="A57" s="12" t="s">
        <v>98</v>
      </c>
      <c r="B57" s="13" t="s">
        <v>193</v>
      </c>
      <c r="C57" s="10"/>
      <c r="D57" s="10"/>
      <c r="E57" s="10"/>
      <c r="F57" s="10"/>
      <c r="G57" s="10"/>
      <c r="H57" s="10"/>
      <c r="I57" s="10"/>
    </row>
    <row r="58" spans="1:9" ht="20.25">
      <c r="A58" s="8" t="s">
        <v>99</v>
      </c>
      <c r="B58" s="9" t="s">
        <v>100</v>
      </c>
      <c r="C58" s="10"/>
      <c r="D58" s="10"/>
      <c r="E58" s="10"/>
      <c r="F58" s="10"/>
      <c r="G58" s="10"/>
      <c r="H58" s="10"/>
      <c r="I58" s="10"/>
    </row>
    <row r="59" spans="1:9" ht="20.25">
      <c r="A59" s="8" t="s">
        <v>101</v>
      </c>
      <c r="B59" s="9" t="s">
        <v>102</v>
      </c>
      <c r="C59" s="10"/>
      <c r="D59" s="10"/>
      <c r="E59" s="10"/>
      <c r="F59" s="10"/>
      <c r="G59" s="10"/>
      <c r="H59" s="10"/>
      <c r="I59" s="10"/>
    </row>
    <row r="60" spans="1:9" ht="40.5">
      <c r="A60" s="8" t="s">
        <v>103</v>
      </c>
      <c r="B60" s="9" t="s">
        <v>104</v>
      </c>
      <c r="C60" s="10"/>
      <c r="D60" s="10"/>
      <c r="E60" s="10"/>
      <c r="F60" s="10"/>
      <c r="G60" s="10"/>
      <c r="H60" s="10"/>
      <c r="I60" s="10"/>
    </row>
    <row r="61" spans="1:9" ht="40.5">
      <c r="A61" s="8" t="s">
        <v>105</v>
      </c>
      <c r="B61" s="9" t="s">
        <v>106</v>
      </c>
      <c r="C61" s="10"/>
      <c r="D61" s="10"/>
      <c r="E61" s="10"/>
      <c r="F61" s="10"/>
      <c r="G61" s="10"/>
      <c r="H61" s="10"/>
      <c r="I61" s="10"/>
    </row>
    <row r="62" spans="1:9" ht="40.5">
      <c r="A62" s="8" t="s">
        <v>107</v>
      </c>
      <c r="B62" s="9" t="s">
        <v>108</v>
      </c>
      <c r="C62" s="10"/>
      <c r="D62" s="10"/>
      <c r="E62" s="10"/>
      <c r="F62" s="10"/>
      <c r="G62" s="10"/>
      <c r="H62" s="10"/>
      <c r="I62" s="10"/>
    </row>
    <row r="63" spans="1:9" ht="20.25">
      <c r="A63" s="8" t="s">
        <v>109</v>
      </c>
      <c r="B63" s="9" t="s">
        <v>110</v>
      </c>
      <c r="C63" s="10"/>
      <c r="D63" s="10"/>
      <c r="E63" s="10"/>
      <c r="F63" s="10"/>
      <c r="G63" s="10"/>
      <c r="H63" s="10"/>
      <c r="I63" s="10"/>
    </row>
    <row r="64" spans="1:9" ht="40.5">
      <c r="A64" s="8" t="s">
        <v>111</v>
      </c>
      <c r="B64" s="9" t="s">
        <v>112</v>
      </c>
      <c r="C64" s="10"/>
      <c r="D64" s="10"/>
      <c r="E64" s="10"/>
      <c r="F64" s="10"/>
      <c r="G64" s="10"/>
      <c r="H64" s="10"/>
      <c r="I64" s="10"/>
    </row>
    <row r="65" spans="1:9" ht="40.5">
      <c r="A65" s="8" t="s">
        <v>113</v>
      </c>
      <c r="B65" s="9" t="s">
        <v>114</v>
      </c>
      <c r="C65" s="10"/>
      <c r="D65" s="10"/>
      <c r="E65" s="10"/>
      <c r="F65" s="10"/>
      <c r="G65" s="10"/>
      <c r="H65" s="10"/>
      <c r="I65" s="10"/>
    </row>
    <row r="66" spans="1:9" ht="20.25">
      <c r="A66" s="8" t="s">
        <v>115</v>
      </c>
      <c r="B66" s="9" t="s">
        <v>116</v>
      </c>
      <c r="C66" s="10"/>
      <c r="D66" s="10"/>
      <c r="E66" s="10"/>
      <c r="F66" s="10"/>
      <c r="G66" s="10"/>
      <c r="H66" s="10"/>
      <c r="I66" s="10"/>
    </row>
    <row r="67" spans="1:9" ht="20.25">
      <c r="A67" s="8" t="s">
        <v>117</v>
      </c>
      <c r="B67" s="9" t="s">
        <v>118</v>
      </c>
      <c r="C67" s="10"/>
      <c r="D67" s="10"/>
      <c r="E67" s="10"/>
      <c r="F67" s="10"/>
      <c r="G67" s="10"/>
      <c r="H67" s="10"/>
      <c r="I67" s="10"/>
    </row>
    <row r="68" spans="1:9" ht="20.25">
      <c r="A68" s="8" t="s">
        <v>119</v>
      </c>
      <c r="B68" s="9" t="s">
        <v>120</v>
      </c>
      <c r="C68" s="10"/>
      <c r="D68" s="10"/>
      <c r="E68" s="10"/>
      <c r="F68" s="10"/>
      <c r="G68" s="10"/>
      <c r="H68" s="10"/>
      <c r="I68" s="10"/>
    </row>
    <row r="69" spans="1:9" ht="20.25">
      <c r="A69" s="8" t="s">
        <v>121</v>
      </c>
      <c r="B69" s="9" t="s">
        <v>122</v>
      </c>
      <c r="C69" s="10"/>
      <c r="D69" s="10"/>
      <c r="E69" s="10"/>
      <c r="F69" s="10"/>
      <c r="G69" s="10"/>
      <c r="H69" s="10"/>
      <c r="I69" s="10"/>
    </row>
    <row r="70" spans="1:9" ht="20.25">
      <c r="A70" s="12" t="s">
        <v>123</v>
      </c>
      <c r="B70" s="13" t="s">
        <v>194</v>
      </c>
      <c r="C70" s="10"/>
      <c r="D70" s="10"/>
      <c r="E70" s="10"/>
      <c r="F70" s="10"/>
      <c r="G70" s="10"/>
      <c r="H70" s="10"/>
      <c r="I70" s="10"/>
    </row>
    <row r="71" spans="1:9" ht="20.25">
      <c r="A71" s="8" t="s">
        <v>124</v>
      </c>
      <c r="B71" s="9" t="s">
        <v>125</v>
      </c>
      <c r="C71" s="10"/>
      <c r="D71" s="10"/>
      <c r="E71" s="10"/>
      <c r="F71" s="10"/>
      <c r="G71" s="10"/>
      <c r="H71" s="10"/>
      <c r="I71" s="10"/>
    </row>
    <row r="72" spans="1:9" ht="20.25">
      <c r="A72" s="8" t="s">
        <v>126</v>
      </c>
      <c r="B72" s="9" t="s">
        <v>127</v>
      </c>
      <c r="C72" s="10"/>
      <c r="D72" s="10"/>
      <c r="E72" s="10"/>
      <c r="F72" s="10"/>
      <c r="G72" s="10"/>
      <c r="H72" s="10"/>
      <c r="I72" s="10"/>
    </row>
    <row r="73" spans="1:9" ht="20.25">
      <c r="A73" s="8" t="s">
        <v>128</v>
      </c>
      <c r="B73" s="9" t="s">
        <v>129</v>
      </c>
      <c r="C73" s="18">
        <v>394000</v>
      </c>
      <c r="D73" s="18">
        <v>597850</v>
      </c>
      <c r="E73" s="18">
        <v>597850</v>
      </c>
      <c r="F73" s="18">
        <v>597850</v>
      </c>
      <c r="G73" s="18"/>
      <c r="H73" s="18"/>
      <c r="I73" s="11">
        <f>E73/D73*100</f>
        <v>100</v>
      </c>
    </row>
    <row r="74" spans="1:9" ht="20.25">
      <c r="A74" s="8" t="s">
        <v>130</v>
      </c>
      <c r="B74" s="9" t="s">
        <v>131</v>
      </c>
      <c r="C74" s="18">
        <v>551000</v>
      </c>
      <c r="D74" s="18">
        <v>593275</v>
      </c>
      <c r="E74" s="18">
        <v>577535</v>
      </c>
      <c r="F74" s="18">
        <v>577535</v>
      </c>
      <c r="G74" s="18"/>
      <c r="H74" s="18"/>
      <c r="I74" s="11">
        <f>E74/D74*100</f>
        <v>97.34693017571952</v>
      </c>
    </row>
    <row r="75" spans="1:9" ht="20.25">
      <c r="A75" s="8" t="s">
        <v>132</v>
      </c>
      <c r="B75" s="9" t="s">
        <v>133</v>
      </c>
      <c r="C75" s="18"/>
      <c r="D75" s="18"/>
      <c r="E75" s="18"/>
      <c r="F75" s="18"/>
      <c r="G75" s="18"/>
      <c r="H75" s="18"/>
      <c r="I75" s="10"/>
    </row>
    <row r="76" spans="1:9" ht="20.25">
      <c r="A76" s="8" t="s">
        <v>134</v>
      </c>
      <c r="B76" s="9" t="s">
        <v>135</v>
      </c>
      <c r="C76" s="18"/>
      <c r="D76" s="18"/>
      <c r="E76" s="18"/>
      <c r="F76" s="18"/>
      <c r="G76" s="18"/>
      <c r="H76" s="18"/>
      <c r="I76" s="10"/>
    </row>
    <row r="77" spans="1:9" ht="20.25">
      <c r="A77" s="8" t="s">
        <v>136</v>
      </c>
      <c r="B77" s="9" t="s">
        <v>137</v>
      </c>
      <c r="C77" s="18">
        <v>255000</v>
      </c>
      <c r="D77" s="18">
        <v>321604</v>
      </c>
      <c r="E77" s="18">
        <v>317354</v>
      </c>
      <c r="F77" s="18">
        <v>317354</v>
      </c>
      <c r="G77" s="18"/>
      <c r="H77" s="18"/>
      <c r="I77" s="11">
        <f>E77/D77*100</f>
        <v>98.67849902364398</v>
      </c>
    </row>
    <row r="78" spans="1:9" ht="20.25">
      <c r="A78" s="12" t="s">
        <v>138</v>
      </c>
      <c r="B78" s="13" t="s">
        <v>195</v>
      </c>
      <c r="C78" s="18">
        <f>SUM(C72:C77)</f>
        <v>1200000</v>
      </c>
      <c r="D78" s="19">
        <v>1512729</v>
      </c>
      <c r="E78" s="19">
        <f>SUM(E73:E77)</f>
        <v>1492739</v>
      </c>
      <c r="F78" s="19">
        <f>SUM(F73:F77)</f>
        <v>1492739</v>
      </c>
      <c r="G78" s="19"/>
      <c r="H78" s="19"/>
      <c r="I78" s="11">
        <f>E78/D78*100</f>
        <v>98.67854718194732</v>
      </c>
    </row>
    <row r="79" spans="1:9" ht="20.25">
      <c r="A79" s="8" t="s">
        <v>139</v>
      </c>
      <c r="B79" s="9" t="s">
        <v>140</v>
      </c>
      <c r="C79" s="18"/>
      <c r="D79" s="18"/>
      <c r="E79" s="18"/>
      <c r="F79" s="18"/>
      <c r="G79" s="18"/>
      <c r="H79" s="18"/>
      <c r="I79" s="10"/>
    </row>
    <row r="80" spans="1:9" ht="20.25">
      <c r="A80" s="8" t="s">
        <v>141</v>
      </c>
      <c r="B80" s="9" t="s">
        <v>142</v>
      </c>
      <c r="C80" s="10"/>
      <c r="D80" s="10"/>
      <c r="E80" s="10"/>
      <c r="F80" s="10"/>
      <c r="G80" s="10"/>
      <c r="H80" s="10"/>
      <c r="I80" s="10"/>
    </row>
    <row r="81" spans="1:9" ht="20.25">
      <c r="A81" s="8" t="s">
        <v>143</v>
      </c>
      <c r="B81" s="9" t="s">
        <v>144</v>
      </c>
      <c r="C81" s="10"/>
      <c r="D81" s="10"/>
      <c r="E81" s="10"/>
      <c r="F81" s="10"/>
      <c r="G81" s="10"/>
      <c r="H81" s="10"/>
      <c r="I81" s="10"/>
    </row>
    <row r="82" spans="1:9" ht="20.25">
      <c r="A82" s="8" t="s">
        <v>145</v>
      </c>
      <c r="B82" s="9" t="s">
        <v>146</v>
      </c>
      <c r="C82" s="10"/>
      <c r="D82" s="10"/>
      <c r="E82" s="10"/>
      <c r="F82" s="10"/>
      <c r="G82" s="10"/>
      <c r="H82" s="10"/>
      <c r="I82" s="10"/>
    </row>
    <row r="83" spans="1:9" ht="20.25">
      <c r="A83" s="12" t="s">
        <v>147</v>
      </c>
      <c r="B83" s="13" t="s">
        <v>196</v>
      </c>
      <c r="C83" s="10"/>
      <c r="D83" s="10"/>
      <c r="E83" s="10"/>
      <c r="F83" s="10"/>
      <c r="G83" s="10"/>
      <c r="H83" s="10"/>
      <c r="I83" s="10"/>
    </row>
    <row r="84" spans="1:9" ht="40.5">
      <c r="A84" s="8" t="s">
        <v>148</v>
      </c>
      <c r="B84" s="9" t="s">
        <v>149</v>
      </c>
      <c r="C84" s="10"/>
      <c r="D84" s="10"/>
      <c r="E84" s="10"/>
      <c r="F84" s="10"/>
      <c r="G84" s="10"/>
      <c r="H84" s="10"/>
      <c r="I84" s="10"/>
    </row>
    <row r="85" spans="1:9" ht="40.5">
      <c r="A85" s="8" t="s">
        <v>150</v>
      </c>
      <c r="B85" s="9" t="s">
        <v>151</v>
      </c>
      <c r="C85" s="10"/>
      <c r="D85" s="10"/>
      <c r="E85" s="10"/>
      <c r="F85" s="10"/>
      <c r="G85" s="10"/>
      <c r="H85" s="10"/>
      <c r="I85" s="10"/>
    </row>
    <row r="86" spans="1:9" ht="40.5">
      <c r="A86" s="8" t="s">
        <v>152</v>
      </c>
      <c r="B86" s="9" t="s">
        <v>153</v>
      </c>
      <c r="C86" s="10"/>
      <c r="D86" s="10"/>
      <c r="E86" s="10"/>
      <c r="F86" s="10"/>
      <c r="G86" s="10"/>
      <c r="H86" s="10"/>
      <c r="I86" s="10"/>
    </row>
    <row r="87" spans="1:9" ht="20.25">
      <c r="A87" s="8" t="s">
        <v>154</v>
      </c>
      <c r="B87" s="9" t="s">
        <v>155</v>
      </c>
      <c r="C87" s="10"/>
      <c r="D87" s="10"/>
      <c r="E87" s="10"/>
      <c r="F87" s="10"/>
      <c r="G87" s="10"/>
      <c r="H87" s="10"/>
      <c r="I87" s="10"/>
    </row>
    <row r="88" spans="1:9" ht="40.5">
      <c r="A88" s="8" t="s">
        <v>156</v>
      </c>
      <c r="B88" s="9" t="s">
        <v>157</v>
      </c>
      <c r="C88" s="10"/>
      <c r="D88" s="10"/>
      <c r="E88" s="10"/>
      <c r="F88" s="10"/>
      <c r="G88" s="10"/>
      <c r="H88" s="10"/>
      <c r="I88" s="10"/>
    </row>
    <row r="89" spans="1:9" ht="40.5">
      <c r="A89" s="8" t="s">
        <v>158</v>
      </c>
      <c r="B89" s="9" t="s">
        <v>159</v>
      </c>
      <c r="C89" s="10"/>
      <c r="D89" s="10"/>
      <c r="E89" s="10"/>
      <c r="F89" s="10"/>
      <c r="G89" s="10"/>
      <c r="H89" s="10"/>
      <c r="I89" s="10"/>
    </row>
    <row r="90" spans="1:9" ht="20.25">
      <c r="A90" s="8" t="s">
        <v>160</v>
      </c>
      <c r="B90" s="9" t="s">
        <v>161</v>
      </c>
      <c r="C90" s="10"/>
      <c r="D90" s="10"/>
      <c r="E90" s="10"/>
      <c r="F90" s="10"/>
      <c r="G90" s="10"/>
      <c r="H90" s="10"/>
      <c r="I90" s="10"/>
    </row>
    <row r="91" spans="1:9" ht="20.25">
      <c r="A91" s="8" t="s">
        <v>162</v>
      </c>
      <c r="B91" s="9" t="s">
        <v>163</v>
      </c>
      <c r="C91" s="10"/>
      <c r="D91" s="10"/>
      <c r="E91" s="10"/>
      <c r="F91" s="10"/>
      <c r="G91" s="10"/>
      <c r="H91" s="10"/>
      <c r="I91" s="10"/>
    </row>
    <row r="92" spans="1:9" ht="20.25">
      <c r="A92" s="12" t="s">
        <v>164</v>
      </c>
      <c r="B92" s="13" t="s">
        <v>197</v>
      </c>
      <c r="C92" s="10"/>
      <c r="D92" s="10"/>
      <c r="E92" s="10"/>
      <c r="F92" s="10"/>
      <c r="G92" s="10"/>
      <c r="H92" s="10"/>
      <c r="I92" s="10"/>
    </row>
    <row r="93" spans="1:9" ht="20.25">
      <c r="A93" s="12" t="s">
        <v>165</v>
      </c>
      <c r="B93" s="13" t="s">
        <v>198</v>
      </c>
      <c r="C93" s="15">
        <v>66193000</v>
      </c>
      <c r="D93" s="15">
        <v>68165258</v>
      </c>
      <c r="E93" s="15">
        <v>64332214</v>
      </c>
      <c r="F93" s="15">
        <v>59488214</v>
      </c>
      <c r="G93" s="15"/>
      <c r="H93" s="15">
        <v>4844000</v>
      </c>
      <c r="I93" s="11">
        <f>E93/D93*100</f>
        <v>94.3768363643544</v>
      </c>
    </row>
    <row r="94" spans="1:9" ht="20.25">
      <c r="A94" s="8" t="s">
        <v>1</v>
      </c>
      <c r="B94" s="9" t="s">
        <v>166</v>
      </c>
      <c r="C94" s="10"/>
      <c r="D94" s="10"/>
      <c r="E94" s="10"/>
      <c r="F94" s="10"/>
      <c r="G94" s="10"/>
      <c r="H94" s="10"/>
      <c r="I94" s="10"/>
    </row>
    <row r="95" spans="1:9" ht="20.25">
      <c r="A95" s="8" t="s">
        <v>2</v>
      </c>
      <c r="B95" s="9" t="s">
        <v>167</v>
      </c>
      <c r="C95" s="10"/>
      <c r="D95" s="10"/>
      <c r="E95" s="10"/>
      <c r="F95" s="10"/>
      <c r="G95" s="10"/>
      <c r="H95" s="10"/>
      <c r="I95" s="10"/>
    </row>
    <row r="96" spans="1:9" ht="20.25">
      <c r="A96" s="8" t="s">
        <v>3</v>
      </c>
      <c r="B96" s="9" t="s">
        <v>168</v>
      </c>
      <c r="C96" s="10"/>
      <c r="D96" s="10"/>
      <c r="E96" s="10"/>
      <c r="F96" s="10"/>
      <c r="G96" s="10"/>
      <c r="H96" s="10"/>
      <c r="I96" s="10"/>
    </row>
    <row r="97" spans="1:9" ht="20.25">
      <c r="A97" s="12" t="s">
        <v>4</v>
      </c>
      <c r="B97" s="13" t="s">
        <v>199</v>
      </c>
      <c r="C97" s="10"/>
      <c r="D97" s="10"/>
      <c r="E97" s="10"/>
      <c r="F97" s="10"/>
      <c r="G97" s="10"/>
      <c r="H97" s="10"/>
      <c r="I97" s="10"/>
    </row>
    <row r="98" spans="1:9" ht="20.25">
      <c r="A98" s="8" t="s">
        <v>12</v>
      </c>
      <c r="B98" s="9" t="s">
        <v>169</v>
      </c>
      <c r="C98" s="10"/>
      <c r="D98" s="10"/>
      <c r="E98" s="10"/>
      <c r="F98" s="10"/>
      <c r="G98" s="10"/>
      <c r="H98" s="10"/>
      <c r="I98" s="10"/>
    </row>
    <row r="99" spans="1:9" ht="20.25">
      <c r="A99" s="8" t="s">
        <v>14</v>
      </c>
      <c r="B99" s="9" t="s">
        <v>170</v>
      </c>
      <c r="C99" s="10"/>
      <c r="D99" s="10"/>
      <c r="E99" s="10"/>
      <c r="F99" s="10"/>
      <c r="G99" s="10"/>
      <c r="H99" s="10"/>
      <c r="I99" s="10"/>
    </row>
    <row r="100" spans="1:9" ht="20.25">
      <c r="A100" s="8" t="s">
        <v>16</v>
      </c>
      <c r="B100" s="9" t="s">
        <v>171</v>
      </c>
      <c r="C100" s="10"/>
      <c r="D100" s="10"/>
      <c r="E100" s="10"/>
      <c r="F100" s="10"/>
      <c r="G100" s="10"/>
      <c r="H100" s="10"/>
      <c r="I100" s="10"/>
    </row>
    <row r="101" spans="1:9" ht="20.25">
      <c r="A101" s="8" t="s">
        <v>5</v>
      </c>
      <c r="B101" s="9" t="s">
        <v>172</v>
      </c>
      <c r="C101" s="10"/>
      <c r="D101" s="10"/>
      <c r="E101" s="10"/>
      <c r="F101" s="10"/>
      <c r="G101" s="10"/>
      <c r="H101" s="10"/>
      <c r="I101" s="10"/>
    </row>
    <row r="102" spans="1:9" ht="20.25">
      <c r="A102" s="12" t="s">
        <v>6</v>
      </c>
      <c r="B102" s="13" t="s">
        <v>200</v>
      </c>
      <c r="C102" s="10"/>
      <c r="D102" s="10"/>
      <c r="E102" s="10"/>
      <c r="F102" s="10"/>
      <c r="G102" s="10"/>
      <c r="H102" s="10"/>
      <c r="I102" s="10"/>
    </row>
    <row r="103" spans="1:9" ht="20.25">
      <c r="A103" s="8" t="s">
        <v>20</v>
      </c>
      <c r="B103" s="9" t="s">
        <v>173</v>
      </c>
      <c r="C103" s="10"/>
      <c r="D103" s="10"/>
      <c r="E103" s="10"/>
      <c r="F103" s="10"/>
      <c r="G103" s="10"/>
      <c r="H103" s="10"/>
      <c r="I103" s="10"/>
    </row>
    <row r="104" spans="1:9" ht="20.25">
      <c r="A104" s="8" t="s">
        <v>22</v>
      </c>
      <c r="B104" s="9" t="s">
        <v>174</v>
      </c>
      <c r="C104" s="10"/>
      <c r="D104" s="10"/>
      <c r="E104" s="10"/>
      <c r="F104" s="10"/>
      <c r="G104" s="10"/>
      <c r="H104" s="10"/>
      <c r="I104" s="10"/>
    </row>
    <row r="105" spans="1:9" ht="20.25">
      <c r="A105" s="8" t="s">
        <v>24</v>
      </c>
      <c r="B105" s="9" t="s">
        <v>175</v>
      </c>
      <c r="C105" s="10"/>
      <c r="D105" s="10"/>
      <c r="E105" s="10"/>
      <c r="F105" s="10"/>
      <c r="G105" s="10"/>
      <c r="H105" s="10"/>
      <c r="I105" s="10"/>
    </row>
    <row r="106" spans="1:9" ht="20.25">
      <c r="A106" s="8" t="s">
        <v>26</v>
      </c>
      <c r="B106" s="9" t="s">
        <v>176</v>
      </c>
      <c r="C106" s="10"/>
      <c r="D106" s="10"/>
      <c r="E106" s="10"/>
      <c r="F106" s="10"/>
      <c r="G106" s="10"/>
      <c r="H106" s="10"/>
      <c r="I106" s="10"/>
    </row>
    <row r="107" spans="1:9" ht="20.25">
      <c r="A107" s="8" t="s">
        <v>28</v>
      </c>
      <c r="B107" s="14" t="s">
        <v>177</v>
      </c>
      <c r="C107" s="10"/>
      <c r="D107" s="10"/>
      <c r="E107" s="10"/>
      <c r="F107" s="10"/>
      <c r="G107" s="10"/>
      <c r="H107" s="10"/>
      <c r="I107" s="10"/>
    </row>
    <row r="108" spans="1:9" ht="20.25">
      <c r="A108" s="8" t="s">
        <v>29</v>
      </c>
      <c r="B108" s="9" t="s">
        <v>178</v>
      </c>
      <c r="C108" s="10"/>
      <c r="D108" s="10"/>
      <c r="E108" s="10"/>
      <c r="F108" s="10"/>
      <c r="G108" s="10"/>
      <c r="H108" s="10"/>
      <c r="I108" s="10"/>
    </row>
    <row r="109" spans="1:9" ht="20.25">
      <c r="A109" s="12" t="s">
        <v>31</v>
      </c>
      <c r="B109" s="13" t="s">
        <v>201</v>
      </c>
      <c r="C109" s="10"/>
      <c r="D109" s="10"/>
      <c r="E109" s="10"/>
      <c r="F109" s="10"/>
      <c r="G109" s="10"/>
      <c r="H109" s="10"/>
      <c r="I109" s="10"/>
    </row>
    <row r="110" spans="1:9" ht="20.25">
      <c r="A110" s="8" t="s">
        <v>33</v>
      </c>
      <c r="B110" s="9" t="s">
        <v>179</v>
      </c>
      <c r="C110" s="10"/>
      <c r="D110" s="10"/>
      <c r="E110" s="10"/>
      <c r="F110" s="10"/>
      <c r="G110" s="10"/>
      <c r="H110" s="10"/>
      <c r="I110" s="10"/>
    </row>
    <row r="111" spans="1:9" ht="20.25">
      <c r="A111" s="8" t="s">
        <v>0</v>
      </c>
      <c r="B111" s="9" t="s">
        <v>180</v>
      </c>
      <c r="C111" s="10"/>
      <c r="D111" s="10"/>
      <c r="E111" s="10"/>
      <c r="F111" s="10"/>
      <c r="G111" s="10"/>
      <c r="H111" s="10"/>
      <c r="I111" s="10"/>
    </row>
    <row r="112" spans="1:9" ht="20.25">
      <c r="A112" s="8" t="s">
        <v>35</v>
      </c>
      <c r="B112" s="9" t="s">
        <v>181</v>
      </c>
      <c r="C112" s="10"/>
      <c r="D112" s="10"/>
      <c r="E112" s="10"/>
      <c r="F112" s="10"/>
      <c r="G112" s="10"/>
      <c r="H112" s="10"/>
      <c r="I112" s="10"/>
    </row>
    <row r="113" spans="1:9" ht="20.25">
      <c r="A113" s="8" t="s">
        <v>36</v>
      </c>
      <c r="B113" s="9" t="s">
        <v>182</v>
      </c>
      <c r="C113" s="10"/>
      <c r="D113" s="10"/>
      <c r="E113" s="10"/>
      <c r="F113" s="10"/>
      <c r="G113" s="10"/>
      <c r="H113" s="10"/>
      <c r="I113" s="10"/>
    </row>
    <row r="114" spans="1:9" ht="20.25">
      <c r="A114" s="12" t="s">
        <v>38</v>
      </c>
      <c r="B114" s="13" t="s">
        <v>202</v>
      </c>
      <c r="C114" s="10"/>
      <c r="D114" s="10"/>
      <c r="E114" s="10"/>
      <c r="F114" s="10"/>
      <c r="G114" s="10"/>
      <c r="H114" s="10"/>
      <c r="I114" s="10"/>
    </row>
    <row r="115" spans="1:9" ht="20.25">
      <c r="A115" s="8" t="s">
        <v>40</v>
      </c>
      <c r="B115" s="9" t="s">
        <v>183</v>
      </c>
      <c r="C115" s="10"/>
      <c r="D115" s="10"/>
      <c r="E115" s="10"/>
      <c r="F115" s="10"/>
      <c r="G115" s="10"/>
      <c r="H115" s="10"/>
      <c r="I115" s="10"/>
    </row>
    <row r="116" spans="1:9" ht="20.25">
      <c r="A116" s="12" t="s">
        <v>42</v>
      </c>
      <c r="B116" s="13" t="s">
        <v>203</v>
      </c>
      <c r="C116" s="10"/>
      <c r="D116" s="10"/>
      <c r="E116" s="10"/>
      <c r="F116" s="10"/>
      <c r="G116" s="10"/>
      <c r="H116" s="10"/>
      <c r="I116" s="10"/>
    </row>
    <row r="117" spans="1:10" ht="20.25">
      <c r="A117" s="7"/>
      <c r="B117" s="13" t="s">
        <v>204</v>
      </c>
      <c r="C117" s="15">
        <v>66193000</v>
      </c>
      <c r="D117" s="15">
        <v>68165258</v>
      </c>
      <c r="E117" s="15">
        <v>64332214</v>
      </c>
      <c r="F117" s="15">
        <v>59488214</v>
      </c>
      <c r="G117" s="15"/>
      <c r="H117" s="15">
        <v>4844000</v>
      </c>
      <c r="I117" s="11">
        <f>E117/D117*100</f>
        <v>94.3768363643544</v>
      </c>
      <c r="J117" s="2"/>
    </row>
    <row r="118" spans="1:9" ht="20.25">
      <c r="A118" s="7"/>
      <c r="B118" s="7"/>
      <c r="C118" s="7"/>
      <c r="D118" s="7"/>
      <c r="E118" s="7"/>
      <c r="F118" s="7"/>
      <c r="G118" s="7"/>
      <c r="H118" s="7"/>
      <c r="I118" s="7"/>
    </row>
    <row r="119" spans="1:10" ht="20.25">
      <c r="A119" s="7"/>
      <c r="B119" s="7"/>
      <c r="C119" s="16"/>
      <c r="D119" s="16"/>
      <c r="E119" s="16"/>
      <c r="F119" s="16"/>
      <c r="G119" s="16"/>
      <c r="H119" s="16"/>
      <c r="I119" s="16"/>
      <c r="J119" s="3"/>
    </row>
    <row r="120" spans="1:10" ht="20.25">
      <c r="A120" s="7"/>
      <c r="B120" s="16"/>
      <c r="C120" s="16"/>
      <c r="D120" s="16"/>
      <c r="E120" s="16"/>
      <c r="F120" s="16"/>
      <c r="G120" s="16"/>
      <c r="H120" s="16"/>
      <c r="I120" s="16"/>
      <c r="J120" s="3"/>
    </row>
    <row r="121" spans="1:10" ht="20.25">
      <c r="A121" s="7"/>
      <c r="B121" s="16"/>
      <c r="C121" s="16"/>
      <c r="D121" s="16"/>
      <c r="E121" s="16"/>
      <c r="F121" s="16"/>
      <c r="G121" s="16"/>
      <c r="H121" s="16"/>
      <c r="I121" s="16"/>
      <c r="J121" s="3"/>
    </row>
    <row r="122" spans="1:10" ht="20.25">
      <c r="A122" s="7"/>
      <c r="B122" s="16"/>
      <c r="C122" s="16"/>
      <c r="D122" s="16"/>
      <c r="E122" s="16"/>
      <c r="F122" s="16"/>
      <c r="G122" s="16"/>
      <c r="H122" s="16"/>
      <c r="I122" s="16"/>
      <c r="J122" s="3"/>
    </row>
    <row r="123" spans="1:10" ht="20.25">
      <c r="A123" s="7"/>
      <c r="B123" s="16"/>
      <c r="C123" s="16"/>
      <c r="D123" s="16"/>
      <c r="E123" s="16"/>
      <c r="F123" s="16"/>
      <c r="G123" s="16"/>
      <c r="H123" s="16"/>
      <c r="I123" s="16"/>
      <c r="J123" s="3"/>
    </row>
    <row r="124" spans="1:9" ht="15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</sheetData>
  <sheetProtection/>
  <mergeCells count="6">
    <mergeCell ref="A1:B1"/>
    <mergeCell ref="C1:C3"/>
    <mergeCell ref="D1:D3"/>
    <mergeCell ref="E1:E3"/>
    <mergeCell ref="I1:I3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B1">
      <selection activeCell="A1" sqref="A1:IV16384"/>
    </sheetView>
  </sheetViews>
  <sheetFormatPr defaultColWidth="9.140625" defaultRowHeight="12.75"/>
  <cols>
    <col min="1" max="1" width="8.140625" style="0" hidden="1" customWidth="1"/>
    <col min="2" max="2" width="97.8515625" style="0" customWidth="1"/>
    <col min="3" max="3" width="21.421875" style="0" customWidth="1"/>
    <col min="4" max="4" width="23.57421875" style="0" customWidth="1"/>
    <col min="5" max="5" width="17.7109375" style="0" customWidth="1"/>
    <col min="6" max="6" width="13.57421875" style="0" customWidth="1"/>
    <col min="7" max="7" width="18.8515625" style="0" customWidth="1"/>
  </cols>
  <sheetData>
    <row r="1" spans="1:7" ht="30.75" customHeight="1">
      <c r="A1" s="23" t="s">
        <v>218</v>
      </c>
      <c r="B1" s="24"/>
      <c r="C1" s="25" t="s">
        <v>7</v>
      </c>
      <c r="D1" s="25" t="s">
        <v>208</v>
      </c>
      <c r="E1" s="27" t="s">
        <v>205</v>
      </c>
      <c r="F1" s="27" t="s">
        <v>206</v>
      </c>
      <c r="G1" s="29" t="s">
        <v>219</v>
      </c>
    </row>
    <row r="2" spans="1:7" ht="27.75" customHeight="1">
      <c r="A2" s="23" t="s">
        <v>220</v>
      </c>
      <c r="B2" s="24"/>
      <c r="C2" s="26"/>
      <c r="D2" s="26"/>
      <c r="E2" s="28"/>
      <c r="F2" s="28"/>
      <c r="G2" s="26"/>
    </row>
    <row r="3" spans="1:7" ht="27.75" customHeight="1">
      <c r="A3" s="6"/>
      <c r="B3" s="6" t="s">
        <v>221</v>
      </c>
      <c r="C3" s="26"/>
      <c r="D3" s="26"/>
      <c r="E3" s="28"/>
      <c r="F3" s="28"/>
      <c r="G3" s="26"/>
    </row>
    <row r="4" spans="1:7" ht="20.25">
      <c r="A4" s="8" t="s">
        <v>1</v>
      </c>
      <c r="B4" s="9" t="s">
        <v>8</v>
      </c>
      <c r="C4" s="18">
        <v>5596500</v>
      </c>
      <c r="D4" s="18">
        <v>5673800</v>
      </c>
      <c r="E4" s="18">
        <v>5466701</v>
      </c>
      <c r="F4" s="11">
        <f>E4/D4*100</f>
        <v>96.34990658817723</v>
      </c>
      <c r="G4" s="18">
        <v>5466701</v>
      </c>
    </row>
    <row r="5" spans="1:7" ht="20.25">
      <c r="A5" s="8" t="s">
        <v>2</v>
      </c>
      <c r="B5" s="9" t="s">
        <v>9</v>
      </c>
      <c r="C5" s="18"/>
      <c r="D5" s="18"/>
      <c r="E5" s="18"/>
      <c r="F5" s="10"/>
      <c r="G5" s="18"/>
    </row>
    <row r="6" spans="1:7" ht="20.25">
      <c r="A6" s="8" t="s">
        <v>3</v>
      </c>
      <c r="B6" s="9" t="s">
        <v>10</v>
      </c>
      <c r="C6" s="18"/>
      <c r="D6" s="18"/>
      <c r="E6" s="18"/>
      <c r="F6" s="10"/>
      <c r="G6" s="18"/>
    </row>
    <row r="7" spans="1:7" ht="20.25">
      <c r="A7" s="8" t="s">
        <v>4</v>
      </c>
      <c r="B7" s="9" t="s">
        <v>11</v>
      </c>
      <c r="C7" s="18"/>
      <c r="D7" s="18"/>
      <c r="E7" s="18"/>
      <c r="F7" s="10"/>
      <c r="G7" s="18"/>
    </row>
    <row r="8" spans="1:7" ht="20.25">
      <c r="A8" s="8" t="s">
        <v>12</v>
      </c>
      <c r="B8" s="9" t="s">
        <v>13</v>
      </c>
      <c r="C8" s="18"/>
      <c r="D8" s="18"/>
      <c r="E8" s="18"/>
      <c r="F8" s="10"/>
      <c r="G8" s="18"/>
    </row>
    <row r="9" spans="1:7" ht="20.25">
      <c r="A9" s="8" t="s">
        <v>14</v>
      </c>
      <c r="B9" s="9" t="s">
        <v>15</v>
      </c>
      <c r="C9" s="18">
        <v>387000</v>
      </c>
      <c r="D9" s="18">
        <v>387000</v>
      </c>
      <c r="E9" s="18">
        <v>387000</v>
      </c>
      <c r="F9" s="11">
        <f>E9/D9*100</f>
        <v>100</v>
      </c>
      <c r="G9" s="18">
        <v>387000</v>
      </c>
    </row>
    <row r="10" spans="1:7" ht="20.25">
      <c r="A10" s="8" t="s">
        <v>16</v>
      </c>
      <c r="B10" s="9" t="s">
        <v>17</v>
      </c>
      <c r="C10" s="18">
        <v>320000</v>
      </c>
      <c r="D10" s="18">
        <v>320000</v>
      </c>
      <c r="E10" s="18">
        <v>272000</v>
      </c>
      <c r="F10" s="11">
        <f>E10/D10*100</f>
        <v>85</v>
      </c>
      <c r="G10" s="18">
        <v>272000</v>
      </c>
    </row>
    <row r="11" spans="1:7" ht="20.25">
      <c r="A11" s="8" t="s">
        <v>5</v>
      </c>
      <c r="B11" s="9" t="s">
        <v>18</v>
      </c>
      <c r="C11" s="18"/>
      <c r="D11" s="18"/>
      <c r="E11" s="18"/>
      <c r="F11" s="10"/>
      <c r="G11" s="18"/>
    </row>
    <row r="12" spans="1:7" ht="20.25">
      <c r="A12" s="8" t="s">
        <v>6</v>
      </c>
      <c r="B12" s="9" t="s">
        <v>19</v>
      </c>
      <c r="C12" s="18"/>
      <c r="D12" s="18"/>
      <c r="E12" s="18"/>
      <c r="F12" s="10"/>
      <c r="G12" s="18"/>
    </row>
    <row r="13" spans="1:7" ht="20.25">
      <c r="A13" s="8" t="s">
        <v>20</v>
      </c>
      <c r="B13" s="9" t="s">
        <v>21</v>
      </c>
      <c r="C13" s="18">
        <v>0</v>
      </c>
      <c r="D13" s="18">
        <v>0</v>
      </c>
      <c r="E13" s="18">
        <v>0</v>
      </c>
      <c r="F13" s="11"/>
      <c r="G13" s="18">
        <v>0</v>
      </c>
    </row>
    <row r="14" spans="1:7" ht="20.25">
      <c r="A14" s="8" t="s">
        <v>22</v>
      </c>
      <c r="B14" s="9" t="s">
        <v>23</v>
      </c>
      <c r="C14" s="18"/>
      <c r="D14" s="18"/>
      <c r="E14" s="18"/>
      <c r="F14" s="10"/>
      <c r="G14" s="18"/>
    </row>
    <row r="15" spans="1:7" ht="20.25">
      <c r="A15" s="8" t="s">
        <v>24</v>
      </c>
      <c r="B15" s="9" t="s">
        <v>25</v>
      </c>
      <c r="C15" s="18"/>
      <c r="D15" s="18"/>
      <c r="E15" s="18"/>
      <c r="F15" s="10"/>
      <c r="G15" s="18"/>
    </row>
    <row r="16" spans="1:7" ht="20.25">
      <c r="A16" s="8" t="s">
        <v>26</v>
      </c>
      <c r="B16" s="9" t="s">
        <v>27</v>
      </c>
      <c r="C16" s="18">
        <v>300000</v>
      </c>
      <c r="D16" s="18">
        <v>0</v>
      </c>
      <c r="E16" s="18">
        <v>0</v>
      </c>
      <c r="F16" s="10"/>
      <c r="G16" s="18">
        <v>0</v>
      </c>
    </row>
    <row r="17" spans="1:7" ht="20.25">
      <c r="A17" s="12" t="s">
        <v>28</v>
      </c>
      <c r="B17" s="13" t="s">
        <v>184</v>
      </c>
      <c r="C17" s="18">
        <f>SUM(C4:C16)</f>
        <v>6603500</v>
      </c>
      <c r="D17" s="18">
        <f>SUM(D4:D16)</f>
        <v>6380800</v>
      </c>
      <c r="E17" s="18">
        <f>SUM(E4:E16)</f>
        <v>6125701</v>
      </c>
      <c r="F17" s="11">
        <f>E17/D17*100</f>
        <v>96.0020843781344</v>
      </c>
      <c r="G17" s="18">
        <f>SUM(G4:G16)</f>
        <v>6125701</v>
      </c>
    </row>
    <row r="18" spans="1:7" ht="20.25">
      <c r="A18" s="8" t="s">
        <v>29</v>
      </c>
      <c r="B18" s="9" t="s">
        <v>30</v>
      </c>
      <c r="C18" s="18"/>
      <c r="D18" s="18"/>
      <c r="E18" s="18"/>
      <c r="F18" s="10"/>
      <c r="G18" s="18"/>
    </row>
    <row r="19" spans="1:7" ht="40.5">
      <c r="A19" s="8" t="s">
        <v>31</v>
      </c>
      <c r="B19" s="9" t="s">
        <v>32</v>
      </c>
      <c r="C19" s="18"/>
      <c r="D19" s="18">
        <v>0</v>
      </c>
      <c r="E19" s="18">
        <v>0</v>
      </c>
      <c r="F19" s="11"/>
      <c r="G19" s="18">
        <v>0</v>
      </c>
    </row>
    <row r="20" spans="1:7" ht="20.25">
      <c r="A20" s="8" t="s">
        <v>33</v>
      </c>
      <c r="B20" s="9" t="s">
        <v>34</v>
      </c>
      <c r="C20" s="18">
        <v>595000</v>
      </c>
      <c r="D20" s="18">
        <v>595000</v>
      </c>
      <c r="E20" s="18">
        <v>510830</v>
      </c>
      <c r="F20" s="11">
        <f aca="true" t="shared" si="0" ref="F20:F25">E20/D20*100</f>
        <v>85.85378151260504</v>
      </c>
      <c r="G20" s="18">
        <v>510830</v>
      </c>
    </row>
    <row r="21" spans="1:7" ht="20.25">
      <c r="A21" s="12" t="s">
        <v>0</v>
      </c>
      <c r="B21" s="13" t="s">
        <v>185</v>
      </c>
      <c r="C21" s="18">
        <f>C18+C19+C20</f>
        <v>595000</v>
      </c>
      <c r="D21" s="18">
        <f>D18+D19+D20</f>
        <v>595000</v>
      </c>
      <c r="E21" s="18">
        <f>E18+E19+E20</f>
        <v>510830</v>
      </c>
      <c r="F21" s="11">
        <f t="shared" si="0"/>
        <v>85.85378151260504</v>
      </c>
      <c r="G21" s="18">
        <f>G18+G19+G20</f>
        <v>510830</v>
      </c>
    </row>
    <row r="22" spans="1:7" ht="20.25">
      <c r="A22" s="12" t="s">
        <v>35</v>
      </c>
      <c r="B22" s="13" t="s">
        <v>186</v>
      </c>
      <c r="C22" s="19">
        <f>C17+C21</f>
        <v>7198500</v>
      </c>
      <c r="D22" s="19">
        <f>D17+D21</f>
        <v>6975800</v>
      </c>
      <c r="E22" s="19">
        <f>E17+E21</f>
        <v>6636531</v>
      </c>
      <c r="F22" s="17">
        <f t="shared" si="0"/>
        <v>95.13648613779064</v>
      </c>
      <c r="G22" s="19">
        <f>G17+G21</f>
        <v>6636531</v>
      </c>
    </row>
    <row r="23" spans="1:7" ht="40.5">
      <c r="A23" s="12" t="s">
        <v>36</v>
      </c>
      <c r="B23" s="13" t="s">
        <v>37</v>
      </c>
      <c r="C23" s="19">
        <v>2010000</v>
      </c>
      <c r="D23" s="19">
        <v>2030871</v>
      </c>
      <c r="E23" s="19">
        <v>1940262</v>
      </c>
      <c r="F23" s="17">
        <f t="shared" si="0"/>
        <v>95.53841676797788</v>
      </c>
      <c r="G23" s="19">
        <v>1940262</v>
      </c>
    </row>
    <row r="24" spans="1:7" ht="20.25">
      <c r="A24" s="8" t="s">
        <v>38</v>
      </c>
      <c r="B24" s="9" t="s">
        <v>39</v>
      </c>
      <c r="C24" s="18">
        <v>450000</v>
      </c>
      <c r="D24" s="18">
        <v>450000</v>
      </c>
      <c r="E24" s="18">
        <v>409716</v>
      </c>
      <c r="F24" s="11">
        <f t="shared" si="0"/>
        <v>91.048</v>
      </c>
      <c r="G24" s="18">
        <v>409716</v>
      </c>
    </row>
    <row r="25" spans="1:7" ht="20.25">
      <c r="A25" s="8" t="s">
        <v>40</v>
      </c>
      <c r="B25" s="9" t="s">
        <v>41</v>
      </c>
      <c r="C25" s="18">
        <v>350000</v>
      </c>
      <c r="D25" s="18">
        <v>350000</v>
      </c>
      <c r="E25" s="18">
        <v>292716</v>
      </c>
      <c r="F25" s="11">
        <f t="shared" si="0"/>
        <v>83.63314285714286</v>
      </c>
      <c r="G25" s="18">
        <v>292716</v>
      </c>
    </row>
    <row r="26" spans="1:7" ht="20.25">
      <c r="A26" s="8" t="s">
        <v>42</v>
      </c>
      <c r="B26" s="9" t="s">
        <v>43</v>
      </c>
      <c r="C26" s="18"/>
      <c r="D26" s="18"/>
      <c r="E26" s="18"/>
      <c r="F26" s="10"/>
      <c r="G26" s="18"/>
    </row>
    <row r="27" spans="1:7" ht="20.25">
      <c r="A27" s="12" t="s">
        <v>44</v>
      </c>
      <c r="B27" s="13" t="s">
        <v>187</v>
      </c>
      <c r="C27" s="19">
        <f>C24+C25+C26</f>
        <v>800000</v>
      </c>
      <c r="D27" s="19">
        <f>D24+D25+D26</f>
        <v>800000</v>
      </c>
      <c r="E27" s="19">
        <f>E24+E25+E26</f>
        <v>702432</v>
      </c>
      <c r="F27" s="17">
        <f>E27/D27*100</f>
        <v>87.804</v>
      </c>
      <c r="G27" s="19">
        <f>G24+G25+G26</f>
        <v>702432</v>
      </c>
    </row>
    <row r="28" spans="1:7" ht="20.25">
      <c r="A28" s="8" t="s">
        <v>45</v>
      </c>
      <c r="B28" s="9" t="s">
        <v>46</v>
      </c>
      <c r="C28" s="18">
        <v>120000</v>
      </c>
      <c r="D28" s="18">
        <v>120000</v>
      </c>
      <c r="E28" s="18">
        <v>119825</v>
      </c>
      <c r="F28" s="11">
        <f>E28/D28*100</f>
        <v>99.85416666666667</v>
      </c>
      <c r="G28" s="18">
        <v>119825</v>
      </c>
    </row>
    <row r="29" spans="1:7" ht="20.25">
      <c r="A29" s="8" t="s">
        <v>47</v>
      </c>
      <c r="B29" s="9" t="s">
        <v>48</v>
      </c>
      <c r="C29" s="18">
        <v>170000</v>
      </c>
      <c r="D29" s="18">
        <v>170000</v>
      </c>
      <c r="E29" s="18">
        <v>67055</v>
      </c>
      <c r="F29" s="11">
        <f>E29/D29*100</f>
        <v>39.444117647058825</v>
      </c>
      <c r="G29" s="18">
        <v>67055</v>
      </c>
    </row>
    <row r="30" spans="1:7" ht="20.25">
      <c r="A30" s="12" t="s">
        <v>49</v>
      </c>
      <c r="B30" s="13" t="s">
        <v>188</v>
      </c>
      <c r="C30" s="19">
        <f>C28+C29</f>
        <v>290000</v>
      </c>
      <c r="D30" s="19">
        <f>D28+D29</f>
        <v>290000</v>
      </c>
      <c r="E30" s="19">
        <f>E28+E29</f>
        <v>186880</v>
      </c>
      <c r="F30" s="17">
        <f>E30/D30*100</f>
        <v>64.44137931034483</v>
      </c>
      <c r="G30" s="19">
        <f>G28+G29</f>
        <v>186880</v>
      </c>
    </row>
    <row r="31" spans="1:7" ht="20.25">
      <c r="A31" s="8" t="s">
        <v>50</v>
      </c>
      <c r="B31" s="9" t="s">
        <v>51</v>
      </c>
      <c r="C31" s="18">
        <v>1800000</v>
      </c>
      <c r="D31" s="18">
        <v>2121426</v>
      </c>
      <c r="E31" s="18">
        <v>1923247</v>
      </c>
      <c r="F31" s="11">
        <f>E31/D31*100</f>
        <v>90.65821763285639</v>
      </c>
      <c r="G31" s="18">
        <v>1923247</v>
      </c>
    </row>
    <row r="32" spans="1:7" ht="20.25">
      <c r="A32" s="8" t="s">
        <v>52</v>
      </c>
      <c r="B32" s="9" t="s">
        <v>53</v>
      </c>
      <c r="C32" s="18"/>
      <c r="D32" s="18"/>
      <c r="E32" s="18"/>
      <c r="F32" s="10"/>
      <c r="G32" s="18"/>
    </row>
    <row r="33" spans="1:7" ht="20.25">
      <c r="A33" s="8" t="s">
        <v>54</v>
      </c>
      <c r="B33" s="9" t="s">
        <v>55</v>
      </c>
      <c r="C33" s="18"/>
      <c r="D33" s="18"/>
      <c r="E33" s="18"/>
      <c r="F33" s="10"/>
      <c r="G33" s="18"/>
    </row>
    <row r="34" spans="1:7" ht="20.25">
      <c r="A34" s="8" t="s">
        <v>56</v>
      </c>
      <c r="B34" s="9" t="s">
        <v>57</v>
      </c>
      <c r="C34" s="18">
        <v>250000</v>
      </c>
      <c r="D34" s="18">
        <v>50000</v>
      </c>
      <c r="E34" s="18">
        <v>34197</v>
      </c>
      <c r="F34" s="11">
        <f>E34/D34*100</f>
        <v>68.394</v>
      </c>
      <c r="G34" s="18">
        <v>34197</v>
      </c>
    </row>
    <row r="35" spans="1:7" ht="20.25">
      <c r="A35" s="8" t="s">
        <v>58</v>
      </c>
      <c r="B35" s="9" t="s">
        <v>59</v>
      </c>
      <c r="C35" s="18"/>
      <c r="D35" s="18"/>
      <c r="E35" s="18"/>
      <c r="F35" s="10"/>
      <c r="G35" s="18"/>
    </row>
    <row r="36" spans="1:7" ht="20.25">
      <c r="A36" s="8" t="s">
        <v>60</v>
      </c>
      <c r="B36" s="9" t="s">
        <v>61</v>
      </c>
      <c r="C36" s="18">
        <v>500000</v>
      </c>
      <c r="D36" s="18">
        <v>650000</v>
      </c>
      <c r="E36" s="18">
        <v>634387</v>
      </c>
      <c r="F36" s="11">
        <f>E36/D36*100</f>
        <v>97.598</v>
      </c>
      <c r="G36" s="18">
        <v>634387</v>
      </c>
    </row>
    <row r="37" spans="1:7" ht="20.25">
      <c r="A37" s="8" t="s">
        <v>62</v>
      </c>
      <c r="B37" s="9" t="s">
        <v>63</v>
      </c>
      <c r="C37" s="18">
        <v>450000</v>
      </c>
      <c r="D37" s="18">
        <v>930000</v>
      </c>
      <c r="E37" s="18">
        <v>910005</v>
      </c>
      <c r="F37" s="11">
        <f>E37/D37*100</f>
        <v>97.85000000000001</v>
      </c>
      <c r="G37" s="18">
        <v>910005</v>
      </c>
    </row>
    <row r="38" spans="1:7" ht="20.25">
      <c r="A38" s="12" t="s">
        <v>64</v>
      </c>
      <c r="B38" s="13" t="s">
        <v>189</v>
      </c>
      <c r="C38" s="18">
        <f>SUM(C31:C37)</f>
        <v>3000000</v>
      </c>
      <c r="D38" s="18">
        <f>SUM(D31:D37)</f>
        <v>3751426</v>
      </c>
      <c r="E38" s="18">
        <f>SUM(E31:E37)</f>
        <v>3501836</v>
      </c>
      <c r="F38" s="11">
        <f>E38/D38*100</f>
        <v>93.34679665812415</v>
      </c>
      <c r="G38" s="18">
        <f>SUM(G31:G37)</f>
        <v>3501836</v>
      </c>
    </row>
    <row r="39" spans="1:7" ht="20.25">
      <c r="A39" s="8" t="s">
        <v>65</v>
      </c>
      <c r="B39" s="9" t="s">
        <v>66</v>
      </c>
      <c r="C39" s="18">
        <v>200000</v>
      </c>
      <c r="D39" s="18">
        <v>200000</v>
      </c>
      <c r="E39" s="18">
        <v>120458</v>
      </c>
      <c r="F39" s="11">
        <f>E39/D39*100</f>
        <v>60.229</v>
      </c>
      <c r="G39" s="18">
        <v>120458</v>
      </c>
    </row>
    <row r="40" spans="1:7" ht="20.25">
      <c r="A40" s="8" t="s">
        <v>67</v>
      </c>
      <c r="B40" s="9" t="s">
        <v>68</v>
      </c>
      <c r="C40" s="18"/>
      <c r="D40" s="18"/>
      <c r="E40" s="18"/>
      <c r="F40" s="10"/>
      <c r="G40" s="18"/>
    </row>
    <row r="41" spans="1:7" ht="20.25">
      <c r="A41" s="12" t="s">
        <v>69</v>
      </c>
      <c r="B41" s="13" t="s">
        <v>190</v>
      </c>
      <c r="C41" s="18">
        <f>SUM(C39,C40)</f>
        <v>200000</v>
      </c>
      <c r="D41" s="18">
        <f>SUM(D39,D40)</f>
        <v>200000</v>
      </c>
      <c r="E41" s="18">
        <f>SUM(E39,E40)</f>
        <v>120458</v>
      </c>
      <c r="F41" s="11">
        <f>E41/D41*100</f>
        <v>60.229</v>
      </c>
      <c r="G41" s="18">
        <f>SUM(G39,G40)</f>
        <v>120458</v>
      </c>
    </row>
    <row r="42" spans="1:7" ht="20.25">
      <c r="A42" s="8" t="s">
        <v>70</v>
      </c>
      <c r="B42" s="9" t="s">
        <v>71</v>
      </c>
      <c r="C42" s="18">
        <v>915000</v>
      </c>
      <c r="D42" s="18">
        <v>945000</v>
      </c>
      <c r="E42" s="18">
        <v>933810</v>
      </c>
      <c r="F42" s="11">
        <f>E42/D42*100</f>
        <v>98.81587301587301</v>
      </c>
      <c r="G42" s="18">
        <v>933810</v>
      </c>
    </row>
    <row r="43" spans="1:7" ht="20.25">
      <c r="A43" s="8" t="s">
        <v>72</v>
      </c>
      <c r="B43" s="9" t="s">
        <v>73</v>
      </c>
      <c r="C43" s="18"/>
      <c r="D43" s="18"/>
      <c r="E43" s="18"/>
      <c r="F43" s="10"/>
      <c r="G43" s="18"/>
    </row>
    <row r="44" spans="1:7" ht="20.25">
      <c r="A44" s="8" t="s">
        <v>74</v>
      </c>
      <c r="B44" s="9" t="s">
        <v>75</v>
      </c>
      <c r="C44" s="18"/>
      <c r="D44" s="18"/>
      <c r="E44" s="18"/>
      <c r="F44" s="10"/>
      <c r="G44" s="18"/>
    </row>
    <row r="45" spans="1:7" ht="20.25">
      <c r="A45" s="8" t="s">
        <v>76</v>
      </c>
      <c r="B45" s="9" t="s">
        <v>77</v>
      </c>
      <c r="C45" s="18"/>
      <c r="D45" s="18"/>
      <c r="E45" s="18"/>
      <c r="F45" s="10"/>
      <c r="G45" s="18"/>
    </row>
    <row r="46" spans="1:7" ht="20.25">
      <c r="A46" s="8" t="s">
        <v>78</v>
      </c>
      <c r="B46" s="9" t="s">
        <v>79</v>
      </c>
      <c r="C46" s="18">
        <v>186500</v>
      </c>
      <c r="D46" s="18">
        <v>286500</v>
      </c>
      <c r="E46" s="18">
        <v>254284</v>
      </c>
      <c r="F46" s="11">
        <f>E46/D46*100</f>
        <v>88.75532286212915</v>
      </c>
      <c r="G46" s="18">
        <v>254284</v>
      </c>
    </row>
    <row r="47" spans="1:7" ht="20.25">
      <c r="A47" s="12" t="s">
        <v>80</v>
      </c>
      <c r="B47" s="13" t="s">
        <v>191</v>
      </c>
      <c r="C47" s="18">
        <f>SUM(C42:C46)</f>
        <v>1101500</v>
      </c>
      <c r="D47" s="18">
        <f>SUM(D42:D46)</f>
        <v>1231500</v>
      </c>
      <c r="E47" s="18">
        <f>SUM(E42:E46)</f>
        <v>1188094</v>
      </c>
      <c r="F47" s="11">
        <f>E47/D47*100</f>
        <v>96.47535525781568</v>
      </c>
      <c r="G47" s="18">
        <f>SUM(G42:G46)</f>
        <v>1188094</v>
      </c>
    </row>
    <row r="48" spans="1:7" ht="20.25">
      <c r="A48" s="12" t="s">
        <v>81</v>
      </c>
      <c r="B48" s="13" t="s">
        <v>192</v>
      </c>
      <c r="C48" s="19">
        <f>C27+C30+C38+C41+C47</f>
        <v>5391500</v>
      </c>
      <c r="D48" s="19">
        <f>D27+D30+D38+D41+D47</f>
        <v>6272926</v>
      </c>
      <c r="E48" s="19">
        <f>E27+E30+E38+E41+E47</f>
        <v>5699700</v>
      </c>
      <c r="F48" s="17">
        <f>E48/D48*100</f>
        <v>90.86190399822985</v>
      </c>
      <c r="G48" s="19">
        <f>G27+G30+G38+G41+G47</f>
        <v>5699700</v>
      </c>
    </row>
    <row r="49" spans="1:7" ht="20.25">
      <c r="A49" s="8" t="s">
        <v>82</v>
      </c>
      <c r="B49" s="9" t="s">
        <v>83</v>
      </c>
      <c r="C49" s="18"/>
      <c r="D49" s="18"/>
      <c r="E49" s="18"/>
      <c r="F49" s="10"/>
      <c r="G49" s="18"/>
    </row>
    <row r="50" spans="1:7" ht="20.25">
      <c r="A50" s="8" t="s">
        <v>84</v>
      </c>
      <c r="B50" s="9" t="s">
        <v>85</v>
      </c>
      <c r="C50" s="18"/>
      <c r="D50" s="18"/>
      <c r="E50" s="18"/>
      <c r="F50" s="10"/>
      <c r="G50" s="18"/>
    </row>
    <row r="51" spans="1:7" ht="20.25">
      <c r="A51" s="8" t="s">
        <v>86</v>
      </c>
      <c r="B51" s="9" t="s">
        <v>87</v>
      </c>
      <c r="C51" s="18"/>
      <c r="D51" s="18"/>
      <c r="E51" s="18"/>
      <c r="F51" s="10"/>
      <c r="G51" s="18"/>
    </row>
    <row r="52" spans="1:7" ht="20.25">
      <c r="A52" s="8" t="s">
        <v>88</v>
      </c>
      <c r="B52" s="9" t="s">
        <v>89</v>
      </c>
      <c r="C52" s="18"/>
      <c r="D52" s="18"/>
      <c r="E52" s="18"/>
      <c r="F52" s="10"/>
      <c r="G52" s="18"/>
    </row>
    <row r="53" spans="1:7" ht="20.25">
      <c r="A53" s="8" t="s">
        <v>90</v>
      </c>
      <c r="B53" s="9" t="s">
        <v>91</v>
      </c>
      <c r="C53" s="18"/>
      <c r="D53" s="18"/>
      <c r="E53" s="18"/>
      <c r="F53" s="10"/>
      <c r="G53" s="18"/>
    </row>
    <row r="54" spans="1:7" ht="20.25">
      <c r="A54" s="8" t="s">
        <v>92</v>
      </c>
      <c r="B54" s="9" t="s">
        <v>93</v>
      </c>
      <c r="C54" s="18"/>
      <c r="D54" s="18"/>
      <c r="E54" s="18"/>
      <c r="F54" s="10"/>
      <c r="G54" s="18"/>
    </row>
    <row r="55" spans="1:7" ht="20.25">
      <c r="A55" s="8" t="s">
        <v>94</v>
      </c>
      <c r="B55" s="9" t="s">
        <v>95</v>
      </c>
      <c r="C55" s="18"/>
      <c r="D55" s="18"/>
      <c r="E55" s="18"/>
      <c r="F55" s="10"/>
      <c r="G55" s="18"/>
    </row>
    <row r="56" spans="1:7" ht="20.25">
      <c r="A56" s="8" t="s">
        <v>96</v>
      </c>
      <c r="B56" s="9" t="s">
        <v>97</v>
      </c>
      <c r="C56" s="18"/>
      <c r="D56" s="18"/>
      <c r="E56" s="18"/>
      <c r="F56" s="10"/>
      <c r="G56" s="18"/>
    </row>
    <row r="57" spans="1:7" ht="20.25">
      <c r="A57" s="12" t="s">
        <v>98</v>
      </c>
      <c r="B57" s="13" t="s">
        <v>193</v>
      </c>
      <c r="C57" s="18">
        <f>SUM(C49:C56)</f>
        <v>0</v>
      </c>
      <c r="D57" s="18">
        <f>SUM(D49:D56)</f>
        <v>0</v>
      </c>
      <c r="E57" s="18"/>
      <c r="F57" s="10"/>
      <c r="G57" s="18"/>
    </row>
    <row r="58" spans="1:7" ht="20.25">
      <c r="A58" s="8" t="s">
        <v>99</v>
      </c>
      <c r="B58" s="9" t="s">
        <v>100</v>
      </c>
      <c r="C58" s="18"/>
      <c r="D58" s="18"/>
      <c r="E58" s="18"/>
      <c r="F58" s="10"/>
      <c r="G58" s="18"/>
    </row>
    <row r="59" spans="1:7" ht="20.25">
      <c r="A59" s="8" t="s">
        <v>101</v>
      </c>
      <c r="B59" s="9" t="s">
        <v>102</v>
      </c>
      <c r="C59" s="18"/>
      <c r="D59" s="18"/>
      <c r="E59" s="18"/>
      <c r="F59" s="10"/>
      <c r="G59" s="18"/>
    </row>
    <row r="60" spans="1:7" ht="40.5">
      <c r="A60" s="8" t="s">
        <v>103</v>
      </c>
      <c r="B60" s="9" t="s">
        <v>104</v>
      </c>
      <c r="C60" s="18"/>
      <c r="D60" s="18"/>
      <c r="E60" s="18"/>
      <c r="F60" s="10"/>
      <c r="G60" s="18"/>
    </row>
    <row r="61" spans="1:7" ht="40.5">
      <c r="A61" s="8" t="s">
        <v>105</v>
      </c>
      <c r="B61" s="9" t="s">
        <v>106</v>
      </c>
      <c r="C61" s="18"/>
      <c r="D61" s="18"/>
      <c r="E61" s="18"/>
      <c r="F61" s="10"/>
      <c r="G61" s="18"/>
    </row>
    <row r="62" spans="1:7" ht="40.5">
      <c r="A62" s="8" t="s">
        <v>107</v>
      </c>
      <c r="B62" s="9" t="s">
        <v>108</v>
      </c>
      <c r="C62" s="18"/>
      <c r="D62" s="18"/>
      <c r="E62" s="18"/>
      <c r="F62" s="10"/>
      <c r="G62" s="18"/>
    </row>
    <row r="63" spans="1:7" ht="20.25">
      <c r="A63" s="8" t="s">
        <v>109</v>
      </c>
      <c r="B63" s="9" t="s">
        <v>110</v>
      </c>
      <c r="C63" s="18"/>
      <c r="D63" s="18"/>
      <c r="E63" s="18"/>
      <c r="F63" s="10"/>
      <c r="G63" s="18"/>
    </row>
    <row r="64" spans="1:7" ht="40.5">
      <c r="A64" s="8" t="s">
        <v>111</v>
      </c>
      <c r="B64" s="9" t="s">
        <v>112</v>
      </c>
      <c r="C64" s="18"/>
      <c r="D64" s="18"/>
      <c r="E64" s="18"/>
      <c r="F64" s="10"/>
      <c r="G64" s="18"/>
    </row>
    <row r="65" spans="1:7" ht="40.5">
      <c r="A65" s="8" t="s">
        <v>113</v>
      </c>
      <c r="B65" s="9" t="s">
        <v>114</v>
      </c>
      <c r="C65" s="18"/>
      <c r="D65" s="18"/>
      <c r="E65" s="18"/>
      <c r="F65" s="10"/>
      <c r="G65" s="18"/>
    </row>
    <row r="66" spans="1:7" ht="20.25">
      <c r="A66" s="8" t="s">
        <v>115</v>
      </c>
      <c r="B66" s="9" t="s">
        <v>116</v>
      </c>
      <c r="C66" s="18"/>
      <c r="D66" s="18"/>
      <c r="E66" s="18"/>
      <c r="F66" s="10"/>
      <c r="G66" s="18"/>
    </row>
    <row r="67" spans="1:7" ht="20.25">
      <c r="A67" s="8" t="s">
        <v>117</v>
      </c>
      <c r="B67" s="9" t="s">
        <v>118</v>
      </c>
      <c r="C67" s="18"/>
      <c r="D67" s="18"/>
      <c r="E67" s="18"/>
      <c r="F67" s="10"/>
      <c r="G67" s="18"/>
    </row>
    <row r="68" spans="1:7" ht="20.25">
      <c r="A68" s="8" t="s">
        <v>119</v>
      </c>
      <c r="B68" s="9" t="s">
        <v>120</v>
      </c>
      <c r="C68" s="18"/>
      <c r="D68" s="18"/>
      <c r="E68" s="18"/>
      <c r="F68" s="10"/>
      <c r="G68" s="18"/>
    </row>
    <row r="69" spans="1:7" ht="20.25">
      <c r="A69" s="8" t="s">
        <v>121</v>
      </c>
      <c r="B69" s="9" t="s">
        <v>122</v>
      </c>
      <c r="C69" s="18"/>
      <c r="D69" s="18"/>
      <c r="E69" s="18"/>
      <c r="F69" s="10"/>
      <c r="G69" s="18"/>
    </row>
    <row r="70" spans="1:7" ht="20.25">
      <c r="A70" s="12" t="s">
        <v>123</v>
      </c>
      <c r="B70" s="13" t="s">
        <v>194</v>
      </c>
      <c r="C70" s="18">
        <f>SUM(C58:C69)</f>
        <v>0</v>
      </c>
      <c r="D70" s="18">
        <f>SUM(D58:D69)</f>
        <v>0</v>
      </c>
      <c r="E70" s="18"/>
      <c r="F70" s="10"/>
      <c r="G70" s="18"/>
    </row>
    <row r="71" spans="1:7" ht="20.25">
      <c r="A71" s="8" t="s">
        <v>124</v>
      </c>
      <c r="B71" s="9" t="s">
        <v>125</v>
      </c>
      <c r="C71" s="18"/>
      <c r="D71" s="18"/>
      <c r="E71" s="18"/>
      <c r="F71" s="10"/>
      <c r="G71" s="18"/>
    </row>
    <row r="72" spans="1:7" ht="20.25">
      <c r="A72" s="8" t="s">
        <v>126</v>
      </c>
      <c r="B72" s="9" t="s">
        <v>127</v>
      </c>
      <c r="C72" s="18"/>
      <c r="D72" s="18"/>
      <c r="E72" s="18"/>
      <c r="F72" s="10"/>
      <c r="G72" s="18"/>
    </row>
    <row r="73" spans="1:7" ht="20.25">
      <c r="A73" s="8" t="s">
        <v>128</v>
      </c>
      <c r="B73" s="9" t="s">
        <v>129</v>
      </c>
      <c r="C73" s="18"/>
      <c r="D73" s="18"/>
      <c r="E73" s="18"/>
      <c r="F73" s="10"/>
      <c r="G73" s="18"/>
    </row>
    <row r="74" spans="1:7" ht="20.25">
      <c r="A74" s="8" t="s">
        <v>130</v>
      </c>
      <c r="B74" s="9" t="s">
        <v>131</v>
      </c>
      <c r="C74" s="18"/>
      <c r="D74" s="18">
        <v>32000</v>
      </c>
      <c r="E74" s="18">
        <v>23600</v>
      </c>
      <c r="F74" s="11">
        <v>0</v>
      </c>
      <c r="G74" s="18">
        <v>23600</v>
      </c>
    </row>
    <row r="75" spans="1:7" ht="20.25">
      <c r="A75" s="8" t="s">
        <v>132</v>
      </c>
      <c r="B75" s="9" t="s">
        <v>133</v>
      </c>
      <c r="C75" s="18"/>
      <c r="D75" s="18"/>
      <c r="E75" s="18"/>
      <c r="F75" s="10"/>
      <c r="G75" s="18"/>
    </row>
    <row r="76" spans="1:7" ht="20.25">
      <c r="A76" s="8" t="s">
        <v>134</v>
      </c>
      <c r="B76" s="9" t="s">
        <v>135</v>
      </c>
      <c r="C76" s="18"/>
      <c r="D76" s="18"/>
      <c r="E76" s="18"/>
      <c r="F76" s="10"/>
      <c r="G76" s="18"/>
    </row>
    <row r="77" spans="1:7" ht="20.25">
      <c r="A77" s="8" t="s">
        <v>136</v>
      </c>
      <c r="B77" s="9" t="s">
        <v>137</v>
      </c>
      <c r="C77" s="18"/>
      <c r="D77" s="18">
        <v>8000</v>
      </c>
      <c r="E77" s="18">
        <v>6372</v>
      </c>
      <c r="F77" s="11"/>
      <c r="G77" s="18">
        <v>6372</v>
      </c>
    </row>
    <row r="78" spans="1:7" ht="20.25">
      <c r="A78" s="12" t="s">
        <v>138</v>
      </c>
      <c r="B78" s="13" t="s">
        <v>195</v>
      </c>
      <c r="C78" s="18">
        <f>SUM(C71:C77)</f>
        <v>0</v>
      </c>
      <c r="D78" s="19">
        <f>SUM(D71:D77)</f>
        <v>40000</v>
      </c>
      <c r="E78" s="19">
        <f>SUM(E71:E77)</f>
        <v>29972</v>
      </c>
      <c r="F78" s="11">
        <v>0</v>
      </c>
      <c r="G78" s="19">
        <f>SUM(G71:G77)</f>
        <v>29972</v>
      </c>
    </row>
    <row r="79" spans="1:7" ht="20.25">
      <c r="A79" s="8" t="s">
        <v>139</v>
      </c>
      <c r="B79" s="9" t="s">
        <v>140</v>
      </c>
      <c r="C79" s="18"/>
      <c r="D79" s="18"/>
      <c r="E79" s="18"/>
      <c r="F79" s="10"/>
      <c r="G79" s="18"/>
    </row>
    <row r="80" spans="1:7" ht="20.25">
      <c r="A80" s="8" t="s">
        <v>141</v>
      </c>
      <c r="B80" s="9" t="s">
        <v>142</v>
      </c>
      <c r="C80" s="18"/>
      <c r="D80" s="18"/>
      <c r="E80" s="18"/>
      <c r="F80" s="10"/>
      <c r="G80" s="18"/>
    </row>
    <row r="81" spans="1:7" ht="20.25">
      <c r="A81" s="8" t="s">
        <v>143</v>
      </c>
      <c r="B81" s="9" t="s">
        <v>144</v>
      </c>
      <c r="C81" s="18"/>
      <c r="D81" s="18"/>
      <c r="E81" s="18"/>
      <c r="F81" s="10"/>
      <c r="G81" s="18"/>
    </row>
    <row r="82" spans="1:7" ht="20.25">
      <c r="A82" s="8" t="s">
        <v>145</v>
      </c>
      <c r="B82" s="9" t="s">
        <v>146</v>
      </c>
      <c r="C82" s="18"/>
      <c r="D82" s="18"/>
      <c r="E82" s="18"/>
      <c r="F82" s="10"/>
      <c r="G82" s="18"/>
    </row>
    <row r="83" spans="1:7" ht="20.25">
      <c r="A83" s="12" t="s">
        <v>147</v>
      </c>
      <c r="B83" s="13" t="s">
        <v>196</v>
      </c>
      <c r="C83" s="18">
        <f>SUM(C79:C82)</f>
        <v>0</v>
      </c>
      <c r="D83" s="18">
        <f>SUM(D79:D82)</f>
        <v>0</v>
      </c>
      <c r="E83" s="18"/>
      <c r="F83" s="10"/>
      <c r="G83" s="18"/>
    </row>
    <row r="84" spans="1:7" ht="40.5">
      <c r="A84" s="8" t="s">
        <v>148</v>
      </c>
      <c r="B84" s="9" t="s">
        <v>149</v>
      </c>
      <c r="C84" s="18"/>
      <c r="D84" s="18"/>
      <c r="E84" s="18"/>
      <c r="F84" s="10"/>
      <c r="G84" s="18"/>
    </row>
    <row r="85" spans="1:7" ht="40.5">
      <c r="A85" s="8" t="s">
        <v>150</v>
      </c>
      <c r="B85" s="9" t="s">
        <v>151</v>
      </c>
      <c r="C85" s="18"/>
      <c r="D85" s="18"/>
      <c r="E85" s="18"/>
      <c r="F85" s="10"/>
      <c r="G85" s="18"/>
    </row>
    <row r="86" spans="1:7" ht="40.5">
      <c r="A86" s="8" t="s">
        <v>152</v>
      </c>
      <c r="B86" s="9" t="s">
        <v>153</v>
      </c>
      <c r="C86" s="18"/>
      <c r="D86" s="18"/>
      <c r="E86" s="18"/>
      <c r="F86" s="10"/>
      <c r="G86" s="18"/>
    </row>
    <row r="87" spans="1:7" ht="20.25">
      <c r="A87" s="8" t="s">
        <v>154</v>
      </c>
      <c r="B87" s="9" t="s">
        <v>155</v>
      </c>
      <c r="C87" s="18"/>
      <c r="D87" s="18"/>
      <c r="E87" s="18"/>
      <c r="F87" s="10"/>
      <c r="G87" s="18"/>
    </row>
    <row r="88" spans="1:7" ht="40.5">
      <c r="A88" s="8" t="s">
        <v>156</v>
      </c>
      <c r="B88" s="9" t="s">
        <v>157</v>
      </c>
      <c r="C88" s="18"/>
      <c r="D88" s="18"/>
      <c r="E88" s="18"/>
      <c r="F88" s="10"/>
      <c r="G88" s="18"/>
    </row>
    <row r="89" spans="1:7" ht="40.5">
      <c r="A89" s="8" t="s">
        <v>158</v>
      </c>
      <c r="B89" s="9" t="s">
        <v>159</v>
      </c>
      <c r="C89" s="18"/>
      <c r="D89" s="18"/>
      <c r="E89" s="18"/>
      <c r="F89" s="10"/>
      <c r="G89" s="18"/>
    </row>
    <row r="90" spans="1:7" ht="20.25">
      <c r="A90" s="8" t="s">
        <v>160</v>
      </c>
      <c r="B90" s="9" t="s">
        <v>161</v>
      </c>
      <c r="C90" s="18"/>
      <c r="D90" s="18"/>
      <c r="E90" s="18"/>
      <c r="F90" s="10"/>
      <c r="G90" s="18"/>
    </row>
    <row r="91" spans="1:7" ht="20.25">
      <c r="A91" s="8" t="s">
        <v>162</v>
      </c>
      <c r="B91" s="9" t="s">
        <v>163</v>
      </c>
      <c r="C91" s="18"/>
      <c r="D91" s="18"/>
      <c r="E91" s="18"/>
      <c r="F91" s="10"/>
      <c r="G91" s="18"/>
    </row>
    <row r="92" spans="1:7" ht="20.25">
      <c r="A92" s="12" t="s">
        <v>164</v>
      </c>
      <c r="B92" s="13" t="s">
        <v>197</v>
      </c>
      <c r="C92" s="18">
        <f>SUM(C84:C91)</f>
        <v>0</v>
      </c>
      <c r="D92" s="18">
        <f>SUM(D84:D91)</f>
        <v>0</v>
      </c>
      <c r="E92" s="18">
        <f>SUM(E84:E91)</f>
        <v>0</v>
      </c>
      <c r="F92" s="10"/>
      <c r="G92" s="18">
        <f>SUM(G84:G91)</f>
        <v>0</v>
      </c>
    </row>
    <row r="93" spans="1:7" ht="20.25">
      <c r="A93" s="12" t="s">
        <v>165</v>
      </c>
      <c r="B93" s="13" t="s">
        <v>198</v>
      </c>
      <c r="C93" s="19">
        <f>C22+C23+C48+C57+C70+C78+C83+C92</f>
        <v>14600000</v>
      </c>
      <c r="D93" s="19">
        <f>D22+D23+D48+D57+D70+D78+D83+D92</f>
        <v>15319597</v>
      </c>
      <c r="E93" s="19">
        <f>E22+E23+E48+E57+E70+E78+E83+E92</f>
        <v>14306465</v>
      </c>
      <c r="F93" s="17">
        <f>E93/D93*100</f>
        <v>93.38669287449271</v>
      </c>
      <c r="G93" s="19">
        <f>G22+G23+G48+G57+G70+G78+G83+G92</f>
        <v>14306465</v>
      </c>
    </row>
    <row r="94" spans="1:7" ht="20.25">
      <c r="A94" s="8" t="s">
        <v>1</v>
      </c>
      <c r="B94" s="9" t="s">
        <v>166</v>
      </c>
      <c r="C94" s="18"/>
      <c r="D94" s="18"/>
      <c r="E94" s="18"/>
      <c r="F94" s="10"/>
      <c r="G94" s="18"/>
    </row>
    <row r="95" spans="1:7" ht="40.5">
      <c r="A95" s="8" t="s">
        <v>2</v>
      </c>
      <c r="B95" s="9" t="s">
        <v>167</v>
      </c>
      <c r="C95" s="18"/>
      <c r="D95" s="18"/>
      <c r="E95" s="18"/>
      <c r="F95" s="10"/>
      <c r="G95" s="18"/>
    </row>
    <row r="96" spans="1:7" ht="20.25">
      <c r="A96" s="8" t="s">
        <v>3</v>
      </c>
      <c r="B96" s="9" t="s">
        <v>168</v>
      </c>
      <c r="C96" s="18"/>
      <c r="D96" s="18"/>
      <c r="E96" s="18"/>
      <c r="F96" s="10"/>
      <c r="G96" s="18"/>
    </row>
    <row r="97" spans="1:7" ht="20.25">
      <c r="A97" s="12" t="s">
        <v>4</v>
      </c>
      <c r="B97" s="13" t="s">
        <v>199</v>
      </c>
      <c r="C97" s="18">
        <f>C94+C95+C96</f>
        <v>0</v>
      </c>
      <c r="D97" s="18">
        <f>D94+D95+D96</f>
        <v>0</v>
      </c>
      <c r="E97" s="18">
        <f>E94+E95+E96</f>
        <v>0</v>
      </c>
      <c r="F97" s="10"/>
      <c r="G97" s="18">
        <f>G94+G95+G96</f>
        <v>0</v>
      </c>
    </row>
    <row r="98" spans="1:7" ht="20.25">
      <c r="A98" s="8" t="s">
        <v>12</v>
      </c>
      <c r="B98" s="9" t="s">
        <v>169</v>
      </c>
      <c r="C98" s="18"/>
      <c r="D98" s="18"/>
      <c r="E98" s="18"/>
      <c r="F98" s="10"/>
      <c r="G98" s="18"/>
    </row>
    <row r="99" spans="1:7" ht="20.25">
      <c r="A99" s="8" t="s">
        <v>14</v>
      </c>
      <c r="B99" s="9" t="s">
        <v>170</v>
      </c>
      <c r="C99" s="18"/>
      <c r="D99" s="18"/>
      <c r="E99" s="18"/>
      <c r="F99" s="10"/>
      <c r="G99" s="18"/>
    </row>
    <row r="100" spans="1:7" ht="20.25">
      <c r="A100" s="8" t="s">
        <v>16</v>
      </c>
      <c r="B100" s="9" t="s">
        <v>171</v>
      </c>
      <c r="C100" s="18"/>
      <c r="D100" s="18"/>
      <c r="E100" s="18"/>
      <c r="F100" s="10"/>
      <c r="G100" s="18"/>
    </row>
    <row r="101" spans="1:7" ht="20.25">
      <c r="A101" s="8" t="s">
        <v>5</v>
      </c>
      <c r="B101" s="9" t="s">
        <v>172</v>
      </c>
      <c r="C101" s="18"/>
      <c r="D101" s="18"/>
      <c r="E101" s="18"/>
      <c r="F101" s="10"/>
      <c r="G101" s="18"/>
    </row>
    <row r="102" spans="1:7" ht="20.25">
      <c r="A102" s="12" t="s">
        <v>6</v>
      </c>
      <c r="B102" s="13" t="s">
        <v>200</v>
      </c>
      <c r="C102" s="18">
        <f>C98+C99+C100+C101</f>
        <v>0</v>
      </c>
      <c r="D102" s="18">
        <f>D98+D99+D100+D101</f>
        <v>0</v>
      </c>
      <c r="E102" s="18">
        <f>E98+E99+E100+E101</f>
        <v>0</v>
      </c>
      <c r="F102" s="10"/>
      <c r="G102" s="18">
        <f>G98+G99+G100+G101</f>
        <v>0</v>
      </c>
    </row>
    <row r="103" spans="1:7" ht="20.25">
      <c r="A103" s="8" t="s">
        <v>20</v>
      </c>
      <c r="B103" s="9" t="s">
        <v>173</v>
      </c>
      <c r="C103" s="18"/>
      <c r="D103" s="18"/>
      <c r="E103" s="18"/>
      <c r="F103" s="10"/>
      <c r="G103" s="18"/>
    </row>
    <row r="104" spans="1:7" ht="20.25">
      <c r="A104" s="8" t="s">
        <v>22</v>
      </c>
      <c r="B104" s="9" t="s">
        <v>174</v>
      </c>
      <c r="C104" s="18"/>
      <c r="D104" s="18"/>
      <c r="E104" s="18"/>
      <c r="F104" s="10"/>
      <c r="G104" s="18"/>
    </row>
    <row r="105" spans="1:7" ht="20.25">
      <c r="A105" s="8" t="s">
        <v>24</v>
      </c>
      <c r="B105" s="9" t="s">
        <v>175</v>
      </c>
      <c r="C105" s="18"/>
      <c r="D105" s="18"/>
      <c r="E105" s="18"/>
      <c r="F105" s="10"/>
      <c r="G105" s="18"/>
    </row>
    <row r="106" spans="1:7" ht="20.25">
      <c r="A106" s="8" t="s">
        <v>26</v>
      </c>
      <c r="B106" s="9" t="s">
        <v>176</v>
      </c>
      <c r="C106" s="18"/>
      <c r="D106" s="18"/>
      <c r="E106" s="18"/>
      <c r="F106" s="10"/>
      <c r="G106" s="18"/>
    </row>
    <row r="107" spans="1:7" ht="20.25">
      <c r="A107" s="8" t="s">
        <v>28</v>
      </c>
      <c r="B107" s="14" t="s">
        <v>177</v>
      </c>
      <c r="C107" s="18"/>
      <c r="D107" s="18"/>
      <c r="E107" s="18"/>
      <c r="F107" s="10"/>
      <c r="G107" s="18"/>
    </row>
    <row r="108" spans="1:7" ht="20.25">
      <c r="A108" s="8" t="s">
        <v>29</v>
      </c>
      <c r="B108" s="9" t="s">
        <v>178</v>
      </c>
      <c r="C108" s="18"/>
      <c r="D108" s="18"/>
      <c r="E108" s="18"/>
      <c r="F108" s="10"/>
      <c r="G108" s="18"/>
    </row>
    <row r="109" spans="1:7" ht="20.25">
      <c r="A109" s="12" t="s">
        <v>31</v>
      </c>
      <c r="B109" s="13" t="s">
        <v>201</v>
      </c>
      <c r="C109" s="18">
        <f>C97+C102+C103+C104+C105+C106+C107+C108</f>
        <v>0</v>
      </c>
      <c r="D109" s="18">
        <f>D97+D102+D103+D104+D105+D106+D107+D108</f>
        <v>0</v>
      </c>
      <c r="E109" s="18">
        <f>E97+E102+E103+E104+E105+E106+E107+E108</f>
        <v>0</v>
      </c>
      <c r="F109" s="10"/>
      <c r="G109" s="18">
        <f>G97+G102+G103+G104+G105+G106+G107+G108</f>
        <v>0</v>
      </c>
    </row>
    <row r="110" spans="1:7" ht="20.25">
      <c r="A110" s="8" t="s">
        <v>33</v>
      </c>
      <c r="B110" s="9" t="s">
        <v>179</v>
      </c>
      <c r="C110" s="18"/>
      <c r="D110" s="18"/>
      <c r="E110" s="18"/>
      <c r="F110" s="10"/>
      <c r="G110" s="18"/>
    </row>
    <row r="111" spans="1:7" ht="20.25">
      <c r="A111" s="8" t="s">
        <v>0</v>
      </c>
      <c r="B111" s="9" t="s">
        <v>180</v>
      </c>
      <c r="C111" s="18"/>
      <c r="D111" s="18"/>
      <c r="E111" s="18"/>
      <c r="F111" s="10"/>
      <c r="G111" s="18"/>
    </row>
    <row r="112" spans="1:7" ht="20.25">
      <c r="A112" s="8" t="s">
        <v>35</v>
      </c>
      <c r="B112" s="9" t="s">
        <v>181</v>
      </c>
      <c r="C112" s="18"/>
      <c r="D112" s="18"/>
      <c r="E112" s="18"/>
      <c r="F112" s="10"/>
      <c r="G112" s="18"/>
    </row>
    <row r="113" spans="1:7" ht="20.25">
      <c r="A113" s="8" t="s">
        <v>36</v>
      </c>
      <c r="B113" s="9" t="s">
        <v>182</v>
      </c>
      <c r="C113" s="18"/>
      <c r="D113" s="18"/>
      <c r="E113" s="18"/>
      <c r="F113" s="10"/>
      <c r="G113" s="18"/>
    </row>
    <row r="114" spans="1:7" ht="20.25">
      <c r="A114" s="12" t="s">
        <v>38</v>
      </c>
      <c r="B114" s="13" t="s">
        <v>202</v>
      </c>
      <c r="C114" s="18">
        <f>C110+C111+C112+C113</f>
        <v>0</v>
      </c>
      <c r="D114" s="18">
        <f>D110+D111+D112+D113</f>
        <v>0</v>
      </c>
      <c r="E114" s="18">
        <f>E110+E111+E112+E113</f>
        <v>0</v>
      </c>
      <c r="F114" s="10"/>
      <c r="G114" s="18">
        <f>G110+G111+G112+G113</f>
        <v>0</v>
      </c>
    </row>
    <row r="115" spans="1:7" ht="20.25">
      <c r="A115" s="8" t="s">
        <v>40</v>
      </c>
      <c r="B115" s="9" t="s">
        <v>183</v>
      </c>
      <c r="C115" s="18"/>
      <c r="D115" s="18"/>
      <c r="E115" s="18"/>
      <c r="F115" s="10"/>
      <c r="G115" s="18"/>
    </row>
    <row r="116" spans="1:7" ht="20.25">
      <c r="A116" s="12" t="s">
        <v>42</v>
      </c>
      <c r="B116" s="13" t="s">
        <v>203</v>
      </c>
      <c r="C116" s="18">
        <f>C109+C114+C115</f>
        <v>0</v>
      </c>
      <c r="D116" s="18">
        <f>D109+D114+D115</f>
        <v>0</v>
      </c>
      <c r="E116" s="18">
        <f>E109+E114+E115</f>
        <v>0</v>
      </c>
      <c r="F116" s="10"/>
      <c r="G116" s="18">
        <f>G109+G114+G115</f>
        <v>0</v>
      </c>
    </row>
    <row r="117" spans="1:7" ht="20.25">
      <c r="A117" s="7"/>
      <c r="B117" s="13" t="s">
        <v>204</v>
      </c>
      <c r="C117" s="19">
        <f>C93+C116</f>
        <v>14600000</v>
      </c>
      <c r="D117" s="19">
        <f>D93+D116</f>
        <v>15319597</v>
      </c>
      <c r="E117" s="19">
        <f>E93+E116</f>
        <v>14306465</v>
      </c>
      <c r="F117" s="17">
        <f>E117/D117*100</f>
        <v>93.38669287449271</v>
      </c>
      <c r="G117" s="19">
        <f>G93+G116</f>
        <v>14306465</v>
      </c>
    </row>
    <row r="118" spans="1:7" ht="20.25">
      <c r="A118" s="7"/>
      <c r="B118" s="7"/>
      <c r="C118" s="7"/>
      <c r="D118" s="7"/>
      <c r="E118" s="7"/>
      <c r="F118" s="7"/>
      <c r="G118" s="7"/>
    </row>
    <row r="119" spans="1:7" ht="20.25">
      <c r="A119" s="7"/>
      <c r="B119" s="7" t="s">
        <v>222</v>
      </c>
      <c r="C119" s="16"/>
      <c r="D119" s="16"/>
      <c r="E119" s="16"/>
      <c r="F119" s="16"/>
      <c r="G119" s="16"/>
    </row>
    <row r="120" spans="1:7" ht="20.25">
      <c r="A120" s="7"/>
      <c r="B120" s="16"/>
      <c r="C120" s="16"/>
      <c r="D120" s="16"/>
      <c r="E120" s="16"/>
      <c r="F120" s="16"/>
      <c r="G120" s="16"/>
    </row>
    <row r="121" spans="1:7" ht="20.25">
      <c r="A121" s="7"/>
      <c r="B121" s="16"/>
      <c r="C121" s="16"/>
      <c r="D121" s="16"/>
      <c r="E121" s="16"/>
      <c r="F121" s="16"/>
      <c r="G121" s="16"/>
    </row>
    <row r="122" spans="1:7" ht="20.25">
      <c r="A122" s="7"/>
      <c r="B122" s="16"/>
      <c r="C122" s="16"/>
      <c r="D122" s="16"/>
      <c r="E122" s="16"/>
      <c r="F122" s="16"/>
      <c r="G122" s="16"/>
    </row>
    <row r="123" spans="1:7" ht="20.25">
      <c r="A123" s="7"/>
      <c r="B123" s="16"/>
      <c r="C123" s="16"/>
      <c r="D123" s="16"/>
      <c r="E123" s="16"/>
      <c r="F123" s="16"/>
      <c r="G123" s="16"/>
    </row>
    <row r="124" spans="1:6" ht="15.75">
      <c r="A124" s="5"/>
      <c r="B124" s="5"/>
      <c r="C124" s="5"/>
      <c r="D124" s="5"/>
      <c r="E124" s="5"/>
      <c r="F124" s="5"/>
    </row>
    <row r="125" spans="1:6" ht="15.75">
      <c r="A125" s="5"/>
      <c r="B125" s="5"/>
      <c r="C125" s="5"/>
      <c r="D125" s="5"/>
      <c r="E125" s="5"/>
      <c r="F125" s="5"/>
    </row>
    <row r="126" spans="1:6" ht="15.75">
      <c r="A126" s="5"/>
      <c r="B126" s="5"/>
      <c r="C126" s="5"/>
      <c r="D126" s="5"/>
      <c r="E126" s="5"/>
      <c r="F126" s="5"/>
    </row>
    <row r="127" spans="1:6" ht="15.75">
      <c r="A127" s="5"/>
      <c r="B127" s="5"/>
      <c r="C127" s="5"/>
      <c r="D127" s="5"/>
      <c r="E127" s="5"/>
      <c r="F127" s="5"/>
    </row>
    <row r="128" spans="1:6" ht="15.75">
      <c r="A128" s="5"/>
      <c r="B128" s="5"/>
      <c r="C128" s="5"/>
      <c r="D128" s="5"/>
      <c r="E128" s="5"/>
      <c r="F128" s="5"/>
    </row>
    <row r="129" spans="1:6" ht="15.75">
      <c r="A129" s="5"/>
      <c r="B129" s="5"/>
      <c r="C129" s="5"/>
      <c r="D129" s="5"/>
      <c r="E129" s="5"/>
      <c r="F129" s="5"/>
    </row>
    <row r="130" spans="1:6" ht="15.75">
      <c r="A130" s="5"/>
      <c r="B130" s="5"/>
      <c r="C130" s="5"/>
      <c r="D130" s="5"/>
      <c r="E130" s="5"/>
      <c r="F130" s="5"/>
    </row>
    <row r="131" spans="1:6" ht="15.75">
      <c r="A131" s="5"/>
      <c r="B131" s="5"/>
      <c r="C131" s="5"/>
      <c r="D131" s="5"/>
      <c r="E131" s="5"/>
      <c r="F131" s="5"/>
    </row>
    <row r="132" spans="1:6" ht="15.75">
      <c r="A132" s="5"/>
      <c r="B132" s="5"/>
      <c r="C132" s="5"/>
      <c r="D132" s="5"/>
      <c r="E132" s="5"/>
      <c r="F132" s="5"/>
    </row>
    <row r="133" spans="1:6" ht="15.75">
      <c r="A133" s="5"/>
      <c r="B133" s="5"/>
      <c r="C133" s="5"/>
      <c r="D133" s="5"/>
      <c r="E133" s="5"/>
      <c r="F133" s="5"/>
    </row>
    <row r="134" spans="1:6" ht="15.75">
      <c r="A134" s="5"/>
      <c r="B134" s="5"/>
      <c r="C134" s="5"/>
      <c r="D134" s="5"/>
      <c r="E134" s="5"/>
      <c r="F134" s="5"/>
    </row>
    <row r="135" spans="1:6" ht="15.75">
      <c r="A135" s="5"/>
      <c r="B135" s="5"/>
      <c r="C135" s="5"/>
      <c r="D135" s="5"/>
      <c r="E135" s="5"/>
      <c r="F135" s="5"/>
    </row>
    <row r="136" spans="1:6" ht="15.75">
      <c r="A136" s="5"/>
      <c r="B136" s="5"/>
      <c r="C136" s="5"/>
      <c r="D136" s="5"/>
      <c r="E136" s="5"/>
      <c r="F136" s="5"/>
    </row>
    <row r="137" spans="1:6" ht="15.75">
      <c r="A137" s="5"/>
      <c r="B137" s="5"/>
      <c r="C137" s="5"/>
      <c r="D137" s="5"/>
      <c r="E137" s="5"/>
      <c r="F137" s="5"/>
    </row>
    <row r="138" spans="1:6" ht="15.75">
      <c r="A138" s="5"/>
      <c r="B138" s="5"/>
      <c r="C138" s="5"/>
      <c r="D138" s="5"/>
      <c r="E138" s="5"/>
      <c r="F138" s="5"/>
    </row>
    <row r="139" spans="1:6" ht="15.75">
      <c r="A139" s="5"/>
      <c r="B139" s="5"/>
      <c r="C139" s="5"/>
      <c r="D139" s="5"/>
      <c r="E139" s="5"/>
      <c r="F139" s="5"/>
    </row>
    <row r="140" spans="1:6" ht="15.75">
      <c r="A140" s="5"/>
      <c r="B140" s="5"/>
      <c r="C140" s="5"/>
      <c r="D140" s="5"/>
      <c r="E140" s="5"/>
      <c r="F140" s="5"/>
    </row>
    <row r="141" spans="1:6" ht="15.75">
      <c r="A141" s="5"/>
      <c r="B141" s="5"/>
      <c r="C141" s="5"/>
      <c r="D141" s="5"/>
      <c r="E141" s="5"/>
      <c r="F141" s="5"/>
    </row>
    <row r="142" spans="1:6" ht="15.75">
      <c r="A142" s="5"/>
      <c r="B142" s="5"/>
      <c r="C142" s="5"/>
      <c r="D142" s="5"/>
      <c r="E142" s="5"/>
      <c r="F142" s="5"/>
    </row>
    <row r="143" spans="1:6" ht="15.75">
      <c r="A143" s="5"/>
      <c r="B143" s="5"/>
      <c r="C143" s="5"/>
      <c r="D143" s="5"/>
      <c r="E143" s="5"/>
      <c r="F143" s="5"/>
    </row>
    <row r="144" spans="1:6" ht="15.75">
      <c r="A144" s="5"/>
      <c r="B144" s="5"/>
      <c r="C144" s="5"/>
      <c r="D144" s="5"/>
      <c r="E144" s="5"/>
      <c r="F144" s="5"/>
    </row>
    <row r="145" spans="1:6" ht="15.75">
      <c r="A145" s="5"/>
      <c r="B145" s="5"/>
      <c r="C145" s="5"/>
      <c r="D145" s="5"/>
      <c r="E145" s="5"/>
      <c r="F145" s="5"/>
    </row>
    <row r="146" spans="1:6" ht="15.75">
      <c r="A146" s="5"/>
      <c r="B146" s="5"/>
      <c r="C146" s="5"/>
      <c r="D146" s="5"/>
      <c r="E146" s="5"/>
      <c r="F146" s="5"/>
    </row>
    <row r="147" spans="1:6" ht="15.75">
      <c r="A147" s="5"/>
      <c r="B147" s="5"/>
      <c r="C147" s="5"/>
      <c r="D147" s="5"/>
      <c r="E147" s="5"/>
      <c r="F147" s="5"/>
    </row>
    <row r="148" spans="1:6" ht="15.75">
      <c r="A148" s="5"/>
      <c r="B148" s="5"/>
      <c r="C148" s="5"/>
      <c r="D148" s="5"/>
      <c r="E148" s="5"/>
      <c r="F148" s="5"/>
    </row>
    <row r="149" spans="1:6" ht="15.75">
      <c r="A149" s="5"/>
      <c r="B149" s="5"/>
      <c r="C149" s="5"/>
      <c r="D149" s="5"/>
      <c r="E149" s="5"/>
      <c r="F149" s="5"/>
    </row>
    <row r="150" spans="1:6" ht="15.75">
      <c r="A150" s="5"/>
      <c r="B150" s="5"/>
      <c r="C150" s="5"/>
      <c r="D150" s="5"/>
      <c r="E150" s="5"/>
      <c r="F150" s="5"/>
    </row>
    <row r="151" spans="1:6" ht="15.75">
      <c r="A151" s="5"/>
      <c r="B151" s="5"/>
      <c r="C151" s="5"/>
      <c r="D151" s="5"/>
      <c r="E151" s="5"/>
      <c r="F151" s="5"/>
    </row>
    <row r="152" spans="1:6" ht="15.75">
      <c r="A152" s="5"/>
      <c r="B152" s="5"/>
      <c r="C152" s="5"/>
      <c r="D152" s="5"/>
      <c r="E152" s="5"/>
      <c r="F152" s="5"/>
    </row>
    <row r="153" spans="1:6" ht="15.75">
      <c r="A153" s="5"/>
      <c r="B153" s="5"/>
      <c r="C153" s="5"/>
      <c r="D153" s="5"/>
      <c r="E153" s="5"/>
      <c r="F153" s="5"/>
    </row>
    <row r="154" spans="1:6" ht="15.75">
      <c r="A154" s="5"/>
      <c r="B154" s="5"/>
      <c r="C154" s="5"/>
      <c r="D154" s="5"/>
      <c r="E154" s="5"/>
      <c r="F154" s="5"/>
    </row>
    <row r="155" spans="1:6" ht="15.75">
      <c r="A155" s="5"/>
      <c r="B155" s="5"/>
      <c r="C155" s="5"/>
      <c r="D155" s="5"/>
      <c r="E155" s="5"/>
      <c r="F155" s="5"/>
    </row>
    <row r="156" spans="1:6" ht="15.75">
      <c r="A156" s="5"/>
      <c r="B156" s="5"/>
      <c r="C156" s="5"/>
      <c r="D156" s="5"/>
      <c r="E156" s="5"/>
      <c r="F156" s="5"/>
    </row>
    <row r="157" spans="1:6" ht="15.75">
      <c r="A157" s="5"/>
      <c r="B157" s="5"/>
      <c r="C157" s="5"/>
      <c r="D157" s="5"/>
      <c r="E157" s="5"/>
      <c r="F157" s="5"/>
    </row>
    <row r="158" spans="1:6" ht="15.75">
      <c r="A158" s="5"/>
      <c r="B158" s="5"/>
      <c r="C158" s="5"/>
      <c r="D158" s="5"/>
      <c r="E158" s="5"/>
      <c r="F158" s="5"/>
    </row>
    <row r="159" spans="1:6" ht="15.75">
      <c r="A159" s="4"/>
      <c r="B159" s="4"/>
      <c r="C159" s="4"/>
      <c r="D159" s="4"/>
      <c r="E159" s="4"/>
      <c r="F159" s="4"/>
    </row>
    <row r="160" spans="1:6" ht="15.75">
      <c r="A160" s="4"/>
      <c r="B160" s="4"/>
      <c r="C160" s="4"/>
      <c r="D160" s="4"/>
      <c r="E160" s="4"/>
      <c r="F160" s="4"/>
    </row>
    <row r="161" spans="1:6" ht="15.75">
      <c r="A161" s="4"/>
      <c r="B161" s="4"/>
      <c r="C161" s="4"/>
      <c r="D161" s="4"/>
      <c r="E161" s="4"/>
      <c r="F161" s="4"/>
    </row>
    <row r="162" spans="1:6" ht="15.75">
      <c r="A162" s="4"/>
      <c r="B162" s="4"/>
      <c r="C162" s="4"/>
      <c r="D162" s="4"/>
      <c r="E162" s="4"/>
      <c r="F162" s="4"/>
    </row>
    <row r="163" spans="1:6" ht="15.75">
      <c r="A163" s="4"/>
      <c r="B163" s="4"/>
      <c r="C163" s="4"/>
      <c r="D163" s="4"/>
      <c r="E163" s="4"/>
      <c r="F163" s="4"/>
    </row>
    <row r="164" spans="1:6" ht="15.75">
      <c r="A164" s="4"/>
      <c r="B164" s="4"/>
      <c r="C164" s="4"/>
      <c r="D164" s="4"/>
      <c r="E164" s="4"/>
      <c r="F164" s="4"/>
    </row>
    <row r="165" spans="1:6" ht="15.75">
      <c r="A165" s="4"/>
      <c r="B165" s="4"/>
      <c r="C165" s="4"/>
      <c r="D165" s="4"/>
      <c r="E165" s="4"/>
      <c r="F165" s="4"/>
    </row>
    <row r="166" spans="1:6" ht="15.75">
      <c r="A166" s="4"/>
      <c r="B166" s="4"/>
      <c r="C166" s="4"/>
      <c r="D166" s="4"/>
      <c r="E166" s="4"/>
      <c r="F166" s="4"/>
    </row>
    <row r="167" spans="1:6" ht="15.75">
      <c r="A167" s="4"/>
      <c r="B167" s="4"/>
      <c r="C167" s="4"/>
      <c r="D167" s="4"/>
      <c r="E167" s="4"/>
      <c r="F167" s="4"/>
    </row>
    <row r="168" spans="1:6" ht="15.75">
      <c r="A168" s="4"/>
      <c r="B168" s="4"/>
      <c r="C168" s="4"/>
      <c r="D168" s="4"/>
      <c r="E168" s="4"/>
      <c r="F168" s="4"/>
    </row>
    <row r="169" spans="1:6" ht="15.75">
      <c r="A169" s="4"/>
      <c r="B169" s="4"/>
      <c r="C169" s="4"/>
      <c r="D169" s="4"/>
      <c r="E169" s="4"/>
      <c r="F169" s="4"/>
    </row>
    <row r="170" spans="1:6" ht="15.75">
      <c r="A170" s="4"/>
      <c r="B170" s="4"/>
      <c r="C170" s="4"/>
      <c r="D170" s="4"/>
      <c r="E170" s="4"/>
      <c r="F170" s="4"/>
    </row>
    <row r="171" spans="1:6" ht="15.75">
      <c r="A171" s="4"/>
      <c r="B171" s="4"/>
      <c r="C171" s="4"/>
      <c r="D171" s="4"/>
      <c r="E171" s="4"/>
      <c r="F171" s="4"/>
    </row>
    <row r="172" spans="1:6" ht="15.75">
      <c r="A172" s="4"/>
      <c r="B172" s="4"/>
      <c r="C172" s="4"/>
      <c r="D172" s="4"/>
      <c r="E172" s="4"/>
      <c r="F172" s="4"/>
    </row>
    <row r="173" spans="1:6" ht="15.75">
      <c r="A173" s="4"/>
      <c r="B173" s="4"/>
      <c r="C173" s="4"/>
      <c r="D173" s="4"/>
      <c r="E173" s="4"/>
      <c r="F173" s="4"/>
    </row>
    <row r="174" spans="1:6" ht="15.75">
      <c r="A174" s="4"/>
      <c r="B174" s="4"/>
      <c r="C174" s="4"/>
      <c r="D174" s="4"/>
      <c r="E174" s="4"/>
      <c r="F174" s="4"/>
    </row>
    <row r="175" spans="1:6" ht="15.75">
      <c r="A175" s="4"/>
      <c r="B175" s="4"/>
      <c r="C175" s="4"/>
      <c r="D175" s="4"/>
      <c r="E175" s="4"/>
      <c r="F175" s="4"/>
    </row>
    <row r="176" spans="1:6" ht="15.75">
      <c r="A176" s="4"/>
      <c r="B176" s="4"/>
      <c r="C176" s="4"/>
      <c r="D176" s="4"/>
      <c r="E176" s="4"/>
      <c r="F176" s="4"/>
    </row>
    <row r="177" spans="1:6" ht="15.75">
      <c r="A177" s="4"/>
      <c r="B177" s="4"/>
      <c r="C177" s="4"/>
      <c r="D177" s="4"/>
      <c r="E177" s="4"/>
      <c r="F177" s="4"/>
    </row>
    <row r="178" spans="1:6" ht="15.75">
      <c r="A178" s="4"/>
      <c r="B178" s="4"/>
      <c r="C178" s="4"/>
      <c r="D178" s="4"/>
      <c r="E178" s="4"/>
      <c r="F178" s="4"/>
    </row>
    <row r="179" spans="1:6" ht="15.75">
      <c r="A179" s="4"/>
      <c r="B179" s="4"/>
      <c r="C179" s="4"/>
      <c r="D179" s="4"/>
      <c r="E179" s="4"/>
      <c r="F179" s="4"/>
    </row>
    <row r="180" spans="1:6" ht="15.75">
      <c r="A180" s="4"/>
      <c r="B180" s="4"/>
      <c r="C180" s="4"/>
      <c r="D180" s="4"/>
      <c r="E180" s="4"/>
      <c r="F180" s="4"/>
    </row>
    <row r="181" spans="1:6" ht="15.75">
      <c r="A181" s="4"/>
      <c r="B181" s="4"/>
      <c r="C181" s="4"/>
      <c r="D181" s="4"/>
      <c r="E181" s="4"/>
      <c r="F181" s="4"/>
    </row>
    <row r="182" spans="1:6" ht="15.75">
      <c r="A182" s="4"/>
      <c r="B182" s="4"/>
      <c r="C182" s="4"/>
      <c r="D182" s="4"/>
      <c r="E182" s="4"/>
      <c r="F182" s="4"/>
    </row>
    <row r="183" spans="1:6" ht="15.75">
      <c r="A183" s="4"/>
      <c r="B183" s="4"/>
      <c r="C183" s="4"/>
      <c r="D183" s="4"/>
      <c r="E183" s="4"/>
      <c r="F183" s="4"/>
    </row>
    <row r="184" spans="1:6" ht="15.75">
      <c r="A184" s="4"/>
      <c r="B184" s="4"/>
      <c r="C184" s="4"/>
      <c r="D184" s="4"/>
      <c r="E184" s="4"/>
      <c r="F184" s="4"/>
    </row>
    <row r="185" spans="1:6" ht="15.75">
      <c r="A185" s="4"/>
      <c r="B185" s="4"/>
      <c r="C185" s="4"/>
      <c r="D185" s="4"/>
      <c r="E185" s="4"/>
      <c r="F185" s="4"/>
    </row>
    <row r="186" spans="1:6" ht="15.75">
      <c r="A186" s="4"/>
      <c r="B186" s="4"/>
      <c r="C186" s="4"/>
      <c r="D186" s="4"/>
      <c r="E186" s="4"/>
      <c r="F186" s="4"/>
    </row>
    <row r="187" spans="1:6" ht="15.75">
      <c r="A187" s="4"/>
      <c r="B187" s="4"/>
      <c r="C187" s="4"/>
      <c r="D187" s="4"/>
      <c r="E187" s="4"/>
      <c r="F187" s="4"/>
    </row>
    <row r="188" spans="1:6" ht="15.75">
      <c r="A188" s="4"/>
      <c r="B188" s="4"/>
      <c r="C188" s="4"/>
      <c r="D188" s="4"/>
      <c r="E188" s="4"/>
      <c r="F188" s="4"/>
    </row>
    <row r="189" spans="1:6" ht="15.75">
      <c r="A189" s="4"/>
      <c r="B189" s="4"/>
      <c r="C189" s="4"/>
      <c r="D189" s="4"/>
      <c r="E189" s="4"/>
      <c r="F189" s="4"/>
    </row>
    <row r="190" spans="1:6" ht="15.75">
      <c r="A190" s="4"/>
      <c r="B190" s="4"/>
      <c r="C190" s="4"/>
      <c r="D190" s="4"/>
      <c r="E190" s="4"/>
      <c r="F190" s="4"/>
    </row>
    <row r="191" spans="1:6" ht="15.75">
      <c r="A191" s="4"/>
      <c r="B191" s="4"/>
      <c r="C191" s="4"/>
      <c r="D191" s="4"/>
      <c r="E191" s="4"/>
      <c r="F191" s="4"/>
    </row>
    <row r="192" spans="1:6" ht="15.75">
      <c r="A192" s="4"/>
      <c r="B192" s="4"/>
      <c r="C192" s="4"/>
      <c r="D192" s="4"/>
      <c r="E192" s="4"/>
      <c r="F192" s="4"/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B1">
      <selection activeCell="B24" sqref="B24"/>
    </sheetView>
  </sheetViews>
  <sheetFormatPr defaultColWidth="9.140625" defaultRowHeight="12.75"/>
  <cols>
    <col min="1" max="1" width="8.140625" style="0" hidden="1" customWidth="1"/>
    <col min="2" max="2" width="118.140625" style="0" customWidth="1"/>
    <col min="3" max="3" width="22.421875" style="0" customWidth="1"/>
    <col min="4" max="4" width="20.140625" style="0" customWidth="1"/>
    <col min="5" max="5" width="18.28125" style="0" customWidth="1"/>
    <col min="6" max="6" width="16.7109375" style="0" customWidth="1"/>
    <col min="7" max="7" width="18.8515625" style="0" customWidth="1"/>
  </cols>
  <sheetData>
    <row r="1" spans="1:8" ht="20.25">
      <c r="A1" s="30" t="s">
        <v>223</v>
      </c>
      <c r="B1" s="31"/>
      <c r="C1" s="25" t="s">
        <v>7</v>
      </c>
      <c r="D1" s="25" t="s">
        <v>224</v>
      </c>
      <c r="E1" s="27" t="s">
        <v>205</v>
      </c>
      <c r="F1" s="27" t="s">
        <v>206</v>
      </c>
      <c r="G1" s="29" t="s">
        <v>219</v>
      </c>
      <c r="H1" s="1"/>
    </row>
    <row r="2" spans="1:8" ht="20.25">
      <c r="A2" s="30" t="s">
        <v>225</v>
      </c>
      <c r="B2" s="31"/>
      <c r="C2" s="32"/>
      <c r="D2" s="32"/>
      <c r="E2" s="33"/>
      <c r="F2" s="33"/>
      <c r="G2" s="29"/>
      <c r="H2" s="1"/>
    </row>
    <row r="3" spans="1:8" ht="36.75" customHeight="1">
      <c r="A3" s="6"/>
      <c r="B3" s="34" t="s">
        <v>221</v>
      </c>
      <c r="C3" s="32"/>
      <c r="D3" s="32"/>
      <c r="E3" s="33"/>
      <c r="F3" s="33"/>
      <c r="G3" s="29"/>
      <c r="H3" s="1"/>
    </row>
    <row r="4" spans="1:7" ht="20.25">
      <c r="A4" s="35" t="s">
        <v>1</v>
      </c>
      <c r="B4" s="36" t="s">
        <v>8</v>
      </c>
      <c r="C4" s="20">
        <v>26025000</v>
      </c>
      <c r="D4" s="20">
        <v>26148600</v>
      </c>
      <c r="E4" s="20">
        <v>25266214</v>
      </c>
      <c r="F4" s="37">
        <f>E4/D4*100</f>
        <v>96.62549429032529</v>
      </c>
      <c r="G4" s="20">
        <v>25266214</v>
      </c>
    </row>
    <row r="5" spans="1:7" ht="20.25">
      <c r="A5" s="35" t="s">
        <v>2</v>
      </c>
      <c r="B5" s="36" t="s">
        <v>9</v>
      </c>
      <c r="C5" s="20">
        <v>0</v>
      </c>
      <c r="D5" s="20">
        <v>0</v>
      </c>
      <c r="E5" s="20">
        <v>0</v>
      </c>
      <c r="F5" s="7"/>
      <c r="G5" s="20">
        <v>0</v>
      </c>
    </row>
    <row r="6" spans="1:7" ht="20.25">
      <c r="A6" s="35" t="s">
        <v>3</v>
      </c>
      <c r="B6" s="36" t="s">
        <v>10</v>
      </c>
      <c r="C6" s="20">
        <v>0</v>
      </c>
      <c r="D6" s="20">
        <v>0</v>
      </c>
      <c r="E6" s="20">
        <v>0</v>
      </c>
      <c r="F6" s="7"/>
      <c r="G6" s="20">
        <v>0</v>
      </c>
    </row>
    <row r="7" spans="1:7" ht="20.25">
      <c r="A7" s="35" t="s">
        <v>4</v>
      </c>
      <c r="B7" s="36" t="s">
        <v>11</v>
      </c>
      <c r="C7" s="20">
        <v>200000</v>
      </c>
      <c r="D7" s="20">
        <v>200000</v>
      </c>
      <c r="E7" s="20">
        <v>12500</v>
      </c>
      <c r="F7" s="37">
        <f>E7/D7*100</f>
        <v>6.25</v>
      </c>
      <c r="G7" s="20">
        <v>12500</v>
      </c>
    </row>
    <row r="8" spans="1:7" ht="20.25">
      <c r="A8" s="35" t="s">
        <v>12</v>
      </c>
      <c r="B8" s="36" t="s">
        <v>13</v>
      </c>
      <c r="C8" s="20">
        <v>0</v>
      </c>
      <c r="D8" s="20">
        <v>0</v>
      </c>
      <c r="E8" s="20">
        <v>0</v>
      </c>
      <c r="F8" s="7"/>
      <c r="G8" s="20">
        <v>0</v>
      </c>
    </row>
    <row r="9" spans="1:7" ht="20.25">
      <c r="A9" s="35" t="s">
        <v>14</v>
      </c>
      <c r="B9" s="36" t="s">
        <v>15</v>
      </c>
      <c r="C9" s="20">
        <v>0</v>
      </c>
      <c r="D9" s="20">
        <v>0</v>
      </c>
      <c r="E9" s="20">
        <v>0</v>
      </c>
      <c r="F9" s="37"/>
      <c r="G9" s="20">
        <v>0</v>
      </c>
    </row>
    <row r="10" spans="1:7" ht="20.25">
      <c r="A10" s="35" t="s">
        <v>16</v>
      </c>
      <c r="B10" s="36" t="s">
        <v>17</v>
      </c>
      <c r="C10" s="20">
        <v>1412000</v>
      </c>
      <c r="D10" s="20">
        <v>1412000</v>
      </c>
      <c r="E10" s="20">
        <v>1354000</v>
      </c>
      <c r="F10" s="37">
        <f>E10/D10*100</f>
        <v>95.89235127478753</v>
      </c>
      <c r="G10" s="20">
        <v>1354000</v>
      </c>
    </row>
    <row r="11" spans="1:7" ht="20.25">
      <c r="A11" s="35" t="s">
        <v>5</v>
      </c>
      <c r="B11" s="36" t="s">
        <v>18</v>
      </c>
      <c r="C11" s="20">
        <v>0</v>
      </c>
      <c r="D11" s="20">
        <v>0</v>
      </c>
      <c r="E11" s="20">
        <v>0</v>
      </c>
      <c r="F11" s="7"/>
      <c r="G11" s="20">
        <v>0</v>
      </c>
    </row>
    <row r="12" spans="1:7" ht="20.25">
      <c r="A12" s="35" t="s">
        <v>6</v>
      </c>
      <c r="B12" s="36" t="s">
        <v>19</v>
      </c>
      <c r="C12" s="20">
        <v>230000</v>
      </c>
      <c r="D12" s="20">
        <v>230000</v>
      </c>
      <c r="E12" s="20">
        <v>130938</v>
      </c>
      <c r="F12" s="37">
        <f>E12/D12*100</f>
        <v>56.92956521739131</v>
      </c>
      <c r="G12" s="20">
        <v>130938</v>
      </c>
    </row>
    <row r="13" spans="1:7" ht="20.25">
      <c r="A13" s="35" t="s">
        <v>20</v>
      </c>
      <c r="B13" s="36" t="s">
        <v>21</v>
      </c>
      <c r="C13" s="20">
        <v>420000</v>
      </c>
      <c r="D13" s="20">
        <v>420000</v>
      </c>
      <c r="E13" s="20">
        <v>35000</v>
      </c>
      <c r="F13" s="37">
        <f>E13/D13*100</f>
        <v>8.333333333333332</v>
      </c>
      <c r="G13" s="20">
        <v>35000</v>
      </c>
    </row>
    <row r="14" spans="1:7" ht="20.25">
      <c r="A14" s="35" t="s">
        <v>22</v>
      </c>
      <c r="B14" s="36" t="s">
        <v>23</v>
      </c>
      <c r="C14" s="20">
        <v>0</v>
      </c>
      <c r="D14" s="20">
        <v>0</v>
      </c>
      <c r="E14" s="20">
        <v>0</v>
      </c>
      <c r="F14" s="7"/>
      <c r="G14" s="20">
        <v>0</v>
      </c>
    </row>
    <row r="15" spans="1:7" ht="20.25">
      <c r="A15" s="35" t="s">
        <v>24</v>
      </c>
      <c r="B15" s="36" t="s">
        <v>25</v>
      </c>
      <c r="C15" s="20">
        <v>0</v>
      </c>
      <c r="D15" s="20">
        <v>0</v>
      </c>
      <c r="E15" s="20">
        <v>0</v>
      </c>
      <c r="F15" s="7"/>
      <c r="G15" s="20">
        <v>0</v>
      </c>
    </row>
    <row r="16" spans="1:7" ht="20.25">
      <c r="A16" s="35" t="s">
        <v>26</v>
      </c>
      <c r="B16" s="36" t="s">
        <v>27</v>
      </c>
      <c r="C16" s="20">
        <v>0</v>
      </c>
      <c r="D16" s="20">
        <v>0</v>
      </c>
      <c r="E16" s="20">
        <v>0</v>
      </c>
      <c r="F16" s="37"/>
      <c r="G16" s="20">
        <v>0</v>
      </c>
    </row>
    <row r="17" spans="1:7" ht="20.25">
      <c r="A17" s="38" t="s">
        <v>28</v>
      </c>
      <c r="B17" s="39" t="s">
        <v>184</v>
      </c>
      <c r="C17" s="20">
        <f>SUM(C4:C16)</f>
        <v>28287000</v>
      </c>
      <c r="D17" s="20">
        <f>SUM(D4:D16)</f>
        <v>28410600</v>
      </c>
      <c r="E17" s="20">
        <f>SUM(E4:E16)</f>
        <v>26798652</v>
      </c>
      <c r="F17" s="37">
        <f>E17/D17*100</f>
        <v>94.3262444298959</v>
      </c>
      <c r="G17" s="20">
        <f>SUM(G4:G16)</f>
        <v>26798652</v>
      </c>
    </row>
    <row r="18" spans="1:7" ht="20.25">
      <c r="A18" s="35" t="s">
        <v>29</v>
      </c>
      <c r="B18" s="36" t="s">
        <v>30</v>
      </c>
      <c r="C18" s="20">
        <v>0</v>
      </c>
      <c r="D18" s="20">
        <v>0</v>
      </c>
      <c r="E18" s="20">
        <v>0</v>
      </c>
      <c r="F18" s="7"/>
      <c r="G18" s="20">
        <v>0</v>
      </c>
    </row>
    <row r="19" spans="1:7" ht="20.25">
      <c r="A19" s="35" t="s">
        <v>31</v>
      </c>
      <c r="B19" s="36" t="s">
        <v>32</v>
      </c>
      <c r="C19" s="20">
        <v>0</v>
      </c>
      <c r="D19" s="20">
        <v>0</v>
      </c>
      <c r="E19" s="20">
        <v>0</v>
      </c>
      <c r="F19" s="7"/>
      <c r="G19" s="20">
        <v>0</v>
      </c>
    </row>
    <row r="20" spans="1:7" ht="20.25">
      <c r="A20" s="35" t="s">
        <v>33</v>
      </c>
      <c r="B20" s="36" t="s">
        <v>34</v>
      </c>
      <c r="C20" s="20">
        <v>0</v>
      </c>
      <c r="D20" s="20">
        <v>0</v>
      </c>
      <c r="E20" s="20">
        <v>0</v>
      </c>
      <c r="F20" s="37"/>
      <c r="G20" s="20">
        <v>0</v>
      </c>
    </row>
    <row r="21" spans="1:7" ht="20.25">
      <c r="A21" s="38" t="s">
        <v>0</v>
      </c>
      <c r="B21" s="39" t="s">
        <v>185</v>
      </c>
      <c r="C21" s="20">
        <f>SUM(C18:C20)</f>
        <v>0</v>
      </c>
      <c r="D21" s="20">
        <f>SUM(D18:D20)</f>
        <v>0</v>
      </c>
      <c r="E21" s="20">
        <f>SUM(E18:E20)</f>
        <v>0</v>
      </c>
      <c r="F21" s="37"/>
      <c r="G21" s="20">
        <f>SUM(G18:G20)</f>
        <v>0</v>
      </c>
    </row>
    <row r="22" spans="1:7" ht="20.25">
      <c r="A22" s="38" t="s">
        <v>35</v>
      </c>
      <c r="B22" s="39" t="s">
        <v>186</v>
      </c>
      <c r="C22" s="40">
        <f>SUM(C17,C21)</f>
        <v>28287000</v>
      </c>
      <c r="D22" s="40">
        <f>SUM(D17,D21)</f>
        <v>28410600</v>
      </c>
      <c r="E22" s="40">
        <f>SUM(E17,E21)</f>
        <v>26798652</v>
      </c>
      <c r="F22" s="41">
        <f>E22/D22*100</f>
        <v>94.3262444298959</v>
      </c>
      <c r="G22" s="40">
        <f>SUM(G17,G21)</f>
        <v>26798652</v>
      </c>
    </row>
    <row r="23" spans="1:7" ht="37.5">
      <c r="A23" s="38" t="s">
        <v>36</v>
      </c>
      <c r="B23" s="39" t="s">
        <v>37</v>
      </c>
      <c r="C23" s="40">
        <v>8292000</v>
      </c>
      <c r="D23" s="40">
        <v>8325372</v>
      </c>
      <c r="E23" s="40">
        <v>7478752</v>
      </c>
      <c r="F23" s="41">
        <f>E23/D23*100</f>
        <v>89.83084479588419</v>
      </c>
      <c r="G23" s="40">
        <v>7478752</v>
      </c>
    </row>
    <row r="24" spans="1:7" ht="20.25">
      <c r="A24" s="35" t="s">
        <v>38</v>
      </c>
      <c r="B24" s="36" t="s">
        <v>39</v>
      </c>
      <c r="C24" s="20">
        <v>200000</v>
      </c>
      <c r="D24" s="20">
        <v>200000</v>
      </c>
      <c r="E24" s="20">
        <v>114434</v>
      </c>
      <c r="F24" s="37">
        <f>E24/D24*100</f>
        <v>57.217</v>
      </c>
      <c r="G24" s="20">
        <v>114434</v>
      </c>
    </row>
    <row r="25" spans="1:7" ht="20.25">
      <c r="A25" s="35" t="s">
        <v>40</v>
      </c>
      <c r="B25" s="36" t="s">
        <v>41</v>
      </c>
      <c r="C25" s="20">
        <v>10840000</v>
      </c>
      <c r="D25" s="20">
        <v>10840000</v>
      </c>
      <c r="E25" s="20">
        <v>7398565</v>
      </c>
      <c r="F25" s="37">
        <f>E25/D25*100</f>
        <v>68.2524446494465</v>
      </c>
      <c r="G25" s="20">
        <v>7398565</v>
      </c>
    </row>
    <row r="26" spans="1:7" ht="20.25">
      <c r="A26" s="35" t="s">
        <v>42</v>
      </c>
      <c r="B26" s="36" t="s">
        <v>43</v>
      </c>
      <c r="C26" s="20">
        <v>0</v>
      </c>
      <c r="D26" s="20">
        <v>0</v>
      </c>
      <c r="E26" s="20">
        <v>0</v>
      </c>
      <c r="F26" s="7"/>
      <c r="G26" s="20">
        <v>0</v>
      </c>
    </row>
    <row r="27" spans="1:7" ht="20.25">
      <c r="A27" s="38" t="s">
        <v>44</v>
      </c>
      <c r="B27" s="39" t="s">
        <v>187</v>
      </c>
      <c r="C27" s="20">
        <f>SUM(C24:C26)</f>
        <v>11040000</v>
      </c>
      <c r="D27" s="20">
        <f>SUM(D24:D26)</f>
        <v>11040000</v>
      </c>
      <c r="E27" s="20">
        <f>SUM(E24:E26)</f>
        <v>7512999</v>
      </c>
      <c r="F27" s="37">
        <f>E27/D27*100</f>
        <v>68.05252717391305</v>
      </c>
      <c r="G27" s="20">
        <f>SUM(G24:G26)</f>
        <v>7512999</v>
      </c>
    </row>
    <row r="28" spans="1:7" ht="20.25">
      <c r="A28" s="35" t="s">
        <v>45</v>
      </c>
      <c r="B28" s="36" t="s">
        <v>46</v>
      </c>
      <c r="C28" s="20">
        <v>40000</v>
      </c>
      <c r="D28" s="20">
        <v>40000</v>
      </c>
      <c r="E28" s="20">
        <v>0</v>
      </c>
      <c r="F28" s="37"/>
      <c r="G28" s="20">
        <v>0</v>
      </c>
    </row>
    <row r="29" spans="1:7" ht="20.25">
      <c r="A29" s="35" t="s">
        <v>47</v>
      </c>
      <c r="B29" s="36" t="s">
        <v>48</v>
      </c>
      <c r="C29" s="20">
        <v>200000</v>
      </c>
      <c r="D29" s="20">
        <v>200000</v>
      </c>
      <c r="E29" s="20">
        <v>175544</v>
      </c>
      <c r="F29" s="37">
        <f>E29/D29*100</f>
        <v>87.77199999999999</v>
      </c>
      <c r="G29" s="20">
        <v>175544</v>
      </c>
    </row>
    <row r="30" spans="1:7" ht="20.25">
      <c r="A30" s="38" t="s">
        <v>49</v>
      </c>
      <c r="B30" s="39" t="s">
        <v>188</v>
      </c>
      <c r="C30" s="20">
        <f>SUM(C28:C29)</f>
        <v>240000</v>
      </c>
      <c r="D30" s="20">
        <f>SUM(D28:D29)</f>
        <v>240000</v>
      </c>
      <c r="E30" s="20">
        <f>SUM(E28:E29)</f>
        <v>175544</v>
      </c>
      <c r="F30" s="37">
        <f>E30/D30*100</f>
        <v>73.14333333333335</v>
      </c>
      <c r="G30" s="20">
        <f>SUM(G28:G29)</f>
        <v>175544</v>
      </c>
    </row>
    <row r="31" spans="1:7" ht="20.25">
      <c r="A31" s="35" t="s">
        <v>50</v>
      </c>
      <c r="B31" s="36" t="s">
        <v>51</v>
      </c>
      <c r="C31" s="20">
        <v>3600000</v>
      </c>
      <c r="D31" s="20">
        <v>3600000</v>
      </c>
      <c r="E31" s="20">
        <v>2899746</v>
      </c>
      <c r="F31" s="37">
        <f>E31/D31*100</f>
        <v>80.5485</v>
      </c>
      <c r="G31" s="20">
        <v>2899746</v>
      </c>
    </row>
    <row r="32" spans="1:7" ht="20.25">
      <c r="A32" s="35" t="s">
        <v>52</v>
      </c>
      <c r="B32" s="36" t="s">
        <v>53</v>
      </c>
      <c r="C32" s="20">
        <v>0</v>
      </c>
      <c r="D32" s="20">
        <v>0</v>
      </c>
      <c r="E32" s="20">
        <v>0</v>
      </c>
      <c r="F32" s="7"/>
      <c r="G32" s="20">
        <v>0</v>
      </c>
    </row>
    <row r="33" spans="1:7" ht="20.25">
      <c r="A33" s="35" t="s">
        <v>54</v>
      </c>
      <c r="B33" s="36" t="s">
        <v>55</v>
      </c>
      <c r="C33" s="20">
        <v>0</v>
      </c>
      <c r="D33" s="20">
        <v>0</v>
      </c>
      <c r="E33" s="20">
        <v>0</v>
      </c>
      <c r="F33" s="7"/>
      <c r="G33" s="20">
        <v>0</v>
      </c>
    </row>
    <row r="34" spans="1:7" ht="20.25">
      <c r="A34" s="35" t="s">
        <v>56</v>
      </c>
      <c r="B34" s="36" t="s">
        <v>57</v>
      </c>
      <c r="C34" s="20">
        <v>200000</v>
      </c>
      <c r="D34" s="20">
        <v>100000</v>
      </c>
      <c r="E34" s="20">
        <v>0</v>
      </c>
      <c r="F34" s="37">
        <f>E34/D34*100</f>
        <v>0</v>
      </c>
      <c r="G34" s="20">
        <v>0</v>
      </c>
    </row>
    <row r="35" spans="1:7" ht="20.25">
      <c r="A35" s="35" t="s">
        <v>58</v>
      </c>
      <c r="B35" s="36" t="s">
        <v>59</v>
      </c>
      <c r="C35" s="20">
        <v>0</v>
      </c>
      <c r="D35" s="20">
        <v>0</v>
      </c>
      <c r="E35" s="20">
        <v>0</v>
      </c>
      <c r="F35" s="7"/>
      <c r="G35" s="20">
        <v>0</v>
      </c>
    </row>
    <row r="36" spans="1:7" ht="20.25">
      <c r="A36" s="35" t="s">
        <v>60</v>
      </c>
      <c r="B36" s="36" t="s">
        <v>61</v>
      </c>
      <c r="C36" s="20">
        <v>0</v>
      </c>
      <c r="D36" s="20">
        <v>0</v>
      </c>
      <c r="E36" s="20">
        <v>0</v>
      </c>
      <c r="F36" s="7"/>
      <c r="G36" s="20">
        <v>0</v>
      </c>
    </row>
    <row r="37" spans="1:7" ht="20.25">
      <c r="A37" s="35" t="s">
        <v>62</v>
      </c>
      <c r="B37" s="36" t="s">
        <v>63</v>
      </c>
      <c r="C37" s="20">
        <v>650000</v>
      </c>
      <c r="D37" s="20">
        <v>1202913</v>
      </c>
      <c r="E37" s="20">
        <v>1112803</v>
      </c>
      <c r="F37" s="37">
        <f>E37/D37*100</f>
        <v>92.50901769288386</v>
      </c>
      <c r="G37" s="20">
        <v>1112803</v>
      </c>
    </row>
    <row r="38" spans="1:7" ht="20.25">
      <c r="A38" s="38" t="s">
        <v>64</v>
      </c>
      <c r="B38" s="39" t="s">
        <v>189</v>
      </c>
      <c r="C38" s="20">
        <f>SUM(C31:C37)</f>
        <v>4450000</v>
      </c>
      <c r="D38" s="20">
        <f>SUM(D31:D37)</f>
        <v>4902913</v>
      </c>
      <c r="E38" s="20">
        <f>SUM(E31:E37)</f>
        <v>4012549</v>
      </c>
      <c r="F38" s="37">
        <f>E38/D38*100</f>
        <v>81.84010199650697</v>
      </c>
      <c r="G38" s="20">
        <f>SUM(G31:G37)</f>
        <v>4012549</v>
      </c>
    </row>
    <row r="39" spans="1:7" ht="20.25">
      <c r="A39" s="35" t="s">
        <v>65</v>
      </c>
      <c r="B39" s="36" t="s">
        <v>66</v>
      </c>
      <c r="C39" s="20">
        <v>70000</v>
      </c>
      <c r="D39" s="20">
        <v>70000</v>
      </c>
      <c r="E39" s="20">
        <v>8705</v>
      </c>
      <c r="F39" s="37">
        <f>E39/D39*100</f>
        <v>12.435714285714287</v>
      </c>
      <c r="G39" s="20">
        <v>8705</v>
      </c>
    </row>
    <row r="40" spans="1:7" ht="20.25">
      <c r="A40" s="35" t="s">
        <v>67</v>
      </c>
      <c r="B40" s="36" t="s">
        <v>68</v>
      </c>
      <c r="C40" s="20">
        <v>0</v>
      </c>
      <c r="D40" s="20">
        <v>0</v>
      </c>
      <c r="E40" s="20">
        <v>0</v>
      </c>
      <c r="F40" s="7"/>
      <c r="G40" s="20">
        <v>0</v>
      </c>
    </row>
    <row r="41" spans="1:7" ht="20.25">
      <c r="A41" s="38" t="s">
        <v>69</v>
      </c>
      <c r="B41" s="39" t="s">
        <v>190</v>
      </c>
      <c r="C41" s="20">
        <f>SUM(C39:C40)</f>
        <v>70000</v>
      </c>
      <c r="D41" s="20">
        <f>SUM(D39:D40)</f>
        <v>70000</v>
      </c>
      <c r="E41" s="20">
        <f>SUM(E39:E40)</f>
        <v>8705</v>
      </c>
      <c r="F41" s="37">
        <f>E41/D41*100</f>
        <v>12.435714285714287</v>
      </c>
      <c r="G41" s="20">
        <f>SUM(G39:G40)</f>
        <v>8705</v>
      </c>
    </row>
    <row r="42" spans="1:7" ht="20.25">
      <c r="A42" s="35" t="s">
        <v>70</v>
      </c>
      <c r="B42" s="36" t="s">
        <v>71</v>
      </c>
      <c r="C42" s="20">
        <v>4016000</v>
      </c>
      <c r="D42" s="20">
        <v>4016000</v>
      </c>
      <c r="E42" s="20">
        <v>2738893</v>
      </c>
      <c r="F42" s="37">
        <f>E42/D42*100</f>
        <v>68.19952689243028</v>
      </c>
      <c r="G42" s="20">
        <v>2738893</v>
      </c>
    </row>
    <row r="43" spans="1:7" ht="20.25">
      <c r="A43" s="35" t="s">
        <v>72</v>
      </c>
      <c r="B43" s="36" t="s">
        <v>73</v>
      </c>
      <c r="C43" s="20">
        <v>500000</v>
      </c>
      <c r="D43" s="20">
        <v>350000</v>
      </c>
      <c r="E43" s="20">
        <v>190000</v>
      </c>
      <c r="F43" s="37">
        <f>E43/D43*100</f>
        <v>54.285714285714285</v>
      </c>
      <c r="G43" s="20">
        <v>190000</v>
      </c>
    </row>
    <row r="44" spans="1:7" ht="20.25">
      <c r="A44" s="35" t="s">
        <v>74</v>
      </c>
      <c r="B44" s="36" t="s">
        <v>75</v>
      </c>
      <c r="C44" s="20">
        <v>0</v>
      </c>
      <c r="D44" s="20">
        <v>0</v>
      </c>
      <c r="E44" s="20">
        <v>0</v>
      </c>
      <c r="F44" s="7"/>
      <c r="G44" s="20">
        <v>0</v>
      </c>
    </row>
    <row r="45" spans="1:7" ht="20.25">
      <c r="A45" s="35" t="s">
        <v>76</v>
      </c>
      <c r="B45" s="36" t="s">
        <v>77</v>
      </c>
      <c r="C45" s="20">
        <v>0</v>
      </c>
      <c r="D45" s="20">
        <v>0</v>
      </c>
      <c r="E45" s="20">
        <v>0</v>
      </c>
      <c r="F45" s="7"/>
      <c r="G45" s="20">
        <v>0</v>
      </c>
    </row>
    <row r="46" spans="1:7" ht="20.25">
      <c r="A46" s="35" t="s">
        <v>78</v>
      </c>
      <c r="B46" s="36" t="s">
        <v>79</v>
      </c>
      <c r="C46" s="20">
        <v>500000</v>
      </c>
      <c r="D46" s="20">
        <v>500000</v>
      </c>
      <c r="E46" s="20">
        <v>20475</v>
      </c>
      <c r="F46" s="37">
        <f>E46/D46*100</f>
        <v>4.095</v>
      </c>
      <c r="G46" s="20">
        <v>20475</v>
      </c>
    </row>
    <row r="47" spans="1:7" ht="20.25">
      <c r="A47" s="38" t="s">
        <v>80</v>
      </c>
      <c r="B47" s="39" t="s">
        <v>191</v>
      </c>
      <c r="C47" s="20">
        <f>SUM(C42:C46)</f>
        <v>5016000</v>
      </c>
      <c r="D47" s="20">
        <f>SUM(D42:D46)</f>
        <v>4866000</v>
      </c>
      <c r="E47" s="20">
        <f>SUM(E42:E46)</f>
        <v>2949368</v>
      </c>
      <c r="F47" s="37">
        <f>E47/D47*100</f>
        <v>60.61175503493629</v>
      </c>
      <c r="G47" s="20">
        <f>SUM(G42:G46)</f>
        <v>2949368</v>
      </c>
    </row>
    <row r="48" spans="1:7" ht="20.25">
      <c r="A48" s="38" t="s">
        <v>81</v>
      </c>
      <c r="B48" s="39" t="s">
        <v>192</v>
      </c>
      <c r="C48" s="40">
        <f>SUM(C47,C41,C38,C30,C27)</f>
        <v>20816000</v>
      </c>
      <c r="D48" s="40">
        <f>SUM(D47,D41,D38,D30,D27)</f>
        <v>21118913</v>
      </c>
      <c r="E48" s="40">
        <f>SUM(E47,E41,E38,E30,E27)</f>
        <v>14659165</v>
      </c>
      <c r="F48" s="41">
        <f>E48/D48*100</f>
        <v>69.4124976981533</v>
      </c>
      <c r="G48" s="40">
        <f>SUM(G47,G41,G38,G30,G27)</f>
        <v>14659165</v>
      </c>
    </row>
    <row r="49" spans="1:7" ht="20.25">
      <c r="A49" s="35" t="s">
        <v>82</v>
      </c>
      <c r="B49" s="36" t="s">
        <v>83</v>
      </c>
      <c r="C49" s="20">
        <v>0</v>
      </c>
      <c r="D49" s="20">
        <v>0</v>
      </c>
      <c r="E49" s="20">
        <v>0</v>
      </c>
      <c r="F49" s="7"/>
      <c r="G49" s="20">
        <v>0</v>
      </c>
    </row>
    <row r="50" spans="1:7" ht="20.25">
      <c r="A50" s="35" t="s">
        <v>84</v>
      </c>
      <c r="B50" s="36" t="s">
        <v>85</v>
      </c>
      <c r="C50" s="20">
        <v>0</v>
      </c>
      <c r="D50" s="20">
        <v>0</v>
      </c>
      <c r="E50" s="20">
        <v>0</v>
      </c>
      <c r="F50" s="7"/>
      <c r="G50" s="20">
        <v>0</v>
      </c>
    </row>
    <row r="51" spans="1:7" ht="20.25">
      <c r="A51" s="35" t="s">
        <v>86</v>
      </c>
      <c r="B51" s="36" t="s">
        <v>87</v>
      </c>
      <c r="C51" s="20">
        <v>0</v>
      </c>
      <c r="D51" s="20">
        <v>0</v>
      </c>
      <c r="E51" s="20">
        <v>0</v>
      </c>
      <c r="F51" s="7"/>
      <c r="G51" s="20">
        <v>0</v>
      </c>
    </row>
    <row r="52" spans="1:7" ht="20.25">
      <c r="A52" s="35" t="s">
        <v>88</v>
      </c>
      <c r="B52" s="36" t="s">
        <v>89</v>
      </c>
      <c r="C52" s="20">
        <v>0</v>
      </c>
      <c r="D52" s="20">
        <v>0</v>
      </c>
      <c r="E52" s="20">
        <v>0</v>
      </c>
      <c r="F52" s="7"/>
      <c r="G52" s="20">
        <v>0</v>
      </c>
    </row>
    <row r="53" spans="1:7" ht="20.25">
      <c r="A53" s="35" t="s">
        <v>90</v>
      </c>
      <c r="B53" s="36" t="s">
        <v>91</v>
      </c>
      <c r="C53" s="20">
        <v>0</v>
      </c>
      <c r="D53" s="20">
        <v>0</v>
      </c>
      <c r="E53" s="20">
        <v>0</v>
      </c>
      <c r="F53" s="7"/>
      <c r="G53" s="20">
        <v>0</v>
      </c>
    </row>
    <row r="54" spans="1:7" ht="20.25">
      <c r="A54" s="35" t="s">
        <v>92</v>
      </c>
      <c r="B54" s="36" t="s">
        <v>93</v>
      </c>
      <c r="C54" s="20">
        <v>0</v>
      </c>
      <c r="D54" s="20">
        <v>0</v>
      </c>
      <c r="E54" s="20">
        <v>0</v>
      </c>
      <c r="F54" s="7"/>
      <c r="G54" s="20">
        <v>0</v>
      </c>
    </row>
    <row r="55" spans="1:7" ht="20.25">
      <c r="A55" s="35" t="s">
        <v>94</v>
      </c>
      <c r="B55" s="36" t="s">
        <v>95</v>
      </c>
      <c r="C55" s="20">
        <v>0</v>
      </c>
      <c r="D55" s="20">
        <v>0</v>
      </c>
      <c r="E55" s="20">
        <v>0</v>
      </c>
      <c r="F55" s="7"/>
      <c r="G55" s="20">
        <v>0</v>
      </c>
    </row>
    <row r="56" spans="1:7" ht="20.25">
      <c r="A56" s="35" t="s">
        <v>96</v>
      </c>
      <c r="B56" s="36" t="s">
        <v>97</v>
      </c>
      <c r="C56" s="20">
        <v>0</v>
      </c>
      <c r="D56" s="20">
        <v>0</v>
      </c>
      <c r="E56" s="20">
        <v>0</v>
      </c>
      <c r="F56" s="7"/>
      <c r="G56" s="20">
        <v>0</v>
      </c>
    </row>
    <row r="57" spans="1:7" ht="20.25">
      <c r="A57" s="38" t="s">
        <v>98</v>
      </c>
      <c r="B57" s="39" t="s">
        <v>193</v>
      </c>
      <c r="C57" s="20">
        <v>0</v>
      </c>
      <c r="D57" s="20">
        <v>0</v>
      </c>
      <c r="E57" s="20">
        <v>0</v>
      </c>
      <c r="F57" s="7"/>
      <c r="G57" s="20">
        <v>0</v>
      </c>
    </row>
    <row r="58" spans="1:7" ht="20.25">
      <c r="A58" s="35" t="s">
        <v>99</v>
      </c>
      <c r="B58" s="36" t="s">
        <v>100</v>
      </c>
      <c r="C58" s="20">
        <v>0</v>
      </c>
      <c r="D58" s="20">
        <v>0</v>
      </c>
      <c r="E58" s="20">
        <v>0</v>
      </c>
      <c r="F58" s="7"/>
      <c r="G58" s="20">
        <v>0</v>
      </c>
    </row>
    <row r="59" spans="1:7" ht="20.25">
      <c r="A59" s="35" t="s">
        <v>101</v>
      </c>
      <c r="B59" s="36" t="s">
        <v>102</v>
      </c>
      <c r="C59" s="20">
        <v>0</v>
      </c>
      <c r="D59" s="20">
        <v>0</v>
      </c>
      <c r="E59" s="20">
        <v>0</v>
      </c>
      <c r="F59" s="7"/>
      <c r="G59" s="20">
        <v>0</v>
      </c>
    </row>
    <row r="60" spans="1:7" ht="20.25">
      <c r="A60" s="35" t="s">
        <v>103</v>
      </c>
      <c r="B60" s="36" t="s">
        <v>104</v>
      </c>
      <c r="C60" s="20">
        <v>0</v>
      </c>
      <c r="D60" s="20">
        <v>0</v>
      </c>
      <c r="E60" s="20">
        <v>0</v>
      </c>
      <c r="F60" s="7"/>
      <c r="G60" s="20">
        <v>0</v>
      </c>
    </row>
    <row r="61" spans="1:7" ht="20.25">
      <c r="A61" s="35" t="s">
        <v>105</v>
      </c>
      <c r="B61" s="36" t="s">
        <v>106</v>
      </c>
      <c r="C61" s="20">
        <v>0</v>
      </c>
      <c r="D61" s="20">
        <v>0</v>
      </c>
      <c r="E61" s="20">
        <v>0</v>
      </c>
      <c r="F61" s="7"/>
      <c r="G61" s="20">
        <v>0</v>
      </c>
    </row>
    <row r="62" spans="1:7" ht="20.25">
      <c r="A62" s="35" t="s">
        <v>107</v>
      </c>
      <c r="B62" s="36" t="s">
        <v>108</v>
      </c>
      <c r="C62" s="20">
        <v>0</v>
      </c>
      <c r="D62" s="20">
        <v>0</v>
      </c>
      <c r="E62" s="20">
        <v>0</v>
      </c>
      <c r="F62" s="7"/>
      <c r="G62" s="20">
        <v>0</v>
      </c>
    </row>
    <row r="63" spans="1:7" ht="20.25">
      <c r="A63" s="35" t="s">
        <v>109</v>
      </c>
      <c r="B63" s="36" t="s">
        <v>110</v>
      </c>
      <c r="C63" s="20">
        <v>0</v>
      </c>
      <c r="D63" s="20">
        <v>0</v>
      </c>
      <c r="E63" s="20">
        <v>0</v>
      </c>
      <c r="F63" s="7"/>
      <c r="G63" s="20">
        <v>0</v>
      </c>
    </row>
    <row r="64" spans="1:7" ht="20.25">
      <c r="A64" s="35" t="s">
        <v>111</v>
      </c>
      <c r="B64" s="36" t="s">
        <v>112</v>
      </c>
      <c r="C64" s="20">
        <v>0</v>
      </c>
      <c r="D64" s="20">
        <v>0</v>
      </c>
      <c r="E64" s="20">
        <v>0</v>
      </c>
      <c r="F64" s="7"/>
      <c r="G64" s="20">
        <v>0</v>
      </c>
    </row>
    <row r="65" spans="1:7" ht="20.25">
      <c r="A65" s="35" t="s">
        <v>113</v>
      </c>
      <c r="B65" s="36" t="s">
        <v>114</v>
      </c>
      <c r="C65" s="20">
        <v>0</v>
      </c>
      <c r="D65" s="20">
        <v>0</v>
      </c>
      <c r="E65" s="20">
        <v>0</v>
      </c>
      <c r="F65" s="7"/>
      <c r="G65" s="20">
        <v>0</v>
      </c>
    </row>
    <row r="66" spans="1:7" ht="20.25">
      <c r="A66" s="35" t="s">
        <v>115</v>
      </c>
      <c r="B66" s="36" t="s">
        <v>116</v>
      </c>
      <c r="C66" s="20">
        <v>0</v>
      </c>
      <c r="D66" s="20">
        <v>0</v>
      </c>
      <c r="E66" s="20">
        <v>0</v>
      </c>
      <c r="F66" s="7"/>
      <c r="G66" s="20">
        <v>0</v>
      </c>
    </row>
    <row r="67" spans="1:7" ht="20.25">
      <c r="A67" s="35" t="s">
        <v>117</v>
      </c>
      <c r="B67" s="36" t="s">
        <v>118</v>
      </c>
      <c r="C67" s="20">
        <v>0</v>
      </c>
      <c r="D67" s="20">
        <v>0</v>
      </c>
      <c r="E67" s="20">
        <v>0</v>
      </c>
      <c r="F67" s="7"/>
      <c r="G67" s="20">
        <v>0</v>
      </c>
    </row>
    <row r="68" spans="1:7" ht="20.25">
      <c r="A68" s="35" t="s">
        <v>119</v>
      </c>
      <c r="B68" s="36" t="s">
        <v>120</v>
      </c>
      <c r="C68" s="20">
        <v>0</v>
      </c>
      <c r="D68" s="20">
        <v>0</v>
      </c>
      <c r="E68" s="20">
        <v>0</v>
      </c>
      <c r="F68" s="7"/>
      <c r="G68" s="20">
        <v>0</v>
      </c>
    </row>
    <row r="69" spans="1:7" ht="20.25">
      <c r="A69" s="35" t="s">
        <v>121</v>
      </c>
      <c r="B69" s="36" t="s">
        <v>122</v>
      </c>
      <c r="C69" s="20">
        <v>0</v>
      </c>
      <c r="D69" s="20">
        <v>0</v>
      </c>
      <c r="E69" s="20">
        <v>0</v>
      </c>
      <c r="F69" s="7"/>
      <c r="G69" s="20">
        <v>0</v>
      </c>
    </row>
    <row r="70" spans="1:7" ht="20.25">
      <c r="A70" s="38" t="s">
        <v>123</v>
      </c>
      <c r="B70" s="39" t="s">
        <v>194</v>
      </c>
      <c r="C70" s="20">
        <v>0</v>
      </c>
      <c r="D70" s="20">
        <v>0</v>
      </c>
      <c r="E70" s="20">
        <v>0</v>
      </c>
      <c r="F70" s="7"/>
      <c r="G70" s="20">
        <v>0</v>
      </c>
    </row>
    <row r="71" spans="1:7" ht="20.25">
      <c r="A71" s="35" t="s">
        <v>124</v>
      </c>
      <c r="B71" s="36" t="s">
        <v>125</v>
      </c>
      <c r="C71" s="20">
        <v>0</v>
      </c>
      <c r="D71" s="20">
        <v>0</v>
      </c>
      <c r="E71" s="20">
        <v>0</v>
      </c>
      <c r="F71" s="7"/>
      <c r="G71" s="20">
        <v>0</v>
      </c>
    </row>
    <row r="72" spans="1:7" ht="20.25">
      <c r="A72" s="35" t="s">
        <v>126</v>
      </c>
      <c r="B72" s="36" t="s">
        <v>127</v>
      </c>
      <c r="C72" s="20">
        <v>0</v>
      </c>
      <c r="D72" s="20">
        <v>0</v>
      </c>
      <c r="E72" s="20">
        <v>0</v>
      </c>
      <c r="F72" s="7"/>
      <c r="G72" s="20">
        <v>0</v>
      </c>
    </row>
    <row r="73" spans="1:7" ht="20.25">
      <c r="A73" s="35" t="s">
        <v>128</v>
      </c>
      <c r="B73" s="36" t="s">
        <v>129</v>
      </c>
      <c r="C73" s="20">
        <v>0</v>
      </c>
      <c r="D73" s="20">
        <v>0</v>
      </c>
      <c r="E73" s="20">
        <v>0</v>
      </c>
      <c r="F73" s="7"/>
      <c r="G73" s="20">
        <v>0</v>
      </c>
    </row>
    <row r="74" spans="1:7" ht="20.25">
      <c r="A74" s="35" t="s">
        <v>130</v>
      </c>
      <c r="B74" s="36" t="s">
        <v>131</v>
      </c>
      <c r="C74" s="20">
        <v>0</v>
      </c>
      <c r="D74" s="20">
        <v>200000</v>
      </c>
      <c r="E74" s="20">
        <v>182914</v>
      </c>
      <c r="F74" s="37">
        <f>E74/D74*100</f>
        <v>91.457</v>
      </c>
      <c r="G74" s="20">
        <v>182914</v>
      </c>
    </row>
    <row r="75" spans="1:7" ht="20.25">
      <c r="A75" s="35" t="s">
        <v>132</v>
      </c>
      <c r="B75" s="36" t="s">
        <v>133</v>
      </c>
      <c r="C75" s="20">
        <v>0</v>
      </c>
      <c r="D75" s="20">
        <v>0</v>
      </c>
      <c r="E75" s="20">
        <v>0</v>
      </c>
      <c r="F75" s="7"/>
      <c r="G75" s="20">
        <v>0</v>
      </c>
    </row>
    <row r="76" spans="1:7" ht="20.25">
      <c r="A76" s="35" t="s">
        <v>134</v>
      </c>
      <c r="B76" s="36" t="s">
        <v>135</v>
      </c>
      <c r="C76" s="20">
        <v>0</v>
      </c>
      <c r="D76" s="20">
        <v>0</v>
      </c>
      <c r="E76" s="20">
        <v>0</v>
      </c>
      <c r="F76" s="7"/>
      <c r="G76" s="20">
        <v>0</v>
      </c>
    </row>
    <row r="77" spans="1:7" ht="20.25">
      <c r="A77" s="35" t="s">
        <v>136</v>
      </c>
      <c r="B77" s="36" t="s">
        <v>137</v>
      </c>
      <c r="C77" s="20">
        <v>0</v>
      </c>
      <c r="D77" s="20">
        <v>50000</v>
      </c>
      <c r="E77" s="20">
        <v>49386</v>
      </c>
      <c r="F77" s="37">
        <f>E77/D77*100</f>
        <v>98.772</v>
      </c>
      <c r="G77" s="20">
        <v>49386</v>
      </c>
    </row>
    <row r="78" spans="1:7" ht="20.25">
      <c r="A78" s="38" t="s">
        <v>138</v>
      </c>
      <c r="B78" s="39" t="s">
        <v>195</v>
      </c>
      <c r="C78" s="40">
        <v>0</v>
      </c>
      <c r="D78" s="40">
        <f>SUM(D71:D77)</f>
        <v>250000</v>
      </c>
      <c r="E78" s="40">
        <f>SUM(E71:E77)</f>
        <v>232300</v>
      </c>
      <c r="F78" s="37">
        <f>E78/D78*100</f>
        <v>92.92</v>
      </c>
      <c r="G78" s="40">
        <f>SUM(G71:G77)</f>
        <v>232300</v>
      </c>
    </row>
    <row r="79" spans="1:7" ht="20.25">
      <c r="A79" s="35" t="s">
        <v>139</v>
      </c>
      <c r="B79" s="36" t="s">
        <v>140</v>
      </c>
      <c r="C79" s="20">
        <v>0</v>
      </c>
      <c r="D79" s="20">
        <v>0</v>
      </c>
      <c r="E79" s="20">
        <v>0</v>
      </c>
      <c r="F79" s="7"/>
      <c r="G79" s="20">
        <v>0</v>
      </c>
    </row>
    <row r="80" spans="1:7" ht="20.25">
      <c r="A80" s="35" t="s">
        <v>141</v>
      </c>
      <c r="B80" s="36" t="s">
        <v>142</v>
      </c>
      <c r="C80" s="20">
        <v>0</v>
      </c>
      <c r="D80" s="20">
        <v>0</v>
      </c>
      <c r="E80" s="20">
        <v>0</v>
      </c>
      <c r="F80" s="7"/>
      <c r="G80" s="20">
        <v>0</v>
      </c>
    </row>
    <row r="81" spans="1:7" ht="20.25">
      <c r="A81" s="35" t="s">
        <v>143</v>
      </c>
      <c r="B81" s="36" t="s">
        <v>144</v>
      </c>
      <c r="C81" s="20">
        <v>0</v>
      </c>
      <c r="D81" s="20">
        <v>0</v>
      </c>
      <c r="E81" s="20">
        <v>0</v>
      </c>
      <c r="F81" s="7"/>
      <c r="G81" s="20">
        <v>0</v>
      </c>
    </row>
    <row r="82" spans="1:7" ht="20.25">
      <c r="A82" s="35" t="s">
        <v>145</v>
      </c>
      <c r="B82" s="36" t="s">
        <v>146</v>
      </c>
      <c r="C82" s="20">
        <v>0</v>
      </c>
      <c r="D82" s="20">
        <v>0</v>
      </c>
      <c r="E82" s="20">
        <v>0</v>
      </c>
      <c r="F82" s="7"/>
      <c r="G82" s="20">
        <v>0</v>
      </c>
    </row>
    <row r="83" spans="1:7" ht="20.25">
      <c r="A83" s="38" t="s">
        <v>147</v>
      </c>
      <c r="B83" s="39" t="s">
        <v>196</v>
      </c>
      <c r="C83" s="20">
        <v>0</v>
      </c>
      <c r="D83" s="20">
        <v>0</v>
      </c>
      <c r="E83" s="20">
        <v>0</v>
      </c>
      <c r="F83" s="7"/>
      <c r="G83" s="20">
        <v>0</v>
      </c>
    </row>
    <row r="84" spans="1:7" ht="20.25">
      <c r="A84" s="35" t="s">
        <v>148</v>
      </c>
      <c r="B84" s="36" t="s">
        <v>149</v>
      </c>
      <c r="C84" s="20">
        <v>0</v>
      </c>
      <c r="D84" s="20">
        <v>0</v>
      </c>
      <c r="E84" s="20">
        <v>0</v>
      </c>
      <c r="F84" s="7"/>
      <c r="G84" s="20">
        <v>0</v>
      </c>
    </row>
    <row r="85" spans="1:7" ht="20.25">
      <c r="A85" s="35" t="s">
        <v>150</v>
      </c>
      <c r="B85" s="36" t="s">
        <v>151</v>
      </c>
      <c r="C85" s="20">
        <v>0</v>
      </c>
      <c r="D85" s="20">
        <v>0</v>
      </c>
      <c r="E85" s="20">
        <v>0</v>
      </c>
      <c r="F85" s="7"/>
      <c r="G85" s="20">
        <v>0</v>
      </c>
    </row>
    <row r="86" spans="1:7" ht="20.25">
      <c r="A86" s="35" t="s">
        <v>152</v>
      </c>
      <c r="B86" s="36" t="s">
        <v>153</v>
      </c>
      <c r="C86" s="20">
        <v>0</v>
      </c>
      <c r="D86" s="20">
        <v>0</v>
      </c>
      <c r="E86" s="20">
        <v>0</v>
      </c>
      <c r="F86" s="7"/>
      <c r="G86" s="20">
        <v>0</v>
      </c>
    </row>
    <row r="87" spans="1:7" ht="20.25">
      <c r="A87" s="35" t="s">
        <v>154</v>
      </c>
      <c r="B87" s="36" t="s">
        <v>155</v>
      </c>
      <c r="C87" s="20">
        <v>0</v>
      </c>
      <c r="D87" s="20">
        <v>0</v>
      </c>
      <c r="E87" s="20">
        <v>0</v>
      </c>
      <c r="F87" s="7"/>
      <c r="G87" s="20">
        <v>0</v>
      </c>
    </row>
    <row r="88" spans="1:7" ht="20.25">
      <c r="A88" s="35" t="s">
        <v>156</v>
      </c>
      <c r="B88" s="36" t="s">
        <v>157</v>
      </c>
      <c r="C88" s="20">
        <v>0</v>
      </c>
      <c r="D88" s="20">
        <v>0</v>
      </c>
      <c r="E88" s="20">
        <v>0</v>
      </c>
      <c r="F88" s="7"/>
      <c r="G88" s="20">
        <v>0</v>
      </c>
    </row>
    <row r="89" spans="1:7" ht="20.25">
      <c r="A89" s="35" t="s">
        <v>158</v>
      </c>
      <c r="B89" s="36" t="s">
        <v>159</v>
      </c>
      <c r="C89" s="20">
        <v>0</v>
      </c>
      <c r="D89" s="20">
        <v>0</v>
      </c>
      <c r="E89" s="20">
        <v>0</v>
      </c>
      <c r="F89" s="7"/>
      <c r="G89" s="20">
        <v>0</v>
      </c>
    </row>
    <row r="90" spans="1:7" ht="20.25">
      <c r="A90" s="35" t="s">
        <v>160</v>
      </c>
      <c r="B90" s="36" t="s">
        <v>161</v>
      </c>
      <c r="C90" s="20">
        <v>0</v>
      </c>
      <c r="D90" s="20">
        <v>0</v>
      </c>
      <c r="E90" s="20">
        <v>0</v>
      </c>
      <c r="F90" s="7"/>
      <c r="G90" s="20">
        <v>0</v>
      </c>
    </row>
    <row r="91" spans="1:7" ht="20.25">
      <c r="A91" s="35" t="s">
        <v>162</v>
      </c>
      <c r="B91" s="36" t="s">
        <v>163</v>
      </c>
      <c r="C91" s="20">
        <v>0</v>
      </c>
      <c r="D91" s="20">
        <v>0</v>
      </c>
      <c r="E91" s="20">
        <v>0</v>
      </c>
      <c r="F91" s="7"/>
      <c r="G91" s="20">
        <v>0</v>
      </c>
    </row>
    <row r="92" spans="1:7" ht="20.25">
      <c r="A92" s="38" t="s">
        <v>164</v>
      </c>
      <c r="B92" s="39" t="s">
        <v>197</v>
      </c>
      <c r="C92" s="20">
        <v>0</v>
      </c>
      <c r="D92" s="20">
        <v>0</v>
      </c>
      <c r="E92" s="20">
        <v>0</v>
      </c>
      <c r="F92" s="7"/>
      <c r="G92" s="20">
        <v>0</v>
      </c>
    </row>
    <row r="93" spans="1:7" ht="20.25">
      <c r="A93" s="38" t="s">
        <v>165</v>
      </c>
      <c r="B93" s="39" t="s">
        <v>198</v>
      </c>
      <c r="C93" s="20">
        <f>SUM(C22,C23,C48)</f>
        <v>57395000</v>
      </c>
      <c r="D93" s="20">
        <f>SUM(D22,D23,D48,D78)</f>
        <v>58104885</v>
      </c>
      <c r="E93" s="20">
        <f>SUM(E22,E23,E48,E78)</f>
        <v>49168869</v>
      </c>
      <c r="F93" s="37">
        <f>E93/D93*100</f>
        <v>84.62088686691317</v>
      </c>
      <c r="G93" s="20">
        <f>SUM(G22,G23,G48,G78)</f>
        <v>49168869</v>
      </c>
    </row>
    <row r="94" spans="1:7" ht="20.25">
      <c r="A94" s="35" t="s">
        <v>1</v>
      </c>
      <c r="B94" s="39" t="s">
        <v>204</v>
      </c>
      <c r="C94" s="40">
        <f>SUM(C93)</f>
        <v>57395000</v>
      </c>
      <c r="D94" s="40">
        <f>SUM(D93)</f>
        <v>58104885</v>
      </c>
      <c r="E94" s="40">
        <f>SUM(E93)</f>
        <v>49168869</v>
      </c>
      <c r="F94" s="37">
        <f>E94/D94*100</f>
        <v>84.62088686691317</v>
      </c>
      <c r="G94" s="40">
        <f>SUM(G93)</f>
        <v>49168869</v>
      </c>
    </row>
    <row r="95" spans="1:7" ht="20.25">
      <c r="A95" s="42"/>
      <c r="B95" s="42"/>
      <c r="C95" s="7"/>
      <c r="D95" s="7"/>
      <c r="E95" s="7"/>
      <c r="F95" s="7"/>
      <c r="G95" s="7"/>
    </row>
    <row r="96" ht="18.75">
      <c r="B96" s="39" t="s">
        <v>222</v>
      </c>
    </row>
  </sheetData>
  <sheetProtection/>
  <mergeCells count="7">
    <mergeCell ref="A1:B1"/>
    <mergeCell ref="C1:C3"/>
    <mergeCell ref="D1:D3"/>
    <mergeCell ref="E1:E3"/>
    <mergeCell ref="F1:F3"/>
    <mergeCell ref="G1:G3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2017-06-01T05:57:14Z</cp:lastPrinted>
  <dcterms:created xsi:type="dcterms:W3CDTF">2014-01-13T16:29:21Z</dcterms:created>
  <dcterms:modified xsi:type="dcterms:W3CDTF">2017-06-01T11:52:17Z</dcterms:modified>
  <cp:category/>
  <cp:version/>
  <cp:contentType/>
  <cp:contentStatus/>
</cp:coreProperties>
</file>