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firstSheet="11" activeTab="13"/>
  </bookViews>
  <sheets>
    <sheet name="1. számú melléklet egerág" sheetId="1" r:id="rId1"/>
    <sheet name="2. számú melléklet egerág" sheetId="2" r:id="rId2"/>
    <sheet name="3. számú melléklet egerág" sheetId="3" r:id="rId3"/>
    <sheet name="4. számú melléklet egerág" sheetId="4" r:id="rId4"/>
    <sheet name="5. számú melléklet egerág" sheetId="5" r:id="rId5"/>
    <sheet name="6. számú melléklet egerág" sheetId="6" r:id="rId6"/>
    <sheet name="7. számú melléklet egerág" sheetId="7" r:id="rId7"/>
    <sheet name="8. számú melléklet egerág" sheetId="8" r:id="rId8"/>
    <sheet name="9. számú melléklet egerág" sheetId="9" r:id="rId9"/>
    <sheet name="10. számú melléklet egerág" sheetId="10" r:id="rId10"/>
    <sheet name="11-1. számú melléklet egerág" sheetId="11" r:id="rId11"/>
    <sheet name="11-2. számú melléklet egerág" sheetId="12" r:id="rId12"/>
    <sheet name="11-3. számú melléklet egerág" sheetId="13" r:id="rId13"/>
    <sheet name="11-4. számú melléklet egerág" sheetId="14" r:id="rId14"/>
  </sheets>
  <externalReferences>
    <externalReference r:id="rId17"/>
  </externalReferences>
  <definedNames>
    <definedName name="_xlnm.Print_Titles" localSheetId="10">'11-1. számú melléklet egerág'!$1:$2</definedName>
    <definedName name="_xlnm.Print_Titles" localSheetId="2">'3. számú melléklet egerág'!$2:$3</definedName>
    <definedName name="_xlnm.Print_Titles" localSheetId="5">'6. számú melléklet egerág'!$A:$B</definedName>
    <definedName name="_xlnm.Print_Titles" localSheetId="6">'7. számú melléklet egerág'!$A:$B</definedName>
  </definedNames>
  <calcPr fullCalcOnLoad="1"/>
</workbook>
</file>

<file path=xl/sharedStrings.xml><?xml version="1.0" encoding="utf-8"?>
<sst xmlns="http://schemas.openxmlformats.org/spreadsheetml/2006/main" count="860" uniqueCount="461">
  <si>
    <t>BEVÉTELEK</t>
  </si>
  <si>
    <t>KIADÁSOK</t>
  </si>
  <si>
    <t>Munkaadókat terhelő járulékok és szociális hozzájárulási adó</t>
  </si>
  <si>
    <t>Megnevezés</t>
  </si>
  <si>
    <t>Teljesítés</t>
  </si>
  <si>
    <t>Helyi önkormányzatok működésének általános támogatása</t>
  </si>
  <si>
    <t>MŰKÖDÉSI KÖLTSÉGVETÉSI BEVÉTELEK</t>
  </si>
  <si>
    <t>MŰKÖDÉSI KÖLTSÉGVETÉSI KIADÁSOK</t>
  </si>
  <si>
    <t>Önkormányzatok működési támogatásai</t>
  </si>
  <si>
    <t>Települési önkormányzat szociális, gyermekjóléti és gyermekétkeztetés feladatainak támogatása</t>
  </si>
  <si>
    <t>Települési önkormányzatok kulturális támogatása - Könyvtári közművelődési feladatok támogatása</t>
  </si>
  <si>
    <t>FELHALMOZÁSI KÖLTSÉGVETÉSI KIADÁSOK</t>
  </si>
  <si>
    <t xml:space="preserve">Beruházási kiadások </t>
  </si>
  <si>
    <t>Közhatalmi bevételek</t>
  </si>
  <si>
    <t>Felújítási kiadások</t>
  </si>
  <si>
    <t>FELHALMOZÁSI KÖLTSÉGVETÉSI BEVÉTELEK</t>
  </si>
  <si>
    <t>FINANSZÍROZÁSI BEVÉTELEK</t>
  </si>
  <si>
    <t>Módosított előirányzat</t>
  </si>
  <si>
    <t>Előző időszak</t>
  </si>
  <si>
    <t>Tárgyi időszak</t>
  </si>
  <si>
    <t>01</t>
  </si>
  <si>
    <t>02</t>
  </si>
  <si>
    <t>03</t>
  </si>
  <si>
    <t>04</t>
  </si>
  <si>
    <t>Nyitó</t>
  </si>
  <si>
    <t>Záró</t>
  </si>
  <si>
    <t xml:space="preserve"> közalkalmazottak</t>
  </si>
  <si>
    <t xml:space="preserve"> közfoglalkoztatottak</t>
  </si>
  <si>
    <t xml:space="preserve"> választott tisztségviselők</t>
  </si>
  <si>
    <t>Létszám (fő)</t>
  </si>
  <si>
    <t>Egerág Község Önkormányzata</t>
  </si>
  <si>
    <t>Egerági Táltos Csikó Óvoda</t>
  </si>
  <si>
    <t xml:space="preserve"> egyéb bérrendszer szerinti</t>
  </si>
  <si>
    <t>FINANSZÍROZÁSI KIADÁSOK</t>
  </si>
  <si>
    <t>G)        Vállalkozási tevékenység felhasználható maradványa (=B-F)</t>
  </si>
  <si>
    <t>E)        Alaptevékenység szabad maradványa (=A-D)</t>
  </si>
  <si>
    <t>C)        Összes maradvány (=A+B)</t>
  </si>
  <si>
    <t>B)        Vállalkozási tevékenység maradványa (=±III±IV)</t>
  </si>
  <si>
    <t>III        Vállalkozási tevékenység költségvetési egyenlege (=05-06)</t>
  </si>
  <si>
    <t>06        Vállalkozási tevékenység költségvetési kiadásai</t>
  </si>
  <si>
    <t>05        Vállalkozási tevékenység költségvetési bevételei</t>
  </si>
  <si>
    <t>A)        Alaptevékenység maradványa (=±I±II)</t>
  </si>
  <si>
    <t>II         Alaptevékenység finanszírozási egyenlege (=03-04)</t>
  </si>
  <si>
    <t>04        Alaptevékenység finanszírozási kiadásai</t>
  </si>
  <si>
    <t>03        Alaptevékenység finanszírozási bevételei</t>
  </si>
  <si>
    <t>I          Alaptevékenység költségvetési egyenlege (=01-02)</t>
  </si>
  <si>
    <t>02        Alaptevékenység költségvetési kiadásai</t>
  </si>
  <si>
    <t>01        Alaptevékenység költségvetési bevételei</t>
  </si>
  <si>
    <t>Összeg</t>
  </si>
  <si>
    <t>Összesen</t>
  </si>
  <si>
    <t>Szervezet neve</t>
  </si>
  <si>
    <t>Tárgyidőszak</t>
  </si>
  <si>
    <t>Egerági Szociális Szövetkezet</t>
  </si>
  <si>
    <t>Közvetett támogatások (adó mentességek)</t>
  </si>
  <si>
    <t>Ft értékben</t>
  </si>
  <si>
    <t>Adómentességek összesen:</t>
  </si>
  <si>
    <t>Egerág Lakópark Beruházó Kft</t>
  </si>
  <si>
    <t>Év</t>
  </si>
  <si>
    <t>Magánszemélyek kommunális adója</t>
  </si>
  <si>
    <t>Iparűzési adó</t>
  </si>
  <si>
    <t>Egyéb pótlékok, bírságok</t>
  </si>
  <si>
    <t>Bérbeadási bevétel</t>
  </si>
  <si>
    <t>Térítési díjak bevétele (iskola, óvoda)</t>
  </si>
  <si>
    <t>Vendég étkezők bevétele</t>
  </si>
  <si>
    <t>Zöldségbolt és húsbolt bevétele</t>
  </si>
  <si>
    <t>START munkában megtermelt készlet értékesítés</t>
  </si>
  <si>
    <t>Kiszámlázott áfa</t>
  </si>
  <si>
    <t>Működési bevételek</t>
  </si>
  <si>
    <t>ÖSSZESEN</t>
  </si>
  <si>
    <t>Saját bevétel típusa</t>
  </si>
  <si>
    <t>Adósságot keletkeztető ügyletek várható állománya (eFt)</t>
  </si>
  <si>
    <t>Kimutatás a következő 3 évre tervezett saját bevételek és adósságot keletkeztető ügyletek várható állományáról</t>
  </si>
  <si>
    <t>A központi költségvetésből támogatásként rendelkezésre bocsátott összeg</t>
  </si>
  <si>
    <t>A helyi önkormányzatok kiegészítő támogatásainak és egyéb kötött felhasználású támogatásainak elszámolása</t>
  </si>
  <si>
    <t>Tényleges támogatás</t>
  </si>
  <si>
    <t>Az önkormányzatok általános, köznevelési és szociális feladataihoz kapcsolódó támogatások elszámolása</t>
  </si>
  <si>
    <t>A gyermekétkeztetés elszámolása</t>
  </si>
  <si>
    <t>Saját bevétel várható összege (Ft)</t>
  </si>
  <si>
    <t>Intézményi gyermekétkeztetési térítési díj bevételek összege</t>
  </si>
  <si>
    <t>Az önkormányzat által elszámolható intézményi gyermekétkeztetési támogatás összege</t>
  </si>
  <si>
    <t>Az önkormányzat által egyéb (szociális és köznevelési) támogatással szemben elszámolható kiadás összege</t>
  </si>
  <si>
    <t>- ebből köznevelési célra elszámolni kívánt összeg</t>
  </si>
  <si>
    <t>Egerág Község Önkormányzata tulajdonában álló gazdálkodó szervezetek részesedéseinek alakulása (Ft)</t>
  </si>
  <si>
    <t>104037 Intézményen kívüli gyermekétkeztetés</t>
  </si>
  <si>
    <t>Egerági Közétkeztetési Intézmény</t>
  </si>
  <si>
    <t>Egyéb működési célú kiadások</t>
  </si>
  <si>
    <t>Államháztartáson belüli megelőlegezés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</si>
  <si>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</si>
  <si>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</si>
  <si>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</si>
  <si>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</si>
  <si>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</si>
  <si>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</si>
  <si>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</si>
  <si>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</si>
  <si>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</si>
  <si>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</si>
  <si>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</si>
  <si>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</si>
  <si>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</si>
  <si>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</si>
  <si>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</si>
  <si>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</si>
  <si>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</si>
  <si>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</si>
  <si>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</si>
  <si>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D/I/4d - ebből: költségvetési évben esedékes követelések kiszámlázott általános forgalmi adóra</t>
  </si>
  <si>
    <t>D/I Költségvetési évben esedékes követelések (=D/I/1+…+D/I/8)</t>
  </si>
  <si>
    <t>D/III/1 Adott előlegek (=D/III/1a+…+D/III/1f)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</si>
  <si>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</si>
  <si>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</si>
  <si>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</si>
  <si>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</si>
  <si>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</si>
  <si>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</si>
  <si>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</si>
  <si>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ESZKÖZÖK ÖSSZESEN (=A+B+C+D+E+F)</t>
  </si>
  <si>
    <t>G/I  Nemzeti vagyon induláskori értéke</t>
  </si>
  <si>
    <t>G/IV Felhalmozott eredmény</t>
  </si>
  <si>
    <t>G/VI Mérleg szerinti eredmény</t>
  </si>
  <si>
    <t>G/ SAJÁT TŐKE  (= G/I+…+G/VI)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</si>
  <si>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</si>
  <si>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</si>
  <si>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</si>
  <si>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 Költségvetési évet követően esedékes kötelezettségek (=H/II/1+…+H/II/9)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</si>
  <si>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</si>
  <si>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</si>
  <si>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</si>
  <si>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</si>
  <si>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</si>
  <si>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</si>
  <si>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</si>
  <si>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</si>
  <si>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</si>
  <si>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</si>
  <si>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</si>
  <si>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</si>
  <si>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</si>
  <si>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</si>
  <si>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</si>
  <si>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</si>
  <si>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</si>
  <si>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</si>
  <si>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</si>
  <si>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</si>
  <si>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</si>
  <si>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</si>
  <si>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</si>
  <si>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</si>
  <si>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</si>
  <si>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</si>
  <si>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</si>
  <si>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</si>
  <si>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</si>
  <si>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</si>
  <si>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</si>
  <si>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</si>
  <si>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</si>
  <si>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F)        Vállalkozási tevékenységet terhelő befizetési kötelezettség (=B*0,09)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</si>
  <si>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</si>
  <si>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</si>
  <si>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</si>
  <si>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018030 Támogatási célú finanszírozási műveletek</t>
  </si>
  <si>
    <t>041237 Közfoglalkoztatási mintaprogram</t>
  </si>
  <si>
    <t>042130 Növénytermesztés, állattenyésztés és kapcsolódó szolgáltatások</t>
  </si>
  <si>
    <t>045160 Közutak, hidak, alagutak üzemeltetése, fenntartása</t>
  </si>
  <si>
    <t>064010 Közvilágítás</t>
  </si>
  <si>
    <t>066020 Város-, községgazdálkodási egyéb szolgáltatások</t>
  </si>
  <si>
    <t>072111 Háziorvosi alapellátás</t>
  </si>
  <si>
    <t>074031 Család és nővédelmi egészségügyi gondozás</t>
  </si>
  <si>
    <t>082093 Közművelődés - egész életre kiterjedő tanulás, amatőr művészetek</t>
  </si>
  <si>
    <t>084031 Civil szervezetek működési támogatása</t>
  </si>
  <si>
    <t>091110 Óvodai nevelés, ellátás szakmai feladatai</t>
  </si>
  <si>
    <t>091140 Óvodai nevelés, ellátás működtetési feladatai</t>
  </si>
  <si>
    <t>096015 Gyermekétkeztetés köznevelési intézményben</t>
  </si>
  <si>
    <t>107060 Egyéb szociális pénzbeli és természetbeni ellátások, támogatások</t>
  </si>
  <si>
    <t>900060 Forgatási és befektetési célú finanszírozási műveletek</t>
  </si>
  <si>
    <t>900090 Vállalkozási tevékenységek kiadásai és bevételei</t>
  </si>
  <si>
    <t>Személyi juttatások (=15+19) (K1)</t>
  </si>
  <si>
    <t>013350 Az önkormányzati vagyonnal való gazdálkodással kapcsolatos feladatok</t>
  </si>
  <si>
    <t>Működési célú támogatások államháztartáson belülről (=07+...+10+21+32) (B1)</t>
  </si>
  <si>
    <t>Felhalmozási célú támogatások államháztartáson belülről (=44+45+46+57+68) (B2)</t>
  </si>
  <si>
    <t>DRV Zrt.</t>
  </si>
  <si>
    <t>Támogatás évközi változása - Május 15.</t>
  </si>
  <si>
    <t>Évvégi eltérés (+,-) mutatószám szerinti támogatás (=6-(3+4+5))</t>
  </si>
  <si>
    <t>A 05. űrlap alapján a támogatási jogcímhez kapcsolódó kormányzati funkció szerinti kiadások összege</t>
  </si>
  <si>
    <t>Többlettámogatás (ha a 7-6+9 &gt;0, akkor 7-6+9; egyébként 0)</t>
  </si>
  <si>
    <t>Visszafizetési kötelezettség (ha a 7-6+9 &lt;0, akkor 7-6+9 abszolútértéke; egyébként 0)</t>
  </si>
  <si>
    <t>III.5. Intézményi gyermekétkeztetés támogatása</t>
  </si>
  <si>
    <t>III.5. Intézményi gyermekétkeztetés támogatása terhére elszámolt kiadások</t>
  </si>
  <si>
    <t>D/I/3a  - ebből: költségvetési évben esedékes követelések jövedelemadókra</t>
  </si>
  <si>
    <t>D/III/4 Forgótőke elszámolása</t>
  </si>
  <si>
    <t>D/III/7 Folyósított, megelőlegezett társadalombiztosítási és családtámogatási ellátások elszámolása</t>
  </si>
  <si>
    <t>E/III/1 December havi illetmények, munkabérek elszámolása</t>
  </si>
  <si>
    <t>E/III Egyéb sajátos eszközoldali elszámolások (=E/III/1+E/III/2)</t>
  </si>
  <si>
    <t>G/III Egyéb eszközök induláskori értéke és változásai</t>
  </si>
  <si>
    <t>H/I/3 Költségvetési évben esedékes kötelezettségek dologi kiadásokra</t>
  </si>
  <si>
    <t>H/I/5 Költségvetési évben esedékes kötelezettségek egyéb működési célú kiadásokra (&gt;=H/I/5a+H/I/5b)</t>
  </si>
  <si>
    <t>H/I/6 Költségvetési évben esedékes kötelezettségek beruházásokra</t>
  </si>
  <si>
    <t>H/I Költségvetési évben esedékes kötelezettségek (=H/I/1+…+H/I/9)</t>
  </si>
  <si>
    <t>H/III/3 Más szervezetet megillető bevételek elszámolása</t>
  </si>
  <si>
    <t>H/III/8 Letétre, megőrzésre, fedezetkezelésre átvett pénzeszközök, biztosítékok</t>
  </si>
  <si>
    <t>J/3 Halasztott eredményszemléletű bevételek</t>
  </si>
  <si>
    <t>082091 Közművelődés - közösségi és társadalmi részvétel fejlesztése</t>
  </si>
  <si>
    <t>900020 Önkormányzatok funkcióra nem sorolható bevételei államháztartáson kívülről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</si>
  <si>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</si>
  <si>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</si>
  <si>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</si>
  <si>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</si>
  <si>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</si>
  <si>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</si>
  <si>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</si>
  <si>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társadalombiztosítás pénzügyi alapjai (B16)</t>
  </si>
  <si>
    <t>ebből: elkülönített állami pénzalapok (B16)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</si>
  <si>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</si>
  <si>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</si>
  <si>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ebből: elkülönített állami pénzalapok (B25)</t>
  </si>
  <si>
    <t>ebből: termőföld bérbeadásából származó jövedelem utáni személyi jövedelemadó (B311)</t>
  </si>
  <si>
    <t>ebből: magánszemélyek kommunális adója (B34)</t>
  </si>
  <si>
    <t>ebből: állandó jelleggel végzett iparűzési tevékenység után fizetett helyi iparűzési adó (B351)</t>
  </si>
  <si>
    <t>ebből: belföldi gépjárművek adójának a helyi önkormányzatot megillető része (B354)</t>
  </si>
  <si>
    <t>Készletértékesítés ellenértéke (B401)</t>
  </si>
  <si>
    <t>ebből:tárgyi eszközök bérbeadásából származó bevétel (B402)</t>
  </si>
  <si>
    <t>ebből: államháztartáson belül (B403)</t>
  </si>
  <si>
    <t>ebből: önkormányzati vagyon üzemeltetéséből, koncesszióból származó bevétel (B404)</t>
  </si>
  <si>
    <t>Ellátási díjak (B405)</t>
  </si>
  <si>
    <t>Kiszámlázott általános forgalmi adó (B406)</t>
  </si>
  <si>
    <t>ebből: kiadások visszatérítései (B411)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</si>
  <si>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</si>
  <si>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</si>
  <si>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</si>
  <si>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Központi, irányító szervi támogatás (B816)</t>
  </si>
  <si>
    <t>Törvény szerinti illetmények, munkabérek (K1101)</t>
  </si>
  <si>
    <t>Közlekedési költségtérítés (K1109)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</si>
  <si>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</si>
  <si>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</si>
  <si>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</si>
  <si>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</si>
  <si>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</si>
  <si>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</si>
  <si>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Munkaadókat terhelő járulékok és szociális hozzájárulási adó (=22+…+27) (K2)</t>
  </si>
  <si>
    <t>ebből: szociális hozzájárulási adó (K2)</t>
  </si>
  <si>
    <t>ebből: táppénz hozzájárulás (K2)</t>
  </si>
  <si>
    <t>ebből: munkaadót a foglalkoztatottak részére történő kifizetésekkel kapcsolatban terhelő más járulék jellegű kötelezettségek (K2)</t>
  </si>
  <si>
    <t>Szakmai anyagok beszerzése (K311)</t>
  </si>
  <si>
    <t>Üzemeltetési anyagok beszerzése (K312)</t>
  </si>
  <si>
    <t>Árubeszerzés (K313)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</si>
  <si>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</si>
  <si>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</si>
  <si>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</si>
  <si>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</si>
  <si>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</si>
  <si>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</si>
  <si>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</si>
  <si>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</si>
  <si>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Közvetített szolgáltatások  (&gt;=41) (K335)</t>
  </si>
  <si>
    <t>ebből: államháztartáson belül (K335)</t>
  </si>
  <si>
    <t>Szakmai tevékenységet segítő szolgáltatások  (K336)</t>
  </si>
  <si>
    <t>Egyéb szolgáltatások (&gt;=44)  (K337)</t>
  </si>
  <si>
    <t>ebből: biztosítási díjak (K337)</t>
  </si>
  <si>
    <t>Szolgáltatási kiadások (=35+36+37+39+40+42+43) (K33)</t>
  </si>
  <si>
    <t>Kiküldetések kiadásai (K341)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</si>
  <si>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</si>
  <si>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</si>
  <si>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</si>
  <si>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</si>
  <si>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Kamatkiadások (&gt;=52+53) (K353)</t>
  </si>
  <si>
    <t>Egyéb dologi kiadások (K355)</t>
  </si>
  <si>
    <t>Különféle befizetések és egyéb dologi kiadások (=49+50+51+54+58) (K35)</t>
  </si>
  <si>
    <t>Dologi kiadások (=31+34+45+48+59) (K3)</t>
  </si>
  <si>
    <t>Egyéb nem intézményi ellátások (&gt;=99+…+117) (K48)</t>
  </si>
  <si>
    <t>ebből: települési támogatás [Szoctv. 45. §], (K48)</t>
  </si>
  <si>
    <t>A helyi önkormányzatok előző évi elszámolásából származó kiadások (K5021)</t>
  </si>
  <si>
    <t>ebből: központi költségvetési szervek (K506)</t>
  </si>
  <si>
    <t>ebből: társulások és költségvetési szerveik (K506)</t>
  </si>
  <si>
    <t>ebből: egyéb vállalkozások (K508)</t>
  </si>
  <si>
    <t>ebből: egyéb civil szervezetek (K512)</t>
  </si>
  <si>
    <t>ebből: egyéb vállalkozások (K512)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</si>
  <si>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</si>
  <si>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</si>
  <si>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</si>
  <si>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</si>
  <si>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Államháztartáson belüli megelőlegezések visszafizetése (K914)</t>
  </si>
  <si>
    <t>Központi, irányító szervi támogatások folyósítása (K915)</t>
  </si>
  <si>
    <t>Pénzügyi lízing kiadásai (K917)</t>
  </si>
  <si>
    <t>Finanszírozási kiadások (=294+302+303+304) (K9)</t>
  </si>
  <si>
    <t>Kiadások összesen (=265+305) (K1-K9)</t>
  </si>
  <si>
    <t>Átlagos statisztikai állományi létszám</t>
  </si>
  <si>
    <t>Zöldségbolt bevétele</t>
  </si>
  <si>
    <t>Közvetített szolgáltatások (rezsi, telefon)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</si>
  <si>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</si>
  <si>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</si>
  <si>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</si>
  <si>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2. melléklet I.6. Polgármesteri illetmény támogatása</t>
  </si>
  <si>
    <t>2. melléklet III.2. A települési önkormányzatok szociális feladatainak egyéb támogatása</t>
  </si>
  <si>
    <t>2. melléklet IV.1.d) Települési önkormányzatok nyilvános könyvtári és közművelődési feladatainak támogatása</t>
  </si>
  <si>
    <t>2. melléklet IV.1. Könyvtári, közművelődési és múzeumi feladatok támogatása (5+…+13)</t>
  </si>
  <si>
    <t>3. melléklet I.9. A települési önkormányzatok szociális célú tüzelőanyag vásárlásához kapcsolódó támogatása</t>
  </si>
  <si>
    <t>81. cím A téli rezsicsökkentésben korábban nem részesült, a vezetékes gáz- vagy távfűtéstől eltérő fűtőanyagot használó háztartások egyszeri támogatása</t>
  </si>
  <si>
    <t>Mindösszesen (=1+2+3+4+14+18+19+36+52+…+124)</t>
  </si>
  <si>
    <t>Eltérés (fel nem használt) (=3-4)</t>
  </si>
  <si>
    <t>I.1. A települési  önkormányzatok működésének támogatása 09 01 01 01 00</t>
  </si>
  <si>
    <t>I.3. Határátkelőhelyek fenntartásának támogatása 09 01 01 03 00</t>
  </si>
  <si>
    <t>II. A települési önkormányzatok egyes köznevelési feladatainak támogatása 09 01 02 00 00</t>
  </si>
  <si>
    <t>- ebből a települési önkormányzatok szociális feladatainak egyéb támogatására elszámolni kívánt összeg</t>
  </si>
  <si>
    <t>2019. ÉVI LÉTSZÁM ADATOK</t>
  </si>
  <si>
    <t>Eredeti %-a</t>
  </si>
  <si>
    <t>Módosított %-a</t>
  </si>
  <si>
    <t>Egerág Község Önkormányzat 2019. évi költségvetési mérlege</t>
  </si>
  <si>
    <t>forintban</t>
  </si>
  <si>
    <t>Eredeti előirányzat</t>
  </si>
  <si>
    <t>Változás %-ban</t>
  </si>
  <si>
    <t>a)</t>
  </si>
  <si>
    <t>aa)</t>
  </si>
  <si>
    <t>Személyi jellegű kiadások</t>
  </si>
  <si>
    <t>ab)</t>
  </si>
  <si>
    <t>A települési önkormányzatok köznevelési támogatásai</t>
  </si>
  <si>
    <t>ac)</t>
  </si>
  <si>
    <t>Dologi jellegű kiadások</t>
  </si>
  <si>
    <t>ad)</t>
  </si>
  <si>
    <t>Önkormányzat szociális támogatásai</t>
  </si>
  <si>
    <t>ae)</t>
  </si>
  <si>
    <t xml:space="preserve">Működési célú költségvetési támogatások és kiegészítő támogatások </t>
  </si>
  <si>
    <t>-</t>
  </si>
  <si>
    <t>af)</t>
  </si>
  <si>
    <t>Működési tartalék</t>
  </si>
  <si>
    <t>Elvonások és befizetések bevételei</t>
  </si>
  <si>
    <t>b)</t>
  </si>
  <si>
    <t>Egyéb működési célú támogatások bevételei áht-n belülről</t>
  </si>
  <si>
    <t>ba)</t>
  </si>
  <si>
    <t>bb)</t>
  </si>
  <si>
    <t>bc)</t>
  </si>
  <si>
    <t>Egyéb felhalmozási kiadások</t>
  </si>
  <si>
    <t>Működési célú visszatérítendő támogatás, kölcsön</t>
  </si>
  <si>
    <t>c)</t>
  </si>
  <si>
    <t>ag)</t>
  </si>
  <si>
    <t>Egyéb működési célú átvett pénzeszközök</t>
  </si>
  <si>
    <t>ca)</t>
  </si>
  <si>
    <t>Kölcsönök, hitelek törlesztése</t>
  </si>
  <si>
    <t>cb)</t>
  </si>
  <si>
    <t>Államháztartáson belüli megelőlegezés visszafizetése</t>
  </si>
  <si>
    <t>Felhalmozási célú önkormányzati támogatások</t>
  </si>
  <si>
    <t>cc)</t>
  </si>
  <si>
    <t>Irányító szervi támogatás</t>
  </si>
  <si>
    <t>Egyéb felhalmozási célú támogatások államháztartások belülről</t>
  </si>
  <si>
    <t>cd)</t>
  </si>
  <si>
    <t>Pénzeszközök lekötött bankbetétként elhelyezése</t>
  </si>
  <si>
    <t>Immateriális javak, tárgyi eszközök értékesítése</t>
  </si>
  <si>
    <t>ce)</t>
  </si>
  <si>
    <t>Pénzügyi lízing kiadásai</t>
  </si>
  <si>
    <t>bd)</t>
  </si>
  <si>
    <t>Felhalmozási célú visszatérítendő támogatás, kölcsön</t>
  </si>
  <si>
    <t>be)</t>
  </si>
  <si>
    <t>Egyéb felhalmozási célú átvett pénzeszköz</t>
  </si>
  <si>
    <t>Maradvány igénybevétele</t>
  </si>
  <si>
    <t>Lekötött bankbetétek megszüntetése</t>
  </si>
  <si>
    <t>Belföldi értékpapírok bevételei</t>
  </si>
  <si>
    <t>ÖSSZES BEVÉTEL</t>
  </si>
  <si>
    <t>ÖSSZES KIADÁS</t>
  </si>
  <si>
    <t>Egerági Táltos Csikó Óvoda 2019. évi költségvetési mérlege</t>
  </si>
  <si>
    <t>Egerági Közétkeztetési Intézmény 2019. évi költségvetési mérlege</t>
  </si>
  <si>
    <t>Egerág Község Önkormányzat és intézményei 2019. évi költségvetési mérlege</t>
  </si>
  <si>
    <t>Egerág Község Önkormányzata és intézményei összevont könyvviteli mérlege - vagyonkimutatása - 2019. évben (Ft)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</si>
  <si>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</si>
  <si>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</si>
  <si>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D/III/1e - ebből: foglalkoztatottaknak adott előlegek</t>
  </si>
  <si>
    <t>H/II/3 Költségvetési évet követően esedékes kötelezettségek dologi kiadásokra</t>
  </si>
  <si>
    <t>H/II/4 Költségvetési évet követően esedékes kötelezettségek ellátottak pénzbeli juttatásaira</t>
  </si>
  <si>
    <t>Egerág Község Önkormányzata és intézményei összevont pénzeszközei változásának levezetése, eredmény kimutatása 2019 évben (Ft)</t>
  </si>
  <si>
    <t>Egerág Község Önkormányzata és intézményei összevont pénzmaradványkimutatása 2019 évben (Ft)</t>
  </si>
  <si>
    <t>Egerág Község Önkormányzata és intézményei 2019 évi teljesített kiadásai kormányzati funkciónként (Ft)</t>
  </si>
  <si>
    <t>062020 Településfejlesztési projektek és támogatásuk</t>
  </si>
  <si>
    <t>096025 Munkahelyi étkeztetés köznevelési intézményben</t>
  </si>
  <si>
    <t>Elvonások és befizetések bevételei (B12)</t>
  </si>
  <si>
    <t>Magánszemélyek jövedelemadói (=81+82) (B311)</t>
  </si>
  <si>
    <t>Jövedelemadók (=80+83) (B31)</t>
  </si>
  <si>
    <t>Vagyoni tipusú adók (=109+…+114) (B34)</t>
  </si>
  <si>
    <t>Értékesítési és forgalmi adók (=116+…+136) (B351)</t>
  </si>
  <si>
    <t>Gépjárműadók (=143+…+146) (B354)</t>
  </si>
  <si>
    <t>Termékek és szolgáltatások adói (=115+137+141+142+147)  (B35)</t>
  </si>
  <si>
    <t>Egyéb közhatalmi bevételek (&gt;=166+…+183) (B36)</t>
  </si>
  <si>
    <t>Közhatalmi bevételek (=92+93+103+108+164+165) (B3)</t>
  </si>
  <si>
    <t>Szolgáltatások ellenértéke (&gt;=187+188) (B402)</t>
  </si>
  <si>
    <t>Közvetített szolgáltatások ellenértéke  (&gt;=190) (B403)</t>
  </si>
  <si>
    <t>Tulajdonosi bevételek (&gt;=192+…+197) (B404)</t>
  </si>
  <si>
    <t>Egyéb kapott (járó) kamatok és kamatjellegű bevételek (&gt;=205+206) (B4082)</t>
  </si>
  <si>
    <t>Kamatbevételek és más nyereségjellegű bevételek (=201+204) (B408)</t>
  </si>
  <si>
    <t>Egyéb működési bevételek (&gt;=218+219) (B411)</t>
  </si>
  <si>
    <t>Működési bevételek (=185+186+189+191+198+…+200+207+215+216+217) (B4)</t>
  </si>
  <si>
    <t>Ingatlanok értékesítése (&gt;=224) (B52)</t>
  </si>
  <si>
    <t>Felhalmozási bevételek (=221+223+225+226+228) (B5)</t>
  </si>
  <si>
    <t>Működési célú visszatérítendő támogatások, kölcsönök visszatérülése államháztartáson kívülről (=234+…+242) (B64)</t>
  </si>
  <si>
    <t>ebből: pénzügyi vállalkozások (B64)</t>
  </si>
  <si>
    <t>Működési célú átvett pénzeszközök (=230+...+233+243) (B6)</t>
  </si>
  <si>
    <t>Költségvetési bevételek (=43+79+184+220+229+255+281) (B1-B7)</t>
  </si>
  <si>
    <t>Maradvány igénybevétele (=294+295) (B813)</t>
  </si>
  <si>
    <t>Belföldi finanszírozás bevételei (=286+293+296+…+301+304) (B81)</t>
  </si>
  <si>
    <t>Finanszírozási bevételek (=305+311+312+313) (B8)</t>
  </si>
  <si>
    <t>Bevételek összesen (282+314) (B1-B8)</t>
  </si>
  <si>
    <t>066010 Zöldterület-kezelés</t>
  </si>
  <si>
    <t>104031 Gyermekek bölcsődei ellátása</t>
  </si>
  <si>
    <t>107051 Szociális étkeztetés szociális konyhán</t>
  </si>
  <si>
    <t>Céljuttatás, projektprémium (K1103)</t>
  </si>
  <si>
    <t>Ellátottak pénzbeli juttatásai (=61+62+73+74+84+93+96+99) (K4)</t>
  </si>
  <si>
    <t>Egyéb elvonások, befizetések (K5023)</t>
  </si>
  <si>
    <t>Elvonások és befizetések (=122+123+124) (K502)</t>
  </si>
  <si>
    <t>Egyéb működési célú támogatások államháztartáson belülre (=150+…+159) (K506)</t>
  </si>
  <si>
    <t>Működési célú visszatérítendő támogatások, kölcsönök nyújtása államháztartáson kívülre (=163+…+173) (K508)</t>
  </si>
  <si>
    <t>Egyéb működési célú támogatások államháztartáson kívülre (=178+…+187) (K512)</t>
  </si>
  <si>
    <t>Egyéb működési célú kiadások (=120+125+126+127+138+149+160+162+174+175+176+177+188) (K5)</t>
  </si>
  <si>
    <t>Ingatlanok beszerzése, létesítése (&gt;=192) (K62)</t>
  </si>
  <si>
    <t>Beruházások (=190+191+193+…+197) (K6)</t>
  </si>
  <si>
    <t>Felújítások (=199+...+202) (K7)</t>
  </si>
  <si>
    <t>Költségvetési kiadások (=20+21+60+119+189+198+203+265) (K1-K8)</t>
  </si>
  <si>
    <t>Belföldi finanszírozás kiadásai (=272+285+…+291+294) (K91)</t>
  </si>
  <si>
    <t>Finanszírozási kiadások (=295+303+304+305) (K9)</t>
  </si>
  <si>
    <t>Kiadások összesen (=266+306) (K1-K9)</t>
  </si>
  <si>
    <t>Egerág Község Önkormányzata és intézményei 2019 évi teljesített bevételei kormányzati funkciónként (Ft)</t>
  </si>
  <si>
    <t>2. melléklet I.5. A költségvetési szerveknél foglalkoztatottak 2018. évi áthúzódó és 2019. évi kompenzációja</t>
  </si>
  <si>
    <t>3. melléklet I.1. Lakossági víz- és csatornaszolgáltatás támogatása</t>
  </si>
  <si>
    <t>3. melléklet I. Helyi önkormányzatok működési célú költségvetési támogatásai összesen (20+….+ 34)</t>
  </si>
  <si>
    <t>37. cím A minimálbér és a garantált bérminimum emelés hatásának kompenzációja</t>
  </si>
  <si>
    <t>Mindösszesen (=1+2+3+4+14+18+19+35+60+…+105)</t>
  </si>
  <si>
    <t>III.3. Egyes szociális és gyermekjóléti feladatok támogatása - család és gyermekjóléti szolgálat/központ kivételével 09 01 03 03 02</t>
  </si>
  <si>
    <t>III.5.a Intézményi gyermekétkeztetés támogatása 09 01 03 05 01</t>
  </si>
  <si>
    <t>III.5.b Rászoruló gyermekek szünidei étkeztetése 09 01 03 05 02</t>
  </si>
  <si>
    <t>Összesen  (=1+…+11)</t>
  </si>
  <si>
    <t>Költségvetési törvény szerint igényelt támogatás</t>
  </si>
  <si>
    <t>Támogatás évközi változása - Október 7.</t>
  </si>
  <si>
    <t>Az önkormányzat által az adott célra december 31-ig ténylegesen felhasznált összeg (6. és 8. oszlop közül a kisebb érték)</t>
  </si>
  <si>
    <t>11/A 92. sor szerinti 37. A minimálbér és a garantált bérminimum emelés hatásának kompenzációja címen nyújtott támogatás</t>
  </si>
  <si>
    <t>12. oszlop szerinti támogatásból az adott célra december 31-ig ténylegesen felhasznált összeg</t>
  </si>
  <si>
    <t>11/A 84. sor szerinti 29. A nappali melegedők hosszított nyitvatartásának támogatása címen nyújtott támogatás</t>
  </si>
  <si>
    <t>14. oszlop szerinti támogatásból az adott célra december 31-ig ténylegesen felhasznált összeg</t>
  </si>
  <si>
    <t>11/A 90. sor szerinti 35. A falu- és tanyagondnoki szolgálatok kiegészítő támogatása címen nyújtott támogatás</t>
  </si>
  <si>
    <t>16. oszlop szerinti támogatásból az adott célra december 31-ig ténylegesen felhasznált összeg</t>
  </si>
  <si>
    <t>A 11/A 92. sor 3. oszlopból a III.5. feladatra kapott támogatásra elszámolható összeg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</si>
  <si>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</si>
  <si>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</si>
  <si>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</si>
  <si>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</si>
  <si>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</si>
  <si>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</si>
  <si>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Kommunális adó mentességben 61 fő részesül</t>
  </si>
  <si>
    <t>11/B - Az előző évi (2018.) kötelezettségvállalással terhelt  kiegészítő támogatásainak és egyéb kötött felhasználású támogatások maradványainak elszámolása</t>
  </si>
  <si>
    <t>Az önkormányzat által a 2018. évben fel nem használt, de 2019. évben jogszerűen felhasználható összeg</t>
  </si>
  <si>
    <t>Ebből 2019. évben az előirt határidőig ténylegesen felhasznált</t>
  </si>
  <si>
    <t>1. számú melléklet a 6/2020. (VII.16.) önkormányzati rendelethez</t>
  </si>
  <si>
    <t>2. számú melléklet a 6/2020. (VII.16.) önkormányzati rendelethez</t>
  </si>
  <si>
    <t>3. számú melléklet a 6/2020. (VII.16.) önkormányzati rendelethez</t>
  </si>
  <si>
    <t>4. számú melléklet a 6/2020. (VII.16.) önkormányzati rendelethez</t>
  </si>
  <si>
    <t>5. számú melléklet a 6/2020. (VII.16.) önkormányzati rendelethez</t>
  </si>
  <si>
    <t>6. számú melléklet a 6/2020. (VII.16.) önkormányzati rendelethez</t>
  </si>
  <si>
    <t>7. számú melléklet a 6/2020. (VII.16.) önkormányzati rendelethez</t>
  </si>
  <si>
    <t>8. számú melléklet a 6/2020. (VII.16.) önkormányzati rendelethez</t>
  </si>
  <si>
    <t>9. számú melléklet a 6/2020. (VII.16.) önkormányzati rendelethez</t>
  </si>
  <si>
    <t>10. számú melléklet a 6/2020. (VII.16.) önkormányzati rendelethez</t>
  </si>
  <si>
    <t>11-1. számú melléklet a 6/2020. (VII.16.) önkormányzati rendelethez</t>
  </si>
  <si>
    <t>11-2. számú melléklet a 6/2020. (VII.16.) önkormányzati rendelethez</t>
  </si>
  <si>
    <t>11-3. számú melléklet a 6/2020. (VII.16.) önkormányzati rendelethez</t>
  </si>
  <si>
    <t>11-4. számú melléklet a 6/2020. (VII.16.)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</si>
</sst>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\ * #,##0&quot;     &quot;;\-* #,##0&quot;     &quot;;\ * \-#&quot;     &quot;;@\ "/>
    <numFmt numFmtId="168" formatCode="0.0"/>
    <numFmt numFmtId="169" formatCode="#,##0_);[Red]\-#,##0_);"/>
    <numFmt numFmtId="170" formatCode="0.00000"/>
    <numFmt numFmtId="171" formatCode="0.0000"/>
    <numFmt numFmtId="172" formatCode="0.000"/>
    <numFmt numFmtId="173" formatCode="0.0%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_-* #,##0.0\ _F_t_-;\-* #,##0.0\ _F_t_-;_-* &quot;-&quot;??\ _F_t_-;_-@_-"/>
    <numFmt numFmtId="179" formatCode="_-* #,##0\ _F_t_-;\-* #,##0\ _F_t_-;_-* &quot;-&quot;??\ _F_t_-;_-@_-"/>
    <numFmt numFmtId="180" formatCode="00"/>
    <numFmt numFmtId="181" formatCode="_-* #,##0.0\ &quot;Ft&quot;_-;\-* #,##0.0\ &quot;Ft&quot;_-;_-* &quot;-&quot;??\ &quot;Ft&quot;_-;_-@_-"/>
    <numFmt numFmtId="182" formatCode="_-* #,##0\ &quot;Ft&quot;_-;\-* #,##0\ &quot;Ft&quot;_-;_-* &quot;-&quot;??\ &quot;Ft&quot;_-;_-@_-"/>
    <numFmt numFmtId="183" formatCode="#,##0_ ;\-#,##0\ 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Dashed"/>
    </border>
    <border>
      <left style="thin"/>
      <right style="thin"/>
      <top style="double"/>
      <bottom style="mediumDashed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5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69" fontId="4" fillId="0" borderId="0" xfId="65" applyFont="1" applyAlignment="1">
      <alignment wrapText="1"/>
      <protection/>
    </xf>
    <xf numFmtId="169" fontId="4" fillId="0" borderId="0" xfId="65" applyNumberFormat="1" applyFont="1">
      <alignment/>
      <protection/>
    </xf>
    <xf numFmtId="169" fontId="6" fillId="0" borderId="10" xfId="65" applyFont="1" applyBorder="1" applyAlignment="1">
      <alignment horizontal="center" vertical="center" wrapText="1"/>
      <protection/>
    </xf>
    <xf numFmtId="169" fontId="6" fillId="0" borderId="10" xfId="65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69" fontId="8" fillId="0" borderId="11" xfId="65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69" fontId="1" fillId="0" borderId="11" xfId="65" applyFont="1" applyBorder="1" applyAlignment="1">
      <alignment horizontal="left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10" fillId="33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1" xfId="0" applyFont="1" applyBorder="1" applyAlignment="1">
      <alignment/>
    </xf>
    <xf numFmtId="0" fontId="11" fillId="0" borderId="0" xfId="59">
      <alignment/>
      <protection/>
    </xf>
    <xf numFmtId="0" fontId="11" fillId="0" borderId="0" xfId="59" applyAlignment="1">
      <alignment wrapText="1"/>
      <protection/>
    </xf>
    <xf numFmtId="0" fontId="1" fillId="0" borderId="11" xfId="59" applyFont="1" applyBorder="1" applyAlignment="1">
      <alignment horizontal="left" vertical="top" wrapText="1"/>
      <protection/>
    </xf>
    <xf numFmtId="3" fontId="1" fillId="0" borderId="11" xfId="59" applyNumberFormat="1" applyFont="1" applyBorder="1" applyAlignment="1">
      <alignment horizontal="right" vertical="top" wrapText="1"/>
      <protection/>
    </xf>
    <xf numFmtId="0" fontId="0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179" fontId="0" fillId="0" borderId="11" xfId="4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179" fontId="1" fillId="0" borderId="12" xfId="40" applyNumberFormat="1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79" fontId="0" fillId="0" borderId="14" xfId="4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179" fontId="1" fillId="0" borderId="15" xfId="40" applyNumberFormat="1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179" fontId="12" fillId="0" borderId="17" xfId="40" applyNumberFormat="1" applyFont="1" applyBorder="1" applyAlignment="1">
      <alignment wrapText="1"/>
    </xf>
    <xf numFmtId="0" fontId="1" fillId="0" borderId="14" xfId="59" applyFont="1" applyBorder="1" applyAlignment="1">
      <alignment horizontal="left" vertical="top" wrapText="1"/>
      <protection/>
    </xf>
    <xf numFmtId="3" fontId="1" fillId="0" borderId="14" xfId="59" applyNumberFormat="1" applyFont="1" applyBorder="1" applyAlignment="1">
      <alignment horizontal="right" vertical="top" wrapText="1"/>
      <protection/>
    </xf>
    <xf numFmtId="49" fontId="1" fillId="0" borderId="11" xfId="59" applyNumberFormat="1" applyFont="1" applyBorder="1" applyAlignment="1">
      <alignment horizontal="center" vertical="top" wrapText="1"/>
      <protection/>
    </xf>
    <xf numFmtId="0" fontId="15" fillId="0" borderId="0" xfId="62">
      <alignment/>
      <protection/>
    </xf>
    <xf numFmtId="0" fontId="16" fillId="0" borderId="0" xfId="62" applyFont="1" applyBorder="1" applyAlignment="1">
      <alignment/>
      <protection/>
    </xf>
    <xf numFmtId="0" fontId="15" fillId="0" borderId="0" xfId="62" applyBorder="1">
      <alignment/>
      <protection/>
    </xf>
    <xf numFmtId="0" fontId="58" fillId="0" borderId="0" xfId="64" applyFont="1" applyFill="1" applyBorder="1">
      <alignment/>
      <protection/>
    </xf>
    <xf numFmtId="0" fontId="2" fillId="0" borderId="0" xfId="0" applyFont="1" applyAlignment="1">
      <alignment horizontal="right"/>
    </xf>
    <xf numFmtId="9" fontId="1" fillId="0" borderId="11" xfId="72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1" xfId="59" applyFont="1" applyBorder="1" applyAlignment="1">
      <alignment horizontal="center" vertical="top" wrapText="1"/>
      <protection/>
    </xf>
    <xf numFmtId="0" fontId="1" fillId="0" borderId="11" xfId="59" applyFont="1" applyBorder="1" applyAlignment="1">
      <alignment horizontal="center" vertical="top" wrapText="1"/>
      <protection/>
    </xf>
    <xf numFmtId="0" fontId="1" fillId="0" borderId="12" xfId="59" applyFont="1" applyBorder="1" applyAlignment="1">
      <alignment horizontal="left" vertical="top" wrapText="1"/>
      <protection/>
    </xf>
    <xf numFmtId="3" fontId="1" fillId="0" borderId="12" xfId="59" applyNumberFormat="1" applyFont="1" applyBorder="1" applyAlignment="1">
      <alignment horizontal="right" vertical="top" wrapText="1"/>
      <protection/>
    </xf>
    <xf numFmtId="49" fontId="1" fillId="0" borderId="12" xfId="59" applyNumberFormat="1" applyFont="1" applyBorder="1" applyAlignment="1">
      <alignment horizontal="center" vertical="top" wrapText="1"/>
      <protection/>
    </xf>
    <xf numFmtId="0" fontId="11" fillId="0" borderId="0" xfId="59" applyFont="1">
      <alignment/>
      <protection/>
    </xf>
    <xf numFmtId="0" fontId="0" fillId="19" borderId="11" xfId="0" applyFont="1" applyFill="1" applyBorder="1" applyAlignment="1">
      <alignment horizontal="center" vertical="top" wrapText="1"/>
    </xf>
    <xf numFmtId="49" fontId="1" fillId="0" borderId="18" xfId="59" applyNumberFormat="1" applyFont="1" applyBorder="1" applyAlignment="1">
      <alignment horizontal="center" vertical="top" wrapText="1"/>
      <protection/>
    </xf>
    <xf numFmtId="0" fontId="1" fillId="0" borderId="18" xfId="59" applyFont="1" applyBorder="1" applyAlignment="1">
      <alignment horizontal="left" vertical="top" wrapText="1"/>
      <protection/>
    </xf>
    <xf numFmtId="3" fontId="1" fillId="0" borderId="18" xfId="59" applyNumberFormat="1" applyFont="1" applyBorder="1" applyAlignment="1">
      <alignment horizontal="right" vertical="top" wrapText="1"/>
      <protection/>
    </xf>
    <xf numFmtId="49" fontId="1" fillId="0" borderId="14" xfId="59" applyNumberFormat="1" applyFont="1" applyBorder="1" applyAlignment="1">
      <alignment horizontal="center" vertical="top" wrapText="1"/>
      <protection/>
    </xf>
    <xf numFmtId="0" fontId="0" fillId="0" borderId="11" xfId="59" applyFont="1" applyBorder="1" applyAlignment="1">
      <alignment horizontal="left" vertical="top" wrapText="1"/>
      <protection/>
    </xf>
    <xf numFmtId="3" fontId="0" fillId="0" borderId="11" xfId="59" applyNumberFormat="1" applyFont="1" applyBorder="1" applyAlignment="1">
      <alignment horizontal="right" vertical="top" wrapText="1"/>
      <protection/>
    </xf>
    <xf numFmtId="0" fontId="1" fillId="34" borderId="11" xfId="59" applyFont="1" applyFill="1" applyBorder="1" applyAlignment="1">
      <alignment horizontal="center" vertical="top" wrapText="1"/>
      <protection/>
    </xf>
    <xf numFmtId="0" fontId="1" fillId="34" borderId="11" xfId="59" applyFont="1" applyFill="1" applyBorder="1" applyAlignment="1">
      <alignment horizontal="left" vertical="top" wrapText="1"/>
      <protection/>
    </xf>
    <xf numFmtId="3" fontId="1" fillId="34" borderId="11" xfId="59" applyNumberFormat="1" applyFont="1" applyFill="1" applyBorder="1" applyAlignment="1">
      <alignment horizontal="right" vertical="top" wrapText="1"/>
      <protection/>
    </xf>
    <xf numFmtId="3" fontId="0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59" fillId="0" borderId="11" xfId="0" applyFont="1" applyBorder="1" applyAlignment="1">
      <alignment wrapText="1"/>
    </xf>
    <xf numFmtId="179" fontId="59" fillId="0" borderId="11" xfId="40" applyNumberFormat="1" applyFont="1" applyBorder="1" applyAlignment="1">
      <alignment horizontal="right" wrapText="1"/>
    </xf>
    <xf numFmtId="0" fontId="59" fillId="0" borderId="11" xfId="0" applyFont="1" applyBorder="1" applyAlignment="1">
      <alignment horizontal="center" wrapText="1"/>
    </xf>
    <xf numFmtId="169" fontId="6" fillId="0" borderId="0" xfId="65" applyFont="1" applyAlignment="1">
      <alignment horizontal="center" vertical="center"/>
      <protection/>
    </xf>
    <xf numFmtId="9" fontId="6" fillId="0" borderId="0" xfId="72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9" fontId="9" fillId="0" borderId="11" xfId="72" applyFont="1" applyBorder="1" applyAlignment="1">
      <alignment horizontal="center" vertical="center" wrapText="1" shrinkToFit="1"/>
    </xf>
    <xf numFmtId="169" fontId="1" fillId="0" borderId="11" xfId="65" applyFont="1" applyBorder="1" applyAlignment="1">
      <alignment horizontal="center" vertical="center" wrapText="1"/>
      <protection/>
    </xf>
    <xf numFmtId="169" fontId="4" fillId="0" borderId="0" xfId="65" applyFont="1">
      <alignment/>
      <protection/>
    </xf>
    <xf numFmtId="169" fontId="0" fillId="0" borderId="11" xfId="65" applyFont="1" applyBorder="1" applyAlignment="1">
      <alignment horizontal="left" vertical="center" wrapText="1"/>
      <protection/>
    </xf>
    <xf numFmtId="169" fontId="0" fillId="0" borderId="11" xfId="65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169" fontId="4" fillId="0" borderId="11" xfId="65" applyFont="1" applyBorder="1">
      <alignment/>
      <protection/>
    </xf>
    <xf numFmtId="0" fontId="3" fillId="0" borderId="2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9" fontId="4" fillId="0" borderId="0" xfId="65" applyFont="1" applyAlignment="1">
      <alignment horizontal="center" vertical="center"/>
      <protection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9" fontId="8" fillId="0" borderId="18" xfId="65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9" fontId="0" fillId="0" borderId="11" xfId="72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9" fontId="4" fillId="0" borderId="11" xfId="72" applyFont="1" applyBorder="1" applyAlignment="1">
      <alignment horizontal="center" vertical="center"/>
    </xf>
    <xf numFmtId="169" fontId="9" fillId="0" borderId="11" xfId="65" applyFont="1" applyBorder="1" applyAlignment="1">
      <alignment horizontal="center" vertical="center" wrapText="1"/>
      <protection/>
    </xf>
    <xf numFmtId="9" fontId="0" fillId="0" borderId="0" xfId="72" applyFont="1" applyAlignment="1">
      <alignment horizontal="center" vertical="center"/>
    </xf>
    <xf numFmtId="9" fontId="4" fillId="0" borderId="0" xfId="72" applyFont="1" applyAlignment="1">
      <alignment horizontal="center" vertical="center"/>
    </xf>
    <xf numFmtId="9" fontId="1" fillId="0" borderId="11" xfId="72" applyFont="1" applyBorder="1" applyAlignment="1">
      <alignment horizontal="center" vertical="center"/>
    </xf>
    <xf numFmtId="0" fontId="1" fillId="19" borderId="11" xfId="59" applyFont="1" applyFill="1" applyBorder="1" applyAlignment="1">
      <alignment horizontal="center" vertical="top" wrapText="1"/>
      <protection/>
    </xf>
    <xf numFmtId="0" fontId="0" fillId="19" borderId="11" xfId="59" applyFont="1" applyFill="1" applyBorder="1" applyAlignment="1">
      <alignment horizontal="center" vertical="top" wrapText="1"/>
      <protection/>
    </xf>
    <xf numFmtId="0" fontId="1" fillId="19" borderId="11" xfId="59" applyFont="1" applyFill="1" applyBorder="1" applyAlignment="1">
      <alignment horizontal="left" vertical="top" wrapText="1"/>
      <protection/>
    </xf>
    <xf numFmtId="3" fontId="1" fillId="19" borderId="11" xfId="59" applyNumberFormat="1" applyFont="1" applyFill="1" applyBorder="1" applyAlignment="1">
      <alignment horizontal="right" vertical="top" wrapText="1"/>
      <protection/>
    </xf>
    <xf numFmtId="9" fontId="0" fillId="33" borderId="11" xfId="72" applyFont="1" applyFill="1" applyBorder="1" applyAlignment="1">
      <alignment horizontal="center" vertical="top" wrapText="1"/>
    </xf>
    <xf numFmtId="9" fontId="0" fillId="0" borderId="11" xfId="72" applyFont="1" applyBorder="1" applyAlignment="1">
      <alignment horizontal="right" vertical="top" wrapText="1"/>
    </xf>
    <xf numFmtId="9" fontId="1" fillId="0" borderId="11" xfId="72" applyFont="1" applyBorder="1" applyAlignment="1">
      <alignment horizontal="right" vertical="top" wrapText="1"/>
    </xf>
    <xf numFmtId="9" fontId="1" fillId="19" borderId="11" xfId="72" applyFont="1" applyFill="1" applyBorder="1" applyAlignment="1">
      <alignment horizontal="right" vertical="top" wrapText="1"/>
    </xf>
    <xf numFmtId="9" fontId="1" fillId="34" borderId="11" xfId="72" applyFont="1" applyFill="1" applyBorder="1" applyAlignment="1">
      <alignment horizontal="right" vertical="top" wrapText="1"/>
    </xf>
    <xf numFmtId="0" fontId="3" fillId="19" borderId="11" xfId="59" applyFont="1" applyFill="1" applyBorder="1" applyAlignment="1">
      <alignment horizontal="center" vertical="top" wrapText="1"/>
      <protection/>
    </xf>
    <xf numFmtId="3" fontId="0" fillId="0" borderId="11" xfId="59" applyNumberFormat="1" applyFont="1" applyBorder="1" applyAlignment="1">
      <alignment horizontal="right" vertical="top" wrapText="1"/>
      <protection/>
    </xf>
    <xf numFmtId="0" fontId="0" fillId="0" borderId="11" xfId="59" applyFont="1" applyBorder="1" applyAlignment="1">
      <alignment horizontal="left" vertical="top" wrapText="1"/>
      <protection/>
    </xf>
    <xf numFmtId="0" fontId="1" fillId="0" borderId="11" xfId="59" applyFont="1" applyBorder="1" applyAlignment="1">
      <alignment horizontal="left" vertical="top" wrapText="1"/>
      <protection/>
    </xf>
    <xf numFmtId="3" fontId="1" fillId="0" borderId="11" xfId="59" applyNumberFormat="1" applyFont="1" applyBorder="1" applyAlignment="1">
      <alignment horizontal="right" vertical="top" wrapText="1"/>
      <protection/>
    </xf>
    <xf numFmtId="0" fontId="15" fillId="0" borderId="0" xfId="62" applyFont="1">
      <alignment/>
      <protection/>
    </xf>
    <xf numFmtId="9" fontId="0" fillId="0" borderId="11" xfId="72" applyFont="1" applyBorder="1" applyAlignment="1">
      <alignment horizontal="center" vertical="center" wrapText="1"/>
    </xf>
    <xf numFmtId="3" fontId="11" fillId="0" borderId="0" xfId="59" applyNumberFormat="1">
      <alignment/>
      <protection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3" borderId="24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83" fontId="14" fillId="0" borderId="21" xfId="67" applyNumberFormat="1" applyFont="1" applyBorder="1" applyAlignment="1">
      <alignment horizontal="right" vertical="top" wrapText="1"/>
    </xf>
    <xf numFmtId="183" fontId="14" fillId="0" borderId="26" xfId="67" applyNumberFormat="1" applyFont="1" applyBorder="1" applyAlignment="1">
      <alignment horizontal="right" vertical="top" wrapText="1"/>
    </xf>
    <xf numFmtId="0" fontId="0" fillId="0" borderId="2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27" xfId="0" applyFont="1" applyBorder="1" applyAlignment="1">
      <alignment horizontal="center" wrapText="1"/>
    </xf>
    <xf numFmtId="0" fontId="16" fillId="0" borderId="10" xfId="62" applyFont="1" applyBorder="1" applyAlignment="1">
      <alignment horizontal="center"/>
      <protection/>
    </xf>
    <xf numFmtId="0" fontId="16" fillId="0" borderId="0" xfId="62" applyFont="1" applyBorder="1" applyAlignment="1">
      <alignment horizontal="center"/>
      <protection/>
    </xf>
    <xf numFmtId="0" fontId="16" fillId="0" borderId="27" xfId="62" applyFont="1" applyBorder="1" applyAlignment="1">
      <alignment horizontal="center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Figyelmezteté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 3" xfId="61"/>
    <cellStyle name="Normál 3" xfId="62"/>
    <cellStyle name="Normál 3 2" xfId="63"/>
    <cellStyle name="Normál 4" xfId="64"/>
    <cellStyle name="Normál_MERLEG.XLS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Endre\2019%20k&#246;lts&#233;gvet&#233;s\Eger&#225;g\Eger&#225;g%20k&#246;lts&#233;gvet&#233;s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gédlet_önkormányzat"/>
      <sheetName val="segédlet_óvoda"/>
      <sheetName val="segédlet_közétk int"/>
      <sheetName val="1 melléklet"/>
      <sheetName val="2 melléklet"/>
      <sheetName val="3 melléklet"/>
      <sheetName val="4 melléklet"/>
      <sheetName val="5 melléklet"/>
      <sheetName val="6a melléklet"/>
      <sheetName val="6b melléklet"/>
      <sheetName val="6c melléklet"/>
      <sheetName val="7 melléklet"/>
      <sheetName val="8 melléklet"/>
      <sheetName val="9 mellékl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="115" zoomScaleNormal="115" zoomScalePageLayoutView="0" workbookViewId="0" topLeftCell="A1">
      <selection activeCell="A1" sqref="A1:C1"/>
    </sheetView>
  </sheetViews>
  <sheetFormatPr defaultColWidth="9.140625" defaultRowHeight="12.75"/>
  <cols>
    <col min="1" max="1" width="42.140625" style="0" customWidth="1"/>
  </cols>
  <sheetData>
    <row r="1" spans="1:3" ht="12.75">
      <c r="A1" s="134" t="s">
        <v>447</v>
      </c>
      <c r="B1" s="134"/>
      <c r="C1" s="134"/>
    </row>
    <row r="2" ht="12.75">
      <c r="C2" s="1"/>
    </row>
    <row r="3" ht="12.75">
      <c r="C3" s="1"/>
    </row>
    <row r="4" spans="1:3" ht="12.75">
      <c r="A4" s="134" t="s">
        <v>305</v>
      </c>
      <c r="B4" s="134"/>
      <c r="C4" s="134"/>
    </row>
    <row r="5" ht="12.75">
      <c r="C5" s="24"/>
    </row>
    <row r="6" spans="1:3" ht="12.75">
      <c r="A6" s="132" t="s">
        <v>3</v>
      </c>
      <c r="B6" s="131" t="s">
        <v>29</v>
      </c>
      <c r="C6" s="131"/>
    </row>
    <row r="7" spans="1:3" ht="12.75">
      <c r="A7" s="133"/>
      <c r="B7" s="23" t="s">
        <v>24</v>
      </c>
      <c r="C7" s="23" t="s">
        <v>25</v>
      </c>
    </row>
    <row r="8" spans="1:3" ht="15" customHeight="1">
      <c r="A8" s="25" t="s">
        <v>30</v>
      </c>
      <c r="B8" s="22"/>
      <c r="C8" s="22"/>
    </row>
    <row r="9" spans="1:3" ht="15" customHeight="1">
      <c r="A9" s="19" t="s">
        <v>26</v>
      </c>
      <c r="B9" s="22">
        <v>5</v>
      </c>
      <c r="C9" s="22">
        <v>5</v>
      </c>
    </row>
    <row r="10" spans="1:3" ht="15" customHeight="1">
      <c r="A10" s="19" t="s">
        <v>27</v>
      </c>
      <c r="B10" s="22">
        <v>9</v>
      </c>
      <c r="C10" s="22">
        <v>8</v>
      </c>
    </row>
    <row r="11" spans="1:3" ht="15" customHeight="1">
      <c r="A11" s="19" t="s">
        <v>28</v>
      </c>
      <c r="B11" s="22">
        <v>2</v>
      </c>
      <c r="C11" s="22">
        <v>1</v>
      </c>
    </row>
    <row r="12" spans="1:3" ht="15" customHeight="1">
      <c r="A12" s="19" t="s">
        <v>32</v>
      </c>
      <c r="B12" s="22">
        <v>10</v>
      </c>
      <c r="C12" s="22">
        <v>7</v>
      </c>
    </row>
    <row r="13" spans="1:3" ht="15" customHeight="1">
      <c r="A13" s="25" t="s">
        <v>31</v>
      </c>
      <c r="B13" s="22"/>
      <c r="C13" s="22"/>
    </row>
    <row r="14" spans="1:3" ht="15" customHeight="1">
      <c r="A14" s="19" t="s">
        <v>26</v>
      </c>
      <c r="B14" s="22">
        <v>7</v>
      </c>
      <c r="C14" s="22">
        <v>6</v>
      </c>
    </row>
    <row r="15" spans="1:3" ht="12.75">
      <c r="A15" s="19" t="s">
        <v>32</v>
      </c>
      <c r="B15" s="22">
        <v>1</v>
      </c>
      <c r="C15" s="22">
        <v>1</v>
      </c>
    </row>
    <row r="16" spans="1:3" ht="12.75">
      <c r="A16" s="25" t="s">
        <v>84</v>
      </c>
      <c r="B16" s="22"/>
      <c r="C16" s="22"/>
    </row>
    <row r="17" spans="1:3" ht="12.75">
      <c r="A17" s="19" t="s">
        <v>26</v>
      </c>
      <c r="B17" s="22">
        <v>1</v>
      </c>
      <c r="C17" s="22">
        <v>1</v>
      </c>
    </row>
    <row r="18" spans="1:3" ht="12.75">
      <c r="A18" s="19" t="s">
        <v>32</v>
      </c>
      <c r="B18" s="22">
        <v>5</v>
      </c>
      <c r="C18" s="22">
        <v>4</v>
      </c>
    </row>
  </sheetData>
  <sheetProtection/>
  <mergeCells count="4">
    <mergeCell ref="B6:C6"/>
    <mergeCell ref="A6:A7"/>
    <mergeCell ref="A4:C4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57421875" style="31" customWidth="1"/>
    <col min="2" max="2" width="36.140625" style="31" customWidth="1"/>
    <col min="3" max="3" width="32.421875" style="31" customWidth="1"/>
    <col min="4" max="4" width="24.7109375" style="31" customWidth="1"/>
    <col min="5" max="16384" width="9.140625" style="31" customWidth="1"/>
  </cols>
  <sheetData>
    <row r="1" spans="1:4" ht="12.75">
      <c r="A1" s="154" t="s">
        <v>456</v>
      </c>
      <c r="B1" s="142"/>
      <c r="C1" s="142"/>
      <c r="D1" s="142"/>
    </row>
    <row r="2" spans="1:4" ht="12.75">
      <c r="A2" s="146" t="s">
        <v>71</v>
      </c>
      <c r="B2" s="146"/>
      <c r="C2" s="146"/>
      <c r="D2" s="146"/>
    </row>
    <row r="3" spans="1:4" ht="39" thickBot="1">
      <c r="A3" s="43" t="s">
        <v>57</v>
      </c>
      <c r="B3" s="43" t="s">
        <v>69</v>
      </c>
      <c r="C3" s="43" t="s">
        <v>77</v>
      </c>
      <c r="D3" s="43" t="s">
        <v>70</v>
      </c>
    </row>
    <row r="4" spans="1:4" ht="12.75">
      <c r="A4" s="151">
        <v>2020</v>
      </c>
      <c r="B4" s="39" t="s">
        <v>58</v>
      </c>
      <c r="C4" s="40">
        <v>1800000</v>
      </c>
      <c r="D4" s="149">
        <v>899</v>
      </c>
    </row>
    <row r="5" spans="1:4" ht="12.75">
      <c r="A5" s="151"/>
      <c r="B5" s="34" t="s">
        <v>59</v>
      </c>
      <c r="C5" s="35">
        <v>9668755</v>
      </c>
      <c r="D5" s="149"/>
    </row>
    <row r="6" spans="1:4" ht="12.75">
      <c r="A6" s="151"/>
      <c r="B6" s="34" t="s">
        <v>60</v>
      </c>
      <c r="C6" s="35">
        <v>38213</v>
      </c>
      <c r="D6" s="149"/>
    </row>
    <row r="7" spans="1:4" ht="13.5" thickBot="1">
      <c r="A7" s="151"/>
      <c r="B7" s="41" t="s">
        <v>13</v>
      </c>
      <c r="C7" s="42">
        <f>SUM(C4:C6)</f>
        <v>11506968</v>
      </c>
      <c r="D7" s="149"/>
    </row>
    <row r="8" spans="1:4" ht="12.75">
      <c r="A8" s="151"/>
      <c r="B8" s="39" t="s">
        <v>61</v>
      </c>
      <c r="C8" s="40">
        <v>500000</v>
      </c>
      <c r="D8" s="149"/>
    </row>
    <row r="9" spans="1:4" ht="12.75">
      <c r="A9" s="151"/>
      <c r="B9" s="34" t="s">
        <v>62</v>
      </c>
      <c r="C9" s="35">
        <v>3748031</v>
      </c>
      <c r="D9" s="149"/>
    </row>
    <row r="10" spans="1:4" ht="12.75">
      <c r="A10" s="151"/>
      <c r="B10" s="34" t="s">
        <v>63</v>
      </c>
      <c r="C10" s="35">
        <v>14872598</v>
      </c>
      <c r="D10" s="149"/>
    </row>
    <row r="11" spans="1:4" ht="12.75">
      <c r="A11" s="151"/>
      <c r="B11" s="34" t="s">
        <v>288</v>
      </c>
      <c r="C11" s="35">
        <v>7874016</v>
      </c>
      <c r="D11" s="149"/>
    </row>
    <row r="12" spans="1:4" ht="25.5">
      <c r="A12" s="151"/>
      <c r="B12" s="34" t="s">
        <v>65</v>
      </c>
      <c r="C12" s="35">
        <v>2000000</v>
      </c>
      <c r="D12" s="149"/>
    </row>
    <row r="13" spans="1:4" ht="12.75">
      <c r="A13" s="151"/>
      <c r="B13" s="34" t="s">
        <v>289</v>
      </c>
      <c r="C13" s="35">
        <v>2000000</v>
      </c>
      <c r="D13" s="149"/>
    </row>
    <row r="14" spans="1:4" ht="12.75">
      <c r="A14" s="151"/>
      <c r="B14" s="34" t="s">
        <v>66</v>
      </c>
      <c r="C14" s="35">
        <v>8127001</v>
      </c>
      <c r="D14" s="149"/>
    </row>
    <row r="15" spans="1:4" ht="13.5" thickBot="1">
      <c r="A15" s="151"/>
      <c r="B15" s="36" t="s">
        <v>67</v>
      </c>
      <c r="C15" s="37">
        <f>SUM(C8:C14)</f>
        <v>39121646</v>
      </c>
      <c r="D15" s="149"/>
    </row>
    <row r="16" spans="1:4" ht="16.5" thickBot="1" thickTop="1">
      <c r="A16" s="152"/>
      <c r="B16" s="44" t="s">
        <v>68</v>
      </c>
      <c r="C16" s="45">
        <f>C7+C15</f>
        <v>50628614</v>
      </c>
      <c r="D16" s="150"/>
    </row>
    <row r="17" spans="1:4" ht="12.75">
      <c r="A17" s="151">
        <v>2021</v>
      </c>
      <c r="B17" s="39" t="s">
        <v>58</v>
      </c>
      <c r="C17" s="40">
        <v>1800000</v>
      </c>
      <c r="D17" s="149">
        <v>637</v>
      </c>
    </row>
    <row r="18" spans="1:4" ht="12.75">
      <c r="A18" s="151"/>
      <c r="B18" s="34" t="s">
        <v>59</v>
      </c>
      <c r="C18" s="35">
        <v>9668755</v>
      </c>
      <c r="D18" s="149"/>
    </row>
    <row r="19" spans="1:4" ht="12.75">
      <c r="A19" s="151"/>
      <c r="B19" s="34" t="s">
        <v>60</v>
      </c>
      <c r="C19" s="35">
        <v>38213</v>
      </c>
      <c r="D19" s="149"/>
    </row>
    <row r="20" spans="1:4" ht="13.5" thickBot="1">
      <c r="A20" s="151"/>
      <c r="B20" s="41" t="s">
        <v>13</v>
      </c>
      <c r="C20" s="42">
        <f>SUM(C17:C19)</f>
        <v>11506968</v>
      </c>
      <c r="D20" s="149"/>
    </row>
    <row r="21" spans="1:4" ht="12.75">
      <c r="A21" s="151"/>
      <c r="B21" s="39" t="s">
        <v>61</v>
      </c>
      <c r="C21" s="40">
        <v>500000</v>
      </c>
      <c r="D21" s="149"/>
    </row>
    <row r="22" spans="1:4" ht="12.75">
      <c r="A22" s="151"/>
      <c r="B22" s="34" t="s">
        <v>62</v>
      </c>
      <c r="C22" s="35">
        <v>3748031</v>
      </c>
      <c r="D22" s="149"/>
    </row>
    <row r="23" spans="1:4" ht="12.75">
      <c r="A23" s="151"/>
      <c r="B23" s="34" t="s">
        <v>63</v>
      </c>
      <c r="C23" s="35">
        <v>14872598</v>
      </c>
      <c r="D23" s="149"/>
    </row>
    <row r="24" spans="1:4" ht="12.75">
      <c r="A24" s="151"/>
      <c r="B24" s="34" t="s">
        <v>64</v>
      </c>
      <c r="C24" s="35">
        <v>7874016</v>
      </c>
      <c r="D24" s="149"/>
    </row>
    <row r="25" spans="1:4" ht="25.5">
      <c r="A25" s="151"/>
      <c r="B25" s="34" t="s">
        <v>65</v>
      </c>
      <c r="C25" s="35">
        <v>2000000</v>
      </c>
      <c r="D25" s="149"/>
    </row>
    <row r="26" spans="1:4" ht="12.75">
      <c r="A26" s="151"/>
      <c r="B26" s="34" t="s">
        <v>289</v>
      </c>
      <c r="C26" s="35">
        <v>2000000</v>
      </c>
      <c r="D26" s="149"/>
    </row>
    <row r="27" spans="1:4" ht="12.75">
      <c r="A27" s="151"/>
      <c r="B27" s="34" t="s">
        <v>66</v>
      </c>
      <c r="C27" s="35">
        <v>8127001</v>
      </c>
      <c r="D27" s="149"/>
    </row>
    <row r="28" spans="1:4" ht="13.5" thickBot="1">
      <c r="A28" s="151"/>
      <c r="B28" s="36" t="s">
        <v>67</v>
      </c>
      <c r="C28" s="37">
        <f>SUM(C21:C27)</f>
        <v>39121646</v>
      </c>
      <c r="D28" s="149"/>
    </row>
    <row r="29" spans="1:4" ht="16.5" thickBot="1" thickTop="1">
      <c r="A29" s="152"/>
      <c r="B29" s="44" t="s">
        <v>68</v>
      </c>
      <c r="C29" s="45">
        <f>C20+C28</f>
        <v>50628614</v>
      </c>
      <c r="D29" s="150"/>
    </row>
    <row r="30" spans="1:4" ht="12.75">
      <c r="A30" s="151">
        <v>2022</v>
      </c>
      <c r="B30" s="39" t="s">
        <v>58</v>
      </c>
      <c r="C30" s="40">
        <v>1800000</v>
      </c>
      <c r="D30" s="149">
        <v>363</v>
      </c>
    </row>
    <row r="31" spans="1:4" ht="12.75">
      <c r="A31" s="151"/>
      <c r="B31" s="34" t="s">
        <v>59</v>
      </c>
      <c r="C31" s="35">
        <v>9668755</v>
      </c>
      <c r="D31" s="149"/>
    </row>
    <row r="32" spans="1:4" ht="12.75">
      <c r="A32" s="151"/>
      <c r="B32" s="34" t="s">
        <v>60</v>
      </c>
      <c r="C32" s="35">
        <v>38213</v>
      </c>
      <c r="D32" s="149"/>
    </row>
    <row r="33" spans="1:4" ht="13.5" thickBot="1">
      <c r="A33" s="151"/>
      <c r="B33" s="41" t="s">
        <v>13</v>
      </c>
      <c r="C33" s="42">
        <f>SUM(C30:C32)</f>
        <v>11506968</v>
      </c>
      <c r="D33" s="149"/>
    </row>
    <row r="34" spans="1:4" ht="12.75">
      <c r="A34" s="151"/>
      <c r="B34" s="39" t="s">
        <v>61</v>
      </c>
      <c r="C34" s="40">
        <v>500000</v>
      </c>
      <c r="D34" s="149"/>
    </row>
    <row r="35" spans="1:4" ht="12.75">
      <c r="A35" s="151"/>
      <c r="B35" s="34" t="s">
        <v>62</v>
      </c>
      <c r="C35" s="35">
        <v>3748031</v>
      </c>
      <c r="D35" s="149"/>
    </row>
    <row r="36" spans="1:4" ht="12.75">
      <c r="A36" s="151"/>
      <c r="B36" s="34" t="s">
        <v>63</v>
      </c>
      <c r="C36" s="35">
        <v>14872598</v>
      </c>
      <c r="D36" s="149"/>
    </row>
    <row r="37" spans="1:4" ht="12.75">
      <c r="A37" s="151"/>
      <c r="B37" s="34" t="s">
        <v>64</v>
      </c>
      <c r="C37" s="35">
        <v>7874016</v>
      </c>
      <c r="D37" s="149"/>
    </row>
    <row r="38" spans="1:4" ht="25.5">
      <c r="A38" s="151"/>
      <c r="B38" s="34" t="s">
        <v>65</v>
      </c>
      <c r="C38" s="35">
        <v>2000000</v>
      </c>
      <c r="D38" s="149"/>
    </row>
    <row r="39" spans="1:4" ht="12.75">
      <c r="A39" s="151"/>
      <c r="B39" s="34" t="s">
        <v>289</v>
      </c>
      <c r="C39" s="35">
        <v>2000000</v>
      </c>
      <c r="D39" s="149"/>
    </row>
    <row r="40" spans="1:4" ht="12.75">
      <c r="A40" s="151"/>
      <c r="B40" s="34" t="s">
        <v>66</v>
      </c>
      <c r="C40" s="35">
        <v>8127001</v>
      </c>
      <c r="D40" s="149"/>
    </row>
    <row r="41" spans="1:4" ht="13.5" thickBot="1">
      <c r="A41" s="151"/>
      <c r="B41" s="36" t="s">
        <v>67</v>
      </c>
      <c r="C41" s="37">
        <f>SUM(C34:C40)</f>
        <v>39121646</v>
      </c>
      <c r="D41" s="149"/>
    </row>
    <row r="42" spans="1:4" ht="16.5" thickBot="1" thickTop="1">
      <c r="A42" s="153"/>
      <c r="B42" s="38" t="s">
        <v>68</v>
      </c>
      <c r="C42" s="45">
        <f>C33+C41</f>
        <v>50628614</v>
      </c>
      <c r="D42" s="150"/>
    </row>
  </sheetData>
  <sheetProtection/>
  <mergeCells count="8">
    <mergeCell ref="D30:D42"/>
    <mergeCell ref="A17:A29"/>
    <mergeCell ref="A4:A16"/>
    <mergeCell ref="A30:A42"/>
    <mergeCell ref="A2:D2"/>
    <mergeCell ref="A1:D1"/>
    <mergeCell ref="D4:D16"/>
    <mergeCell ref="D17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pane ySplit="2" topLeftCell="A3" activePane="bottomLeft" state="frozen"/>
      <selection pane="topLeft" activeCell="B21" sqref="B21"/>
      <selection pane="bottomLeft" activeCell="A1" sqref="A1:F1"/>
    </sheetView>
  </sheetViews>
  <sheetFormatPr defaultColWidth="9.140625" defaultRowHeight="12.75"/>
  <cols>
    <col min="1" max="1" width="3.00390625" style="49" bestFit="1" customWidth="1"/>
    <col min="2" max="2" width="67.28125" style="0" customWidth="1"/>
    <col min="3" max="3" width="15.421875" style="49" bestFit="1" customWidth="1"/>
    <col min="4" max="4" width="16.57421875" style="49" bestFit="1" customWidth="1"/>
    <col min="5" max="5" width="15.7109375" style="49" bestFit="1" customWidth="1"/>
    <col min="6" max="6" width="14.57421875" style="49" bestFit="1" customWidth="1"/>
    <col min="7" max="16384" width="9.140625" style="49" customWidth="1"/>
  </cols>
  <sheetData>
    <row r="1" spans="1:6" ht="12.75">
      <c r="A1" s="155" t="s">
        <v>457</v>
      </c>
      <c r="B1" s="155"/>
      <c r="C1" s="155"/>
      <c r="D1" s="155"/>
      <c r="E1" s="155"/>
      <c r="F1" s="155"/>
    </row>
    <row r="2" spans="1:6" s="26" customFormat="1" ht="26.25" customHeight="1">
      <c r="A2" s="139" t="s">
        <v>73</v>
      </c>
      <c r="B2" s="143"/>
      <c r="C2" s="143"/>
      <c r="D2" s="143"/>
      <c r="E2" s="143"/>
      <c r="F2" s="144"/>
    </row>
    <row r="3" spans="1:6" ht="83.25" customHeight="1">
      <c r="A3" s="20"/>
      <c r="B3" s="21" t="s">
        <v>3</v>
      </c>
      <c r="C3" s="21" t="s">
        <v>72</v>
      </c>
      <c r="D3" s="21" t="s">
        <v>290</v>
      </c>
      <c r="E3" s="21" t="s">
        <v>291</v>
      </c>
      <c r="F3" s="21" t="s">
        <v>292</v>
      </c>
    </row>
    <row r="4" spans="1:6" ht="12.75" customHeight="1">
      <c r="A4" s="57">
        <v>1</v>
      </c>
      <c r="B4" s="124" t="s">
        <v>418</v>
      </c>
      <c r="C4" s="123">
        <v>306893</v>
      </c>
      <c r="D4" s="123">
        <v>306893</v>
      </c>
      <c r="E4" s="123">
        <v>0</v>
      </c>
      <c r="F4" s="123">
        <v>0</v>
      </c>
    </row>
    <row r="5" spans="1:6" ht="12.75" customHeight="1">
      <c r="A5" s="57">
        <v>2</v>
      </c>
      <c r="B5" s="124" t="s">
        <v>293</v>
      </c>
      <c r="C5" s="123">
        <v>1120500</v>
      </c>
      <c r="D5" s="123">
        <v>1120500</v>
      </c>
      <c r="E5" s="123">
        <v>0</v>
      </c>
      <c r="F5" s="123">
        <v>0</v>
      </c>
    </row>
    <row r="6" spans="1:6" ht="12.75" customHeight="1">
      <c r="A6" s="57">
        <v>3</v>
      </c>
      <c r="B6" s="124" t="s">
        <v>294</v>
      </c>
      <c r="C6" s="123">
        <v>6395562</v>
      </c>
      <c r="D6" s="123">
        <v>6395562</v>
      </c>
      <c r="E6" s="123">
        <v>0</v>
      </c>
      <c r="F6" s="123">
        <v>0</v>
      </c>
    </row>
    <row r="7" spans="1:6" ht="12.75" customHeight="1">
      <c r="A7" s="57">
        <v>4</v>
      </c>
      <c r="B7" s="124" t="s">
        <v>295</v>
      </c>
      <c r="C7" s="123">
        <v>1800000</v>
      </c>
      <c r="D7" s="123">
        <v>1800000</v>
      </c>
      <c r="E7" s="123">
        <v>0</v>
      </c>
      <c r="F7" s="123">
        <v>0</v>
      </c>
    </row>
    <row r="8" spans="1:6" ht="12.75" customHeight="1">
      <c r="A8" s="58">
        <v>5</v>
      </c>
      <c r="B8" s="125" t="s">
        <v>296</v>
      </c>
      <c r="C8" s="126">
        <v>1800000</v>
      </c>
      <c r="D8" s="126">
        <v>1800000</v>
      </c>
      <c r="E8" s="126">
        <v>0</v>
      </c>
      <c r="F8" s="126">
        <v>0</v>
      </c>
    </row>
    <row r="9" spans="1:6" ht="12.75" customHeight="1">
      <c r="A9" s="57">
        <v>6</v>
      </c>
      <c r="B9" s="124" t="s">
        <v>419</v>
      </c>
      <c r="C9" s="123">
        <v>376800</v>
      </c>
      <c r="D9" s="123">
        <v>264200</v>
      </c>
      <c r="E9" s="123">
        <v>0</v>
      </c>
      <c r="F9" s="123">
        <v>112600</v>
      </c>
    </row>
    <row r="10" spans="1:6" ht="12.75" customHeight="1">
      <c r="A10" s="57">
        <v>7</v>
      </c>
      <c r="B10" s="124" t="s">
        <v>297</v>
      </c>
      <c r="C10" s="123">
        <v>1316990</v>
      </c>
      <c r="D10" s="123">
        <v>1316990</v>
      </c>
      <c r="E10" s="123">
        <v>0</v>
      </c>
      <c r="F10" s="123">
        <v>0</v>
      </c>
    </row>
    <row r="11" spans="1:6" ht="12.75" customHeight="1">
      <c r="A11" s="58">
        <v>8</v>
      </c>
      <c r="B11" s="125" t="s">
        <v>420</v>
      </c>
      <c r="C11" s="126">
        <v>1693790</v>
      </c>
      <c r="D11" s="126">
        <v>1581190</v>
      </c>
      <c r="E11" s="126">
        <v>0</v>
      </c>
      <c r="F11" s="126">
        <v>112600</v>
      </c>
    </row>
    <row r="12" spans="1:6" ht="12.75" customHeight="1">
      <c r="A12" s="57">
        <v>9</v>
      </c>
      <c r="B12" s="124" t="s">
        <v>421</v>
      </c>
      <c r="C12" s="123">
        <v>2538000</v>
      </c>
      <c r="D12" s="123">
        <v>2538000</v>
      </c>
      <c r="E12" s="123">
        <v>0</v>
      </c>
      <c r="F12" s="123">
        <v>0</v>
      </c>
    </row>
    <row r="13" spans="1:6" ht="12.75" customHeight="1">
      <c r="A13" s="58">
        <v>10</v>
      </c>
      <c r="B13" s="125" t="s">
        <v>422</v>
      </c>
      <c r="C13" s="126">
        <v>13854745</v>
      </c>
      <c r="D13" s="126">
        <v>13742145</v>
      </c>
      <c r="E13" s="126">
        <v>0</v>
      </c>
      <c r="F13" s="126">
        <v>112600</v>
      </c>
    </row>
    <row r="14" ht="12.75">
      <c r="B14" s="49"/>
    </row>
    <row r="15" ht="12.75">
      <c r="B15" s="49"/>
    </row>
    <row r="16" ht="12.75">
      <c r="B16" s="49"/>
    </row>
    <row r="17" ht="12.75">
      <c r="B17" s="49"/>
    </row>
    <row r="18" ht="12.75">
      <c r="B18" s="49"/>
    </row>
    <row r="19" ht="12.75">
      <c r="B19" s="49"/>
    </row>
    <row r="20" ht="12.75">
      <c r="B20" s="49"/>
    </row>
    <row r="21" ht="12.75">
      <c r="B21" s="52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.00390625" style="0" bestFit="1" customWidth="1"/>
    <col min="2" max="2" width="26.7109375" style="0" customWidth="1"/>
    <col min="3" max="5" width="19.7109375" style="0" customWidth="1"/>
  </cols>
  <sheetData>
    <row r="1" spans="1:5" ht="12.75">
      <c r="A1" s="156" t="s">
        <v>458</v>
      </c>
      <c r="B1" s="156"/>
      <c r="C1" s="156"/>
      <c r="D1" s="156"/>
      <c r="E1" s="156"/>
    </row>
    <row r="2" spans="1:5" ht="12.75">
      <c r="A2" s="139" t="s">
        <v>444</v>
      </c>
      <c r="B2" s="143"/>
      <c r="C2" s="143"/>
      <c r="D2" s="143"/>
      <c r="E2" s="144"/>
    </row>
    <row r="3" spans="1:5" ht="76.5">
      <c r="A3" s="20"/>
      <c r="B3" s="21" t="s">
        <v>3</v>
      </c>
      <c r="C3" s="30" t="s">
        <v>445</v>
      </c>
      <c r="D3" s="30" t="s">
        <v>446</v>
      </c>
      <c r="E3" s="21" t="s">
        <v>300</v>
      </c>
    </row>
    <row r="4" spans="1:5" ht="89.25">
      <c r="A4" s="56">
        <v>1</v>
      </c>
      <c r="B4" s="124" t="s">
        <v>298</v>
      </c>
      <c r="C4" s="123">
        <v>1032000</v>
      </c>
      <c r="D4" s="123">
        <v>1032000</v>
      </c>
      <c r="E4" s="123">
        <v>0</v>
      </c>
    </row>
    <row r="5" spans="1:5" ht="38.25">
      <c r="A5" s="74">
        <v>2</v>
      </c>
      <c r="B5" s="125" t="s">
        <v>299</v>
      </c>
      <c r="C5" s="126">
        <v>1032000</v>
      </c>
      <c r="D5" s="126">
        <v>1032000</v>
      </c>
      <c r="E5" s="126">
        <v>0</v>
      </c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pane ySplit="2" topLeftCell="A3" activePane="bottomLeft" state="frozen"/>
      <selection pane="topLeft" activeCell="B10" sqref="B10"/>
      <selection pane="bottomLeft" activeCell="A1" sqref="A1:Q1"/>
    </sheetView>
  </sheetViews>
  <sheetFormatPr defaultColWidth="9.140625" defaultRowHeight="12.75"/>
  <cols>
    <col min="1" max="1" width="3.00390625" style="49" bestFit="1" customWidth="1"/>
    <col min="2" max="2" width="80.57421875" style="49" bestFit="1" customWidth="1"/>
    <col min="3" max="3" width="18.7109375" style="49" bestFit="1" customWidth="1"/>
    <col min="4" max="4" width="16.57421875" style="49" bestFit="1" customWidth="1"/>
    <col min="5" max="5" width="17.28125" style="49" bestFit="1" customWidth="1"/>
    <col min="6" max="6" width="19.00390625" style="49" bestFit="1" customWidth="1"/>
    <col min="7" max="7" width="17.7109375" style="49" bestFit="1" customWidth="1"/>
    <col min="8" max="8" width="19.57421875" style="49" customWidth="1"/>
    <col min="9" max="9" width="18.28125" style="49" bestFit="1" customWidth="1"/>
    <col min="10" max="10" width="15.00390625" style="49" customWidth="1"/>
    <col min="11" max="11" width="14.57421875" style="49" customWidth="1"/>
    <col min="12" max="17" width="21.421875" style="49" customWidth="1"/>
    <col min="18" max="16384" width="9.140625" style="49" customWidth="1"/>
  </cols>
  <sheetData>
    <row r="1" spans="1:17" ht="12.75">
      <c r="A1" s="157" t="s">
        <v>459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2.7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s="127" customFormat="1" ht="102">
      <c r="A3" s="63"/>
      <c r="B3" s="114" t="s">
        <v>3</v>
      </c>
      <c r="C3" s="114" t="s">
        <v>427</v>
      </c>
      <c r="D3" s="114" t="s">
        <v>183</v>
      </c>
      <c r="E3" s="114" t="s">
        <v>428</v>
      </c>
      <c r="F3" s="114" t="s">
        <v>74</v>
      </c>
      <c r="G3" s="114" t="s">
        <v>184</v>
      </c>
      <c r="H3" s="114" t="s">
        <v>185</v>
      </c>
      <c r="I3" s="114" t="s">
        <v>429</v>
      </c>
      <c r="J3" s="114" t="s">
        <v>186</v>
      </c>
      <c r="K3" s="114" t="s">
        <v>187</v>
      </c>
      <c r="L3" s="114" t="s">
        <v>430</v>
      </c>
      <c r="M3" s="114" t="s">
        <v>431</v>
      </c>
      <c r="N3" s="114" t="s">
        <v>432</v>
      </c>
      <c r="O3" s="114" t="s">
        <v>433</v>
      </c>
      <c r="P3" s="114" t="s">
        <v>434</v>
      </c>
      <c r="Q3" s="114" t="s">
        <v>435</v>
      </c>
    </row>
    <row r="4" spans="1:17" ht="12.75">
      <c r="A4" s="56">
        <v>1</v>
      </c>
      <c r="B4" s="124" t="s">
        <v>301</v>
      </c>
      <c r="C4" s="123">
        <v>16773993</v>
      </c>
      <c r="D4" s="123">
        <v>0</v>
      </c>
      <c r="E4" s="123">
        <v>0</v>
      </c>
      <c r="F4" s="123">
        <v>16773993</v>
      </c>
      <c r="G4" s="123">
        <v>0</v>
      </c>
      <c r="H4" s="123">
        <v>107041416</v>
      </c>
      <c r="I4" s="123">
        <v>16773993</v>
      </c>
      <c r="J4" s="123">
        <v>0</v>
      </c>
      <c r="K4" s="123">
        <v>0</v>
      </c>
      <c r="L4" s="123">
        <v>1250000</v>
      </c>
      <c r="M4" s="123">
        <v>1250000</v>
      </c>
      <c r="N4" s="123">
        <v>0</v>
      </c>
      <c r="O4" s="123">
        <v>0</v>
      </c>
      <c r="P4" s="123">
        <v>0</v>
      </c>
      <c r="Q4" s="123">
        <v>0</v>
      </c>
    </row>
    <row r="5" spans="1:17" ht="12.75">
      <c r="A5" s="56">
        <v>2</v>
      </c>
      <c r="B5" s="124" t="s">
        <v>302</v>
      </c>
      <c r="C5" s="123">
        <v>0</v>
      </c>
      <c r="D5" s="123">
        <v>0</v>
      </c>
      <c r="E5" s="123">
        <v>0</v>
      </c>
      <c r="F5" s="123">
        <v>0</v>
      </c>
      <c r="G5" s="123">
        <v>0</v>
      </c>
      <c r="H5" s="123">
        <v>13301565</v>
      </c>
      <c r="I5" s="123">
        <v>0</v>
      </c>
      <c r="J5" s="123">
        <v>0</v>
      </c>
      <c r="K5" s="123">
        <v>0</v>
      </c>
      <c r="L5" s="123">
        <v>0</v>
      </c>
      <c r="M5" s="123">
        <v>0</v>
      </c>
      <c r="N5" s="123">
        <v>0</v>
      </c>
      <c r="O5" s="123">
        <v>0</v>
      </c>
      <c r="P5" s="123">
        <v>0</v>
      </c>
      <c r="Q5" s="123">
        <v>0</v>
      </c>
    </row>
    <row r="6" spans="1:17" ht="12.75">
      <c r="A6" s="56">
        <v>3</v>
      </c>
      <c r="B6" s="124" t="s">
        <v>303</v>
      </c>
      <c r="C6" s="123">
        <v>26877717</v>
      </c>
      <c r="D6" s="123">
        <v>923384</v>
      </c>
      <c r="E6" s="123">
        <v>-1101567</v>
      </c>
      <c r="F6" s="123">
        <v>27979283</v>
      </c>
      <c r="G6" s="123">
        <v>1279749</v>
      </c>
      <c r="H6" s="123">
        <v>28519883</v>
      </c>
      <c r="I6" s="123">
        <v>27979283</v>
      </c>
      <c r="J6" s="123">
        <v>1279749</v>
      </c>
      <c r="K6" s="123">
        <v>0</v>
      </c>
      <c r="L6" s="123">
        <v>390000</v>
      </c>
      <c r="M6" s="123">
        <v>390000</v>
      </c>
      <c r="N6" s="123">
        <v>0</v>
      </c>
      <c r="O6" s="123">
        <v>0</v>
      </c>
      <c r="P6" s="123">
        <v>0</v>
      </c>
      <c r="Q6" s="123">
        <v>0</v>
      </c>
    </row>
    <row r="7" spans="1:17" ht="25.5">
      <c r="A7" s="56">
        <v>4</v>
      </c>
      <c r="B7" s="124" t="s">
        <v>423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23">
        <v>1567460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23">
        <v>0</v>
      </c>
      <c r="P7" s="123">
        <v>0</v>
      </c>
      <c r="Q7" s="123">
        <v>0</v>
      </c>
    </row>
    <row r="8" spans="1:17" ht="12.75">
      <c r="A8" s="56">
        <v>5</v>
      </c>
      <c r="B8" s="124" t="s">
        <v>424</v>
      </c>
      <c r="C8" s="123">
        <v>17950591</v>
      </c>
      <c r="D8" s="123">
        <v>-1068623</v>
      </c>
      <c r="E8" s="123">
        <v>377417</v>
      </c>
      <c r="F8" s="123">
        <v>17221385</v>
      </c>
      <c r="G8" s="123">
        <v>-38000</v>
      </c>
      <c r="H8" s="123">
        <v>23688444</v>
      </c>
      <c r="I8" s="123">
        <v>17221385</v>
      </c>
      <c r="J8" s="123">
        <v>0</v>
      </c>
      <c r="K8" s="123">
        <v>38000</v>
      </c>
      <c r="L8" s="123">
        <v>898000</v>
      </c>
      <c r="M8" s="123">
        <v>898000</v>
      </c>
      <c r="N8" s="123">
        <v>0</v>
      </c>
      <c r="O8" s="123">
        <v>0</v>
      </c>
      <c r="P8" s="123">
        <v>0</v>
      </c>
      <c r="Q8" s="123">
        <v>0</v>
      </c>
    </row>
    <row r="9" spans="1:17" ht="12.75">
      <c r="A9" s="56">
        <v>6</v>
      </c>
      <c r="B9" s="124" t="s">
        <v>425</v>
      </c>
      <c r="C9" s="123">
        <v>193800</v>
      </c>
      <c r="D9" s="123">
        <v>-6270</v>
      </c>
      <c r="E9" s="123">
        <v>-40470</v>
      </c>
      <c r="F9" s="123">
        <v>147060</v>
      </c>
      <c r="G9" s="123">
        <v>0</v>
      </c>
      <c r="H9" s="123">
        <v>391867</v>
      </c>
      <c r="I9" s="123">
        <v>147060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</row>
    <row r="10" spans="1:17" ht="12.75">
      <c r="A10" s="56">
        <v>7</v>
      </c>
      <c r="B10" s="125" t="s">
        <v>426</v>
      </c>
      <c r="C10" s="126">
        <v>61796101</v>
      </c>
      <c r="D10" s="126">
        <v>-151509</v>
      </c>
      <c r="E10" s="126">
        <v>-764620</v>
      </c>
      <c r="F10" s="126">
        <v>62121721</v>
      </c>
      <c r="G10" s="126">
        <v>1241749</v>
      </c>
      <c r="H10" s="126">
        <v>174510635</v>
      </c>
      <c r="I10" s="126">
        <v>62121721</v>
      </c>
      <c r="J10" s="126">
        <v>1279749</v>
      </c>
      <c r="K10" s="126">
        <v>38000</v>
      </c>
      <c r="L10" s="126">
        <v>2538000</v>
      </c>
      <c r="M10" s="126">
        <v>2538000</v>
      </c>
      <c r="N10" s="126">
        <v>0</v>
      </c>
      <c r="O10" s="126">
        <v>0</v>
      </c>
      <c r="P10" s="126">
        <v>0</v>
      </c>
      <c r="Q10" s="126">
        <v>0</v>
      </c>
    </row>
  </sheetData>
  <sheetProtection/>
  <mergeCells count="2">
    <mergeCell ref="A2:Q2"/>
    <mergeCell ref="A1:Q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3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pane ySplit="3" topLeftCell="A4" activePane="bottomLeft" state="frozen"/>
      <selection pane="topLeft" activeCell="B21" sqref="B21"/>
      <selection pane="bottomLeft" activeCell="A1" sqref="A1:C1"/>
    </sheetView>
  </sheetViews>
  <sheetFormatPr defaultColWidth="9.140625" defaultRowHeight="12.75"/>
  <cols>
    <col min="1" max="1" width="8.140625" style="49" customWidth="1"/>
    <col min="2" max="2" width="82.00390625" style="49" customWidth="1"/>
    <col min="3" max="3" width="19.140625" style="49" customWidth="1"/>
    <col min="4" max="16384" width="9.140625" style="49" customWidth="1"/>
  </cols>
  <sheetData>
    <row r="1" spans="1:10" ht="12.75">
      <c r="A1" s="155" t="s">
        <v>460</v>
      </c>
      <c r="B1" s="155"/>
      <c r="C1" s="155"/>
      <c r="D1" s="50"/>
      <c r="E1" s="50"/>
      <c r="F1" s="50"/>
      <c r="G1" s="50"/>
      <c r="H1" s="50"/>
      <c r="I1" s="50"/>
      <c r="J1" s="50"/>
    </row>
    <row r="2" spans="1:10" ht="26.25" customHeight="1">
      <c r="A2" s="146" t="s">
        <v>76</v>
      </c>
      <c r="B2" s="146"/>
      <c r="C2" s="146"/>
      <c r="D2" s="51"/>
      <c r="E2" s="51"/>
      <c r="F2" s="51"/>
      <c r="G2" s="51"/>
      <c r="H2" s="51"/>
      <c r="I2" s="51"/>
      <c r="J2" s="51"/>
    </row>
    <row r="3" spans="1:10" ht="15">
      <c r="A3" s="20"/>
      <c r="B3" s="21" t="s">
        <v>3</v>
      </c>
      <c r="C3" s="21" t="s">
        <v>48</v>
      </c>
      <c r="D3" s="51"/>
      <c r="E3" s="51"/>
      <c r="F3" s="51"/>
      <c r="G3" s="51"/>
      <c r="H3" s="51"/>
      <c r="I3" s="51"/>
      <c r="J3" s="51"/>
    </row>
    <row r="4" spans="1:10" ht="12.75">
      <c r="A4" s="56">
        <v>1</v>
      </c>
      <c r="B4" s="68" t="s">
        <v>188</v>
      </c>
      <c r="C4" s="69">
        <v>17221385</v>
      </c>
      <c r="D4" s="51"/>
      <c r="E4" s="51"/>
      <c r="F4" s="51"/>
      <c r="G4" s="51"/>
      <c r="H4" s="51"/>
      <c r="I4" s="51"/>
      <c r="J4" s="51"/>
    </row>
    <row r="5" spans="1:10" ht="12.75">
      <c r="A5" s="56">
        <v>2</v>
      </c>
      <c r="B5" s="68" t="s">
        <v>189</v>
      </c>
      <c r="C5" s="69">
        <v>29046090</v>
      </c>
      <c r="D5" s="51"/>
      <c r="E5" s="51"/>
      <c r="F5" s="51"/>
      <c r="G5" s="51"/>
      <c r="H5" s="51"/>
      <c r="I5" s="51"/>
      <c r="J5" s="51"/>
    </row>
    <row r="6" spans="1:10" ht="12.75">
      <c r="A6" s="56">
        <v>3</v>
      </c>
      <c r="B6" s="68" t="s">
        <v>78</v>
      </c>
      <c r="C6" s="69">
        <v>5357646</v>
      </c>
      <c r="D6" s="51"/>
      <c r="E6" s="51"/>
      <c r="F6" s="51"/>
      <c r="G6" s="51"/>
      <c r="H6" s="51"/>
      <c r="I6" s="51"/>
      <c r="J6" s="51"/>
    </row>
    <row r="7" spans="1:10" ht="12.75">
      <c r="A7" s="56">
        <v>4</v>
      </c>
      <c r="B7" s="68" t="s">
        <v>79</v>
      </c>
      <c r="C7" s="69">
        <v>17221385</v>
      </c>
      <c r="D7" s="51"/>
      <c r="E7" s="51"/>
      <c r="F7" s="51"/>
      <c r="G7" s="51"/>
      <c r="H7" s="51"/>
      <c r="I7" s="51"/>
      <c r="J7" s="51"/>
    </row>
    <row r="8" spans="1:10" ht="12.75">
      <c r="A8" s="56">
        <v>5</v>
      </c>
      <c r="B8" s="68" t="s">
        <v>436</v>
      </c>
      <c r="C8" s="69">
        <v>898000</v>
      </c>
      <c r="D8" s="51"/>
      <c r="E8" s="51"/>
      <c r="F8" s="51"/>
      <c r="G8" s="51"/>
      <c r="H8" s="51"/>
      <c r="I8" s="51"/>
      <c r="J8" s="51"/>
    </row>
    <row r="9" spans="1:10" ht="25.5">
      <c r="A9" s="56">
        <v>6</v>
      </c>
      <c r="B9" s="68" t="s">
        <v>80</v>
      </c>
      <c r="C9" s="69">
        <v>5569059</v>
      </c>
      <c r="D9" s="51"/>
      <c r="E9" s="51"/>
      <c r="F9" s="51"/>
      <c r="G9" s="51"/>
      <c r="H9" s="51"/>
      <c r="I9" s="51"/>
      <c r="J9" s="51"/>
    </row>
    <row r="10" spans="1:3" ht="12.75">
      <c r="A10" s="56">
        <v>7</v>
      </c>
      <c r="B10" s="68" t="s">
        <v>81</v>
      </c>
      <c r="C10" s="69">
        <v>3103504</v>
      </c>
    </row>
    <row r="11" spans="1:3" ht="25.5">
      <c r="A11" s="56">
        <v>8</v>
      </c>
      <c r="B11" s="68" t="s">
        <v>304</v>
      </c>
      <c r="C11" s="69">
        <v>2465555</v>
      </c>
    </row>
  </sheetData>
  <sheetProtection/>
  <mergeCells count="2">
    <mergeCell ref="A2:C2"/>
    <mergeCell ref="A1:C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="70" zoomScaleNormal="70" zoomScalePageLayoutView="0" workbookViewId="0" topLeftCell="A1">
      <selection activeCell="A1" sqref="A1:N1"/>
    </sheetView>
  </sheetViews>
  <sheetFormatPr defaultColWidth="9.140625" defaultRowHeight="12.75"/>
  <cols>
    <col min="1" max="1" width="2.7109375" style="15" customWidth="1"/>
    <col min="2" max="2" width="56.7109375" style="3" customWidth="1"/>
    <col min="3" max="3" width="13.421875" style="4" customWidth="1"/>
    <col min="4" max="6" width="14.140625" style="4" customWidth="1"/>
    <col min="7" max="7" width="13.421875" style="4" customWidth="1"/>
    <col min="8" max="8" width="4.7109375" style="4" customWidth="1"/>
    <col min="9" max="9" width="29.28125" style="4" customWidth="1"/>
    <col min="10" max="10" width="13.421875" style="16" customWidth="1"/>
    <col min="11" max="11" width="17.57421875" style="2" customWidth="1"/>
    <col min="12" max="12" width="13.57421875" style="2" customWidth="1"/>
    <col min="13" max="13" width="13.57421875" style="111" customWidth="1"/>
    <col min="14" max="14" width="14.00390625" style="4" customWidth="1"/>
    <col min="15" max="15" width="13.57421875" style="2" customWidth="1"/>
    <col min="16" max="16" width="13.57421875" style="4" customWidth="1"/>
    <col min="17" max="17" width="9.7109375" style="2" bestFit="1" customWidth="1"/>
    <col min="18" max="16384" width="9.140625" style="2" customWidth="1"/>
  </cols>
  <sheetData>
    <row r="1" spans="1:18" ht="14.25" customHeight="1">
      <c r="A1" s="134" t="s">
        <v>448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0"/>
      <c r="P1" s="130"/>
      <c r="Q1" s="130"/>
      <c r="R1" s="130"/>
    </row>
    <row r="2" spans="10:18" ht="14.25">
      <c r="J2" s="4"/>
      <c r="K2" s="4"/>
      <c r="L2" s="16"/>
      <c r="M2" s="110"/>
      <c r="N2" s="2"/>
      <c r="O2" s="16"/>
      <c r="P2" s="2"/>
      <c r="Q2" s="4"/>
      <c r="R2" s="4"/>
    </row>
    <row r="3" spans="2:16" ht="12.75">
      <c r="B3" s="134" t="s">
        <v>308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P3" s="2"/>
    </row>
    <row r="4" spans="2:16" ht="18">
      <c r="B4" s="5"/>
      <c r="C4" s="6"/>
      <c r="D4" s="79"/>
      <c r="E4" s="79"/>
      <c r="F4" s="79"/>
      <c r="G4" s="80"/>
      <c r="H4" s="16"/>
      <c r="I4" s="2"/>
      <c r="J4" s="2"/>
      <c r="K4" s="79"/>
      <c r="N4" s="53" t="s">
        <v>309</v>
      </c>
      <c r="P4" s="2"/>
    </row>
    <row r="5" spans="1:16" ht="18">
      <c r="A5" s="7"/>
      <c r="B5" s="8" t="s">
        <v>0</v>
      </c>
      <c r="C5" s="81" t="s">
        <v>310</v>
      </c>
      <c r="D5" s="81" t="s">
        <v>17</v>
      </c>
      <c r="E5" s="82" t="s">
        <v>4</v>
      </c>
      <c r="F5" s="107" t="s">
        <v>306</v>
      </c>
      <c r="G5" s="109" t="s">
        <v>307</v>
      </c>
      <c r="H5" s="9"/>
      <c r="I5" s="8" t="s">
        <v>1</v>
      </c>
      <c r="J5" s="81" t="s">
        <v>310</v>
      </c>
      <c r="K5" s="81" t="s">
        <v>17</v>
      </c>
      <c r="L5" s="82" t="s">
        <v>4</v>
      </c>
      <c r="M5" s="83" t="s">
        <v>306</v>
      </c>
      <c r="N5" s="83" t="s">
        <v>307</v>
      </c>
      <c r="P5" s="2"/>
    </row>
    <row r="6" spans="1:16" ht="24" customHeight="1">
      <c r="A6" s="10" t="s">
        <v>312</v>
      </c>
      <c r="B6" s="11" t="s">
        <v>6</v>
      </c>
      <c r="C6" s="84">
        <f>C7+C13+C14+C15+C16+C17+C18</f>
        <v>129120693</v>
      </c>
      <c r="D6" s="84">
        <f>D7+D13+D14+D15+D16+D17+D18</f>
        <v>143898382</v>
      </c>
      <c r="E6" s="84">
        <f>E7+E13+E14+E15+E16+E17+E18</f>
        <v>143898382</v>
      </c>
      <c r="F6" s="54">
        <f>E6/C6</f>
        <v>1.1144486499929178</v>
      </c>
      <c r="G6" s="54">
        <f>E6/D6</f>
        <v>1</v>
      </c>
      <c r="H6" s="7" t="s">
        <v>312</v>
      </c>
      <c r="I6" s="11" t="s">
        <v>7</v>
      </c>
      <c r="J6" s="84">
        <f>SUM(J7:J12)</f>
        <v>86569819</v>
      </c>
      <c r="K6" s="84">
        <f>SUM(K7:K12)</f>
        <v>108498602</v>
      </c>
      <c r="L6" s="84">
        <f>SUM(L7:L12)</f>
        <v>93160959</v>
      </c>
      <c r="M6" s="106">
        <f>L6/J6</f>
        <v>1.0761366960926648</v>
      </c>
      <c r="N6" s="106">
        <f>L6/K6</f>
        <v>0.8586374135954304</v>
      </c>
      <c r="P6" s="2"/>
    </row>
    <row r="7" spans="1:16" ht="24.75" customHeight="1">
      <c r="A7" s="12" t="s">
        <v>313</v>
      </c>
      <c r="B7" s="86" t="s">
        <v>8</v>
      </c>
      <c r="C7" s="87">
        <f>SUM(C8:C13)</f>
        <v>71112163</v>
      </c>
      <c r="D7" s="87">
        <f>SUM(D8:D12)</f>
        <v>74734717</v>
      </c>
      <c r="E7" s="87">
        <f>SUM(E8:E12)</f>
        <v>74734717</v>
      </c>
      <c r="F7" s="54">
        <f aca="true" t="shared" si="0" ref="F7:F30">E7/C7</f>
        <v>1.0509414120900809</v>
      </c>
      <c r="G7" s="54">
        <f aca="true" t="shared" si="1" ref="G7:G30">E7/D7</f>
        <v>1</v>
      </c>
      <c r="H7" s="13" t="s">
        <v>313</v>
      </c>
      <c r="I7" s="88" t="s">
        <v>314</v>
      </c>
      <c r="J7" s="89">
        <v>38797263</v>
      </c>
      <c r="K7" s="89">
        <v>47354133</v>
      </c>
      <c r="L7" s="89">
        <v>47354133</v>
      </c>
      <c r="M7" s="106">
        <f aca="true" t="shared" si="2" ref="M7:M22">L7/J7</f>
        <v>1.2205534447107778</v>
      </c>
      <c r="N7" s="106">
        <f aca="true" t="shared" si="3" ref="N7:N22">L7/K7</f>
        <v>1</v>
      </c>
      <c r="P7" s="2"/>
    </row>
    <row r="8" spans="1:16" ht="24.75" customHeight="1">
      <c r="A8" s="12"/>
      <c r="B8" s="88" t="s">
        <v>5</v>
      </c>
      <c r="C8" s="87">
        <v>17894493</v>
      </c>
      <c r="D8" s="87">
        <v>19451386</v>
      </c>
      <c r="E8" s="87">
        <v>19451386</v>
      </c>
      <c r="F8" s="54">
        <f t="shared" si="0"/>
        <v>1.0870040296754986</v>
      </c>
      <c r="G8" s="54">
        <f t="shared" si="1"/>
        <v>1</v>
      </c>
      <c r="H8" s="13" t="s">
        <v>315</v>
      </c>
      <c r="I8" s="88" t="s">
        <v>2</v>
      </c>
      <c r="J8" s="89">
        <v>6996649</v>
      </c>
      <c r="K8" s="89">
        <v>7943482</v>
      </c>
      <c r="L8" s="89">
        <v>7943482</v>
      </c>
      <c r="M8" s="106">
        <f t="shared" si="2"/>
        <v>1.1353266399386335</v>
      </c>
      <c r="N8" s="106">
        <f t="shared" si="3"/>
        <v>1</v>
      </c>
      <c r="P8" s="2"/>
    </row>
    <row r="9" spans="1:16" ht="24.75" customHeight="1">
      <c r="A9" s="12"/>
      <c r="B9" s="88" t="s">
        <v>316</v>
      </c>
      <c r="C9" s="87">
        <v>26877717</v>
      </c>
      <c r="D9" s="87">
        <v>27089534</v>
      </c>
      <c r="E9" s="87">
        <v>27089534</v>
      </c>
      <c r="F9" s="54">
        <f t="shared" si="0"/>
        <v>1.007880766063576</v>
      </c>
      <c r="G9" s="54">
        <f t="shared" si="1"/>
        <v>1</v>
      </c>
      <c r="H9" s="13" t="s">
        <v>317</v>
      </c>
      <c r="I9" s="88" t="s">
        <v>318</v>
      </c>
      <c r="J9" s="89">
        <v>28190500</v>
      </c>
      <c r="K9" s="89">
        <v>29104550</v>
      </c>
      <c r="L9" s="89">
        <v>28984550</v>
      </c>
      <c r="M9" s="106">
        <f t="shared" si="2"/>
        <v>1.028167290399248</v>
      </c>
      <c r="N9" s="106">
        <f t="shared" si="3"/>
        <v>0.9958769333317299</v>
      </c>
      <c r="P9" s="2"/>
    </row>
    <row r="10" spans="1:14" s="55" customFormat="1" ht="27.75" customHeight="1">
      <c r="A10" s="12"/>
      <c r="B10" s="88" t="s">
        <v>9</v>
      </c>
      <c r="C10" s="89">
        <v>24539953</v>
      </c>
      <c r="D10" s="89">
        <v>24700007</v>
      </c>
      <c r="E10" s="89">
        <v>24700007</v>
      </c>
      <c r="F10" s="54">
        <f t="shared" si="0"/>
        <v>1.006522180380704</v>
      </c>
      <c r="G10" s="54">
        <f t="shared" si="1"/>
        <v>1</v>
      </c>
      <c r="H10" s="13" t="s">
        <v>319</v>
      </c>
      <c r="I10" s="88" t="s">
        <v>320</v>
      </c>
      <c r="J10" s="89">
        <v>1741000</v>
      </c>
      <c r="K10" s="89">
        <v>1228700</v>
      </c>
      <c r="L10" s="89">
        <v>1228700</v>
      </c>
      <c r="M10" s="106">
        <f t="shared" si="2"/>
        <v>0.7057438253877082</v>
      </c>
      <c r="N10" s="106">
        <f t="shared" si="3"/>
        <v>1</v>
      </c>
    </row>
    <row r="11" spans="1:16" ht="24.75" customHeight="1">
      <c r="A11" s="12"/>
      <c r="B11" s="88" t="s">
        <v>10</v>
      </c>
      <c r="C11" s="89">
        <v>1800000</v>
      </c>
      <c r="D11" s="89">
        <v>1800000</v>
      </c>
      <c r="E11" s="89">
        <v>1800000</v>
      </c>
      <c r="F11" s="54">
        <f t="shared" si="0"/>
        <v>1</v>
      </c>
      <c r="G11" s="54">
        <f t="shared" si="1"/>
        <v>1</v>
      </c>
      <c r="H11" s="13" t="s">
        <v>321</v>
      </c>
      <c r="I11" s="88" t="s">
        <v>85</v>
      </c>
      <c r="J11" s="89">
        <v>4021019</v>
      </c>
      <c r="K11" s="89">
        <v>7650094</v>
      </c>
      <c r="L11" s="89">
        <v>7650094</v>
      </c>
      <c r="M11" s="106">
        <f t="shared" si="2"/>
        <v>1.9025262004481949</v>
      </c>
      <c r="N11" s="106">
        <f t="shared" si="3"/>
        <v>1</v>
      </c>
      <c r="P11" s="2"/>
    </row>
    <row r="12" spans="1:16" ht="30" customHeight="1">
      <c r="A12" s="12"/>
      <c r="B12" s="88" t="s">
        <v>322</v>
      </c>
      <c r="C12" s="89">
        <v>0</v>
      </c>
      <c r="D12" s="89">
        <v>1693790</v>
      </c>
      <c r="E12" s="89">
        <v>1693790</v>
      </c>
      <c r="F12" s="54" t="s">
        <v>323</v>
      </c>
      <c r="G12" s="54">
        <f t="shared" si="1"/>
        <v>1</v>
      </c>
      <c r="H12" s="13" t="s">
        <v>324</v>
      </c>
      <c r="I12" s="88" t="s">
        <v>325</v>
      </c>
      <c r="J12" s="89">
        <v>6823388</v>
      </c>
      <c r="K12" s="89">
        <v>15217643</v>
      </c>
      <c r="L12" s="89">
        <v>0</v>
      </c>
      <c r="M12" s="106">
        <f t="shared" si="2"/>
        <v>0</v>
      </c>
      <c r="N12" s="106">
        <f t="shared" si="3"/>
        <v>0</v>
      </c>
      <c r="P12" s="2"/>
    </row>
    <row r="13" spans="1:16" ht="53.25" customHeight="1">
      <c r="A13" s="12" t="s">
        <v>315</v>
      </c>
      <c r="B13" s="88" t="s">
        <v>326</v>
      </c>
      <c r="C13" s="89">
        <v>0</v>
      </c>
      <c r="D13" s="91">
        <v>12575</v>
      </c>
      <c r="E13" s="91">
        <v>12575</v>
      </c>
      <c r="F13" s="54" t="s">
        <v>323</v>
      </c>
      <c r="G13" s="54">
        <f t="shared" si="1"/>
        <v>1</v>
      </c>
      <c r="H13" s="7" t="s">
        <v>327</v>
      </c>
      <c r="I13" s="92" t="s">
        <v>11</v>
      </c>
      <c r="J13" s="90">
        <f>SUM(J14:J16)</f>
        <v>68302252</v>
      </c>
      <c r="K13" s="90">
        <f>SUM(K14:K16)</f>
        <v>7188964</v>
      </c>
      <c r="L13" s="90">
        <f>SUM(L14:L16)</f>
        <v>7177444</v>
      </c>
      <c r="M13" s="106">
        <f t="shared" si="2"/>
        <v>0.10508356298413118</v>
      </c>
      <c r="N13" s="106">
        <f t="shared" si="3"/>
        <v>0.9983975437907325</v>
      </c>
      <c r="P13" s="2"/>
    </row>
    <row r="14" spans="1:16" ht="25.5" customHeight="1">
      <c r="A14" s="12" t="s">
        <v>317</v>
      </c>
      <c r="B14" s="88" t="s">
        <v>328</v>
      </c>
      <c r="C14" s="89">
        <v>26639925</v>
      </c>
      <c r="D14" s="89">
        <v>37260799</v>
      </c>
      <c r="E14" s="89">
        <v>37260799</v>
      </c>
      <c r="F14" s="54">
        <f t="shared" si="0"/>
        <v>1.3986825788736268</v>
      </c>
      <c r="G14" s="54">
        <f t="shared" si="1"/>
        <v>1</v>
      </c>
      <c r="H14" s="13" t="s">
        <v>329</v>
      </c>
      <c r="I14" s="88" t="s">
        <v>12</v>
      </c>
      <c r="J14" s="89">
        <v>3502252</v>
      </c>
      <c r="K14" s="89">
        <v>6252624</v>
      </c>
      <c r="L14" s="89">
        <v>6241104</v>
      </c>
      <c r="M14" s="106">
        <f t="shared" si="2"/>
        <v>1.782025965007658</v>
      </c>
      <c r="N14" s="106">
        <f t="shared" si="3"/>
        <v>0.9981575735243315</v>
      </c>
      <c r="P14" s="2"/>
    </row>
    <row r="15" spans="1:16" ht="27.75" customHeight="1">
      <c r="A15" s="12" t="s">
        <v>319</v>
      </c>
      <c r="B15" s="88" t="s">
        <v>13</v>
      </c>
      <c r="C15" s="89">
        <v>13976311</v>
      </c>
      <c r="D15" s="89">
        <v>13891792</v>
      </c>
      <c r="E15" s="89">
        <v>13891792</v>
      </c>
      <c r="F15" s="54">
        <f t="shared" si="0"/>
        <v>0.9939526961012817</v>
      </c>
      <c r="G15" s="54">
        <f t="shared" si="1"/>
        <v>1</v>
      </c>
      <c r="H15" s="13" t="s">
        <v>330</v>
      </c>
      <c r="I15" s="88" t="s">
        <v>14</v>
      </c>
      <c r="J15" s="89">
        <v>64800000</v>
      </c>
      <c r="K15" s="89">
        <v>936340</v>
      </c>
      <c r="L15" s="89">
        <v>936340</v>
      </c>
      <c r="M15" s="106">
        <f t="shared" si="2"/>
        <v>0.014449691358024692</v>
      </c>
      <c r="N15" s="106">
        <f t="shared" si="3"/>
        <v>1</v>
      </c>
      <c r="P15" s="2"/>
    </row>
    <row r="16" spans="1:16" ht="30" customHeight="1">
      <c r="A16" s="12" t="s">
        <v>321</v>
      </c>
      <c r="B16" s="88" t="s">
        <v>67</v>
      </c>
      <c r="C16" s="89">
        <v>17392294</v>
      </c>
      <c r="D16" s="89">
        <v>16698499</v>
      </c>
      <c r="E16" s="89">
        <v>16698499</v>
      </c>
      <c r="F16" s="54">
        <f t="shared" si="0"/>
        <v>0.9601090574940833</v>
      </c>
      <c r="G16" s="54">
        <f t="shared" si="1"/>
        <v>1</v>
      </c>
      <c r="H16" s="13" t="s">
        <v>331</v>
      </c>
      <c r="I16" s="88" t="s">
        <v>332</v>
      </c>
      <c r="J16" s="89">
        <v>0</v>
      </c>
      <c r="K16" s="89">
        <v>0</v>
      </c>
      <c r="L16" s="89">
        <v>0</v>
      </c>
      <c r="M16" s="106" t="s">
        <v>323</v>
      </c>
      <c r="N16" s="106" t="s">
        <v>323</v>
      </c>
      <c r="P16" s="2"/>
    </row>
    <row r="17" spans="1:16" ht="28.5" customHeight="1">
      <c r="A17" s="12" t="s">
        <v>324</v>
      </c>
      <c r="B17" s="88" t="s">
        <v>333</v>
      </c>
      <c r="C17" s="89">
        <v>0</v>
      </c>
      <c r="D17" s="89">
        <v>0</v>
      </c>
      <c r="E17" s="89">
        <v>0</v>
      </c>
      <c r="F17" s="54" t="s">
        <v>323</v>
      </c>
      <c r="G17" s="54" t="s">
        <v>323</v>
      </c>
      <c r="H17" s="7" t="s">
        <v>334</v>
      </c>
      <c r="I17" s="92" t="s">
        <v>33</v>
      </c>
      <c r="J17" s="90">
        <f>SUM(J18:J23)</f>
        <v>47529325</v>
      </c>
      <c r="K17" s="90">
        <f>SUM(K18:K23)</f>
        <v>52696499</v>
      </c>
      <c r="L17" s="90">
        <f>SUM(L18:L23)</f>
        <v>52696499</v>
      </c>
      <c r="M17" s="106">
        <f t="shared" si="2"/>
        <v>1.1087154930140497</v>
      </c>
      <c r="N17" s="106">
        <f t="shared" si="3"/>
        <v>1</v>
      </c>
      <c r="P17" s="2"/>
    </row>
    <row r="18" spans="1:16" ht="21.75" customHeight="1">
      <c r="A18" s="12" t="s">
        <v>335</v>
      </c>
      <c r="B18" s="88" t="s">
        <v>336</v>
      </c>
      <c r="C18" s="89">
        <v>0</v>
      </c>
      <c r="D18" s="89">
        <v>1300000</v>
      </c>
      <c r="E18" s="89">
        <v>1300000</v>
      </c>
      <c r="F18" s="54" t="s">
        <v>323</v>
      </c>
      <c r="G18" s="54">
        <f t="shared" si="1"/>
        <v>1</v>
      </c>
      <c r="H18" s="13" t="s">
        <v>337</v>
      </c>
      <c r="I18" s="88" t="s">
        <v>338</v>
      </c>
      <c r="J18" s="89">
        <v>0</v>
      </c>
      <c r="K18" s="89">
        <v>0</v>
      </c>
      <c r="L18" s="89">
        <v>0</v>
      </c>
      <c r="M18" s="106" t="s">
        <v>323</v>
      </c>
      <c r="N18" s="106" t="s">
        <v>323</v>
      </c>
      <c r="P18" s="2"/>
    </row>
    <row r="19" spans="1:16" ht="21.75" customHeight="1">
      <c r="A19" s="10" t="s">
        <v>327</v>
      </c>
      <c r="B19" s="92" t="s">
        <v>15</v>
      </c>
      <c r="C19" s="90">
        <f>C20+C21+C22+C23+C24</f>
        <v>54000000</v>
      </c>
      <c r="D19" s="90">
        <f>D20+D21+D22+D23+D24</f>
        <v>5204980</v>
      </c>
      <c r="E19" s="90">
        <f>E20+E21+E22+E23+E24</f>
        <v>5204980</v>
      </c>
      <c r="F19" s="54">
        <f t="shared" si="0"/>
        <v>0.09638851851851851</v>
      </c>
      <c r="G19" s="54">
        <f t="shared" si="1"/>
        <v>1</v>
      </c>
      <c r="H19" s="13" t="s">
        <v>339</v>
      </c>
      <c r="I19" s="88" t="s">
        <v>340</v>
      </c>
      <c r="J19" s="89">
        <v>2381017</v>
      </c>
      <c r="K19" s="89">
        <v>2490869</v>
      </c>
      <c r="L19" s="89">
        <v>2490869</v>
      </c>
      <c r="M19" s="106">
        <f t="shared" si="2"/>
        <v>1.0461365878530056</v>
      </c>
      <c r="N19" s="106">
        <f t="shared" si="3"/>
        <v>1</v>
      </c>
      <c r="P19" s="2"/>
    </row>
    <row r="20" spans="1:16" ht="21.75" customHeight="1">
      <c r="A20" s="12" t="s">
        <v>329</v>
      </c>
      <c r="B20" s="88" t="s">
        <v>341</v>
      </c>
      <c r="C20" s="89">
        <v>0</v>
      </c>
      <c r="D20" s="89">
        <v>0</v>
      </c>
      <c r="E20" s="89">
        <v>0</v>
      </c>
      <c r="F20" s="54" t="s">
        <v>323</v>
      </c>
      <c r="G20" s="54" t="s">
        <v>323</v>
      </c>
      <c r="H20" s="13" t="s">
        <v>342</v>
      </c>
      <c r="I20" s="88" t="s">
        <v>343</v>
      </c>
      <c r="J20" s="89">
        <v>44828308</v>
      </c>
      <c r="K20" s="89">
        <v>49956256</v>
      </c>
      <c r="L20" s="89">
        <v>49956256</v>
      </c>
      <c r="M20" s="106">
        <f t="shared" si="2"/>
        <v>1.1143908442852672</v>
      </c>
      <c r="N20" s="106">
        <f t="shared" si="3"/>
        <v>1</v>
      </c>
      <c r="P20" s="2"/>
    </row>
    <row r="21" spans="1:16" ht="21.75" customHeight="1">
      <c r="A21" s="12" t="s">
        <v>330</v>
      </c>
      <c r="B21" s="88" t="s">
        <v>344</v>
      </c>
      <c r="C21" s="89">
        <v>54000000</v>
      </c>
      <c r="D21" s="89">
        <v>5083980</v>
      </c>
      <c r="E21" s="89">
        <v>5083980</v>
      </c>
      <c r="F21" s="54">
        <f t="shared" si="0"/>
        <v>0.09414777777777777</v>
      </c>
      <c r="G21" s="54">
        <f t="shared" si="1"/>
        <v>1</v>
      </c>
      <c r="H21" s="13" t="s">
        <v>345</v>
      </c>
      <c r="I21" s="88" t="s">
        <v>346</v>
      </c>
      <c r="J21" s="89">
        <v>0</v>
      </c>
      <c r="K21" s="89">
        <v>0</v>
      </c>
      <c r="L21" s="89">
        <v>0</v>
      </c>
      <c r="M21" s="106" t="s">
        <v>323</v>
      </c>
      <c r="N21" s="106" t="s">
        <v>323</v>
      </c>
      <c r="P21" s="2"/>
    </row>
    <row r="22" spans="1:16" ht="21.75" customHeight="1">
      <c r="A22" s="12" t="s">
        <v>331</v>
      </c>
      <c r="B22" s="88" t="s">
        <v>347</v>
      </c>
      <c r="C22" s="89">
        <v>0</v>
      </c>
      <c r="D22" s="89">
        <v>121000</v>
      </c>
      <c r="E22" s="89">
        <v>121000</v>
      </c>
      <c r="F22" s="54" t="s">
        <v>323</v>
      </c>
      <c r="G22" s="54">
        <f t="shared" si="1"/>
        <v>1</v>
      </c>
      <c r="H22" s="13" t="s">
        <v>348</v>
      </c>
      <c r="I22" s="88" t="s">
        <v>349</v>
      </c>
      <c r="J22" s="89">
        <v>320000</v>
      </c>
      <c r="K22" s="89">
        <v>249374</v>
      </c>
      <c r="L22" s="89">
        <v>249374</v>
      </c>
      <c r="M22" s="106">
        <f t="shared" si="2"/>
        <v>0.77929375</v>
      </c>
      <c r="N22" s="106">
        <f t="shared" si="3"/>
        <v>1</v>
      </c>
      <c r="O22" s="18"/>
      <c r="P22" s="2"/>
    </row>
    <row r="23" spans="1:16" ht="21.75" customHeight="1">
      <c r="A23" s="12" t="s">
        <v>350</v>
      </c>
      <c r="B23" s="88" t="s">
        <v>351</v>
      </c>
      <c r="C23" s="89">
        <v>0</v>
      </c>
      <c r="D23" s="89">
        <v>0</v>
      </c>
      <c r="E23" s="89">
        <v>0</v>
      </c>
      <c r="F23" s="54" t="s">
        <v>323</v>
      </c>
      <c r="G23" s="54" t="s">
        <v>323</v>
      </c>
      <c r="H23" s="13"/>
      <c r="I23" s="88"/>
      <c r="J23" s="89"/>
      <c r="K23" s="89"/>
      <c r="L23" s="54"/>
      <c r="M23" s="106"/>
      <c r="N23" s="106"/>
      <c r="P23" s="2"/>
    </row>
    <row r="24" spans="1:16" ht="21.75" customHeight="1">
      <c r="A24" s="12" t="s">
        <v>352</v>
      </c>
      <c r="B24" s="88" t="s">
        <v>353</v>
      </c>
      <c r="C24" s="89">
        <v>0</v>
      </c>
      <c r="D24" s="89">
        <v>0</v>
      </c>
      <c r="E24" s="89">
        <v>0</v>
      </c>
      <c r="F24" s="54" t="s">
        <v>323</v>
      </c>
      <c r="G24" s="54" t="s">
        <v>323</v>
      </c>
      <c r="H24" s="13"/>
      <c r="I24" s="88"/>
      <c r="J24" s="89"/>
      <c r="K24" s="89"/>
      <c r="L24" s="54"/>
      <c r="M24" s="106"/>
      <c r="N24" s="106"/>
      <c r="P24" s="2"/>
    </row>
    <row r="25" spans="1:16" ht="21.75" customHeight="1">
      <c r="A25" s="7" t="s">
        <v>334</v>
      </c>
      <c r="B25" s="92" t="s">
        <v>16</v>
      </c>
      <c r="C25" s="90">
        <f>SUM(C26:C29)</f>
        <v>19280703</v>
      </c>
      <c r="D25" s="90">
        <f>SUM(D26:D29)</f>
        <v>19280703</v>
      </c>
      <c r="E25" s="90">
        <f>SUM(E26:E29)</f>
        <v>22312562</v>
      </c>
      <c r="F25" s="54">
        <f t="shared" si="0"/>
        <v>1.1572483638174396</v>
      </c>
      <c r="G25" s="54">
        <f t="shared" si="1"/>
        <v>1.1572483638174396</v>
      </c>
      <c r="H25" s="94"/>
      <c r="I25" s="14"/>
      <c r="J25" s="14"/>
      <c r="K25" s="14"/>
      <c r="L25" s="54"/>
      <c r="M25" s="106"/>
      <c r="N25" s="106"/>
      <c r="O25" s="17"/>
      <c r="P25" s="2"/>
    </row>
    <row r="26" spans="1:16" ht="21.75" customHeight="1">
      <c r="A26" s="13" t="s">
        <v>337</v>
      </c>
      <c r="B26" s="88" t="s">
        <v>354</v>
      </c>
      <c r="C26" s="89">
        <v>19280703</v>
      </c>
      <c r="D26" s="95">
        <v>19280703</v>
      </c>
      <c r="E26" s="95">
        <v>19280703</v>
      </c>
      <c r="F26" s="54">
        <f t="shared" si="0"/>
        <v>1</v>
      </c>
      <c r="G26" s="54">
        <f t="shared" si="1"/>
        <v>1</v>
      </c>
      <c r="H26" s="94"/>
      <c r="I26" s="14"/>
      <c r="J26" s="14"/>
      <c r="K26" s="14"/>
      <c r="L26" s="54"/>
      <c r="M26" s="106"/>
      <c r="N26" s="106"/>
      <c r="P26" s="2"/>
    </row>
    <row r="27" spans="1:16" ht="21.75" customHeight="1">
      <c r="A27" s="13" t="s">
        <v>339</v>
      </c>
      <c r="B27" s="88" t="s">
        <v>86</v>
      </c>
      <c r="C27" s="89">
        <v>0</v>
      </c>
      <c r="D27" s="95">
        <v>0</v>
      </c>
      <c r="E27" s="95">
        <v>3031859</v>
      </c>
      <c r="F27" s="54" t="s">
        <v>323</v>
      </c>
      <c r="G27" s="54" t="s">
        <v>323</v>
      </c>
      <c r="H27" s="96"/>
      <c r="I27" s="14"/>
      <c r="J27" s="14"/>
      <c r="K27" s="14"/>
      <c r="L27" s="54"/>
      <c r="M27" s="106"/>
      <c r="N27" s="106"/>
      <c r="P27" s="2"/>
    </row>
    <row r="28" spans="1:16" ht="21.75" customHeight="1">
      <c r="A28" s="13" t="s">
        <v>342</v>
      </c>
      <c r="B28" s="88" t="s">
        <v>355</v>
      </c>
      <c r="C28" s="89">
        <v>0</v>
      </c>
      <c r="D28" s="89">
        <v>0</v>
      </c>
      <c r="E28" s="89">
        <v>0</v>
      </c>
      <c r="F28" s="54" t="s">
        <v>323</v>
      </c>
      <c r="G28" s="54" t="s">
        <v>323</v>
      </c>
      <c r="H28" s="96"/>
      <c r="I28" s="14"/>
      <c r="J28" s="14"/>
      <c r="K28" s="14"/>
      <c r="L28" s="54"/>
      <c r="M28" s="106"/>
      <c r="N28" s="106"/>
      <c r="P28" s="2"/>
    </row>
    <row r="29" spans="1:16" ht="21.75" customHeight="1">
      <c r="A29" s="13" t="s">
        <v>345</v>
      </c>
      <c r="B29" s="88" t="s">
        <v>356</v>
      </c>
      <c r="C29" s="89">
        <v>0</v>
      </c>
      <c r="D29" s="89">
        <v>0</v>
      </c>
      <c r="E29" s="89">
        <v>0</v>
      </c>
      <c r="F29" s="54" t="s">
        <v>323</v>
      </c>
      <c r="G29" s="54" t="s">
        <v>323</v>
      </c>
      <c r="H29" s="97"/>
      <c r="I29" s="92"/>
      <c r="J29" s="90"/>
      <c r="K29" s="90"/>
      <c r="L29" s="54"/>
      <c r="M29" s="106"/>
      <c r="N29" s="106"/>
      <c r="P29" s="2"/>
    </row>
    <row r="30" spans="1:16" ht="21.75" customHeight="1">
      <c r="A30" s="98"/>
      <c r="B30" s="92" t="s">
        <v>357</v>
      </c>
      <c r="C30" s="90">
        <f>C25+C19+C6</f>
        <v>202401396</v>
      </c>
      <c r="D30" s="90">
        <f>D25+D19+D6</f>
        <v>168384065</v>
      </c>
      <c r="E30" s="90">
        <f>E25+E19+E6</f>
        <v>171415924</v>
      </c>
      <c r="F30" s="54">
        <f t="shared" si="0"/>
        <v>0.8469107792122145</v>
      </c>
      <c r="G30" s="54">
        <f t="shared" si="1"/>
        <v>1.0180056170992189</v>
      </c>
      <c r="H30" s="97"/>
      <c r="I30" s="92" t="s">
        <v>358</v>
      </c>
      <c r="J30" s="90">
        <f>J17+J13+J6</f>
        <v>202401396</v>
      </c>
      <c r="K30" s="90">
        <f>K17+K13+K6</f>
        <v>168384065</v>
      </c>
      <c r="L30" s="90">
        <f>L17+L13+L6</f>
        <v>153034902</v>
      </c>
      <c r="M30" s="106">
        <f>L30/J30</f>
        <v>0.7560960794954201</v>
      </c>
      <c r="N30" s="106">
        <f>L30/K30</f>
        <v>0.9088443256195293</v>
      </c>
      <c r="P30" s="2"/>
    </row>
    <row r="31" spans="3:16" ht="14.25">
      <c r="C31" s="85"/>
      <c r="D31" s="85"/>
      <c r="E31" s="85"/>
      <c r="F31" s="85"/>
      <c r="G31" s="99"/>
      <c r="H31" s="85"/>
      <c r="I31" s="85"/>
      <c r="J31" s="85"/>
      <c r="K31" s="16"/>
      <c r="M31" s="110"/>
      <c r="N31" s="85"/>
      <c r="P31" s="2"/>
    </row>
    <row r="32" spans="3:16" ht="14.25">
      <c r="C32" s="85"/>
      <c r="D32" s="85"/>
      <c r="E32" s="85"/>
      <c r="F32" s="85"/>
      <c r="G32" s="99"/>
      <c r="H32" s="85"/>
      <c r="I32" s="85"/>
      <c r="J32" s="85"/>
      <c r="K32" s="16"/>
      <c r="M32" s="110"/>
      <c r="N32" s="85"/>
      <c r="P32" s="2"/>
    </row>
    <row r="33" spans="3:16" ht="14.25">
      <c r="C33" s="85"/>
      <c r="D33" s="85"/>
      <c r="E33" s="85"/>
      <c r="F33" s="85"/>
      <c r="G33" s="99"/>
      <c r="H33" s="85"/>
      <c r="I33" s="85"/>
      <c r="J33" s="85"/>
      <c r="K33" s="16"/>
      <c r="M33" s="110"/>
      <c r="N33" s="85"/>
      <c r="P33" s="2"/>
    </row>
    <row r="34" spans="1:16" ht="12.75">
      <c r="A34" s="100"/>
      <c r="B34" s="134" t="s">
        <v>359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P34" s="2"/>
    </row>
    <row r="35" spans="1:16" ht="18">
      <c r="A35" s="100"/>
      <c r="B35" s="5"/>
      <c r="C35" s="6"/>
      <c r="D35" s="101"/>
      <c r="E35" s="101"/>
      <c r="F35" s="101"/>
      <c r="G35" s="102"/>
      <c r="H35" s="2"/>
      <c r="I35" s="2"/>
      <c r="J35" s="2"/>
      <c r="N35" s="53" t="s">
        <v>309</v>
      </c>
      <c r="P35" s="2"/>
    </row>
    <row r="36" spans="1:16" ht="18">
      <c r="A36" s="7"/>
      <c r="B36" s="8" t="s">
        <v>0</v>
      </c>
      <c r="C36" s="81" t="s">
        <v>310</v>
      </c>
      <c r="D36" s="81" t="s">
        <v>17</v>
      </c>
      <c r="E36" s="82" t="s">
        <v>4</v>
      </c>
      <c r="F36" s="107" t="s">
        <v>306</v>
      </c>
      <c r="G36" s="109" t="s">
        <v>307</v>
      </c>
      <c r="H36" s="103"/>
      <c r="I36" s="104" t="s">
        <v>1</v>
      </c>
      <c r="J36" s="81" t="s">
        <v>310</v>
      </c>
      <c r="K36" s="81" t="s">
        <v>17</v>
      </c>
      <c r="L36" s="82" t="s">
        <v>4</v>
      </c>
      <c r="M36" s="83" t="s">
        <v>306</v>
      </c>
      <c r="N36" s="109" t="s">
        <v>307</v>
      </c>
      <c r="P36" s="2"/>
    </row>
    <row r="37" spans="1:16" ht="30.75" customHeight="1">
      <c r="A37" s="10" t="s">
        <v>312</v>
      </c>
      <c r="B37" s="11" t="s">
        <v>6</v>
      </c>
      <c r="C37" s="84">
        <f>SUM(C38:C41)</f>
        <v>0</v>
      </c>
      <c r="D37" s="14"/>
      <c r="E37" s="14"/>
      <c r="F37" s="14"/>
      <c r="G37" s="105"/>
      <c r="H37" s="7" t="s">
        <v>312</v>
      </c>
      <c r="I37" s="11" t="s">
        <v>7</v>
      </c>
      <c r="J37" s="84">
        <f>SUM(J38:J42)</f>
        <v>24392535</v>
      </c>
      <c r="K37" s="84">
        <f>SUM(K38:K42)</f>
        <v>25152088</v>
      </c>
      <c r="L37" s="84">
        <f>SUM(L38:L42)</f>
        <v>25122628</v>
      </c>
      <c r="M37" s="54">
        <f>L37/J37</f>
        <v>1.0299310014313805</v>
      </c>
      <c r="N37" s="106">
        <f>L37/K37</f>
        <v>0.9988287254720165</v>
      </c>
      <c r="P37" s="2"/>
    </row>
    <row r="38" spans="1:16" ht="21.75" customHeight="1">
      <c r="A38" s="12" t="s">
        <v>313</v>
      </c>
      <c r="B38" s="88" t="s">
        <v>326</v>
      </c>
      <c r="C38" s="89">
        <v>0</v>
      </c>
      <c r="D38" s="89">
        <v>0</v>
      </c>
      <c r="E38" s="89">
        <v>0</v>
      </c>
      <c r="F38" s="105" t="s">
        <v>323</v>
      </c>
      <c r="G38" s="105" t="s">
        <v>323</v>
      </c>
      <c r="H38" s="13" t="s">
        <v>313</v>
      </c>
      <c r="I38" s="88" t="s">
        <v>314</v>
      </c>
      <c r="J38" s="89">
        <v>15603584</v>
      </c>
      <c r="K38" s="89">
        <v>19605660</v>
      </c>
      <c r="L38" s="89">
        <v>19605660</v>
      </c>
      <c r="M38" s="128">
        <f>L38/J38</f>
        <v>1.2564844076847985</v>
      </c>
      <c r="N38" s="106">
        <f>L38/K38</f>
        <v>1</v>
      </c>
      <c r="P38" s="2"/>
    </row>
    <row r="39" spans="1:16" ht="24.75" customHeight="1">
      <c r="A39" s="12" t="s">
        <v>315</v>
      </c>
      <c r="B39" s="88" t="s">
        <v>328</v>
      </c>
      <c r="C39" s="89">
        <v>0</v>
      </c>
      <c r="D39" s="89">
        <v>0</v>
      </c>
      <c r="E39" s="89">
        <v>0</v>
      </c>
      <c r="F39" s="105" t="s">
        <v>323</v>
      </c>
      <c r="G39" s="105" t="s">
        <v>323</v>
      </c>
      <c r="H39" s="13" t="s">
        <v>315</v>
      </c>
      <c r="I39" s="88" t="s">
        <v>2</v>
      </c>
      <c r="J39" s="89">
        <v>3023199</v>
      </c>
      <c r="K39" s="89">
        <v>3670937</v>
      </c>
      <c r="L39" s="89">
        <v>3670937</v>
      </c>
      <c r="M39" s="128">
        <f>L39/J39</f>
        <v>1.2142558263614138</v>
      </c>
      <c r="N39" s="106">
        <f>L39/K39</f>
        <v>1</v>
      </c>
      <c r="P39" s="2"/>
    </row>
    <row r="40" spans="1:16" ht="24.75" customHeight="1">
      <c r="A40" s="12" t="s">
        <v>317</v>
      </c>
      <c r="B40" s="88" t="s">
        <v>67</v>
      </c>
      <c r="C40" s="89">
        <v>0</v>
      </c>
      <c r="D40" s="89">
        <v>0</v>
      </c>
      <c r="E40" s="89">
        <v>0</v>
      </c>
      <c r="F40" s="105" t="s">
        <v>323</v>
      </c>
      <c r="G40" s="105" t="s">
        <v>323</v>
      </c>
      <c r="H40" s="13" t="s">
        <v>317</v>
      </c>
      <c r="I40" s="88" t="s">
        <v>318</v>
      </c>
      <c r="J40" s="89">
        <v>5765752</v>
      </c>
      <c r="K40" s="89">
        <v>1875491</v>
      </c>
      <c r="L40" s="89">
        <v>1846031</v>
      </c>
      <c r="M40" s="128">
        <f>L40/J40</f>
        <v>0.3201717659725913</v>
      </c>
      <c r="N40" s="106">
        <f>L40/K40</f>
        <v>0.9842921133719117</v>
      </c>
      <c r="P40" s="2"/>
    </row>
    <row r="41" spans="1:16" ht="24.75" customHeight="1">
      <c r="A41" s="12" t="s">
        <v>319</v>
      </c>
      <c r="B41" s="88" t="s">
        <v>336</v>
      </c>
      <c r="C41" s="89">
        <v>0</v>
      </c>
      <c r="D41" s="89">
        <v>0</v>
      </c>
      <c r="E41" s="89">
        <v>0</v>
      </c>
      <c r="F41" s="105" t="s">
        <v>323</v>
      </c>
      <c r="G41" s="105" t="s">
        <v>323</v>
      </c>
      <c r="H41" s="13" t="s">
        <v>319</v>
      </c>
      <c r="I41" s="88" t="s">
        <v>85</v>
      </c>
      <c r="J41" s="89">
        <f>'[1]segédlet_önkormányzat'!B83</f>
        <v>0</v>
      </c>
      <c r="K41" s="89">
        <v>0</v>
      </c>
      <c r="L41" s="89">
        <v>0</v>
      </c>
      <c r="M41" s="106" t="s">
        <v>323</v>
      </c>
      <c r="N41" s="106" t="s">
        <v>323</v>
      </c>
      <c r="P41" s="2"/>
    </row>
    <row r="42" spans="1:16" ht="24.75" customHeight="1">
      <c r="A42" s="10" t="s">
        <v>327</v>
      </c>
      <c r="B42" s="92" t="s">
        <v>15</v>
      </c>
      <c r="C42" s="90">
        <f>SUM(C43:C45)</f>
        <v>0</v>
      </c>
      <c r="D42" s="90">
        <f>SUM(D43:D45)</f>
        <v>0</v>
      </c>
      <c r="E42" s="90">
        <f>SUM(E43:E45)</f>
        <v>0</v>
      </c>
      <c r="F42" s="105" t="s">
        <v>323</v>
      </c>
      <c r="G42" s="105" t="s">
        <v>323</v>
      </c>
      <c r="H42" s="13" t="s">
        <v>321</v>
      </c>
      <c r="I42" s="88" t="s">
        <v>325</v>
      </c>
      <c r="J42" s="89">
        <f>'[1]segédlet_önkormányzat'!B81</f>
        <v>0</v>
      </c>
      <c r="K42" s="89">
        <v>0</v>
      </c>
      <c r="L42" s="89">
        <v>0</v>
      </c>
      <c r="M42" s="106" t="s">
        <v>323</v>
      </c>
      <c r="N42" s="106" t="s">
        <v>323</v>
      </c>
      <c r="P42" s="2"/>
    </row>
    <row r="43" spans="1:16" ht="24.75" customHeight="1">
      <c r="A43" s="12" t="s">
        <v>329</v>
      </c>
      <c r="B43" s="88" t="s">
        <v>344</v>
      </c>
      <c r="C43" s="89">
        <v>0</v>
      </c>
      <c r="D43" s="89">
        <v>0</v>
      </c>
      <c r="E43" s="89">
        <v>0</v>
      </c>
      <c r="F43" s="105" t="s">
        <v>323</v>
      </c>
      <c r="G43" s="105" t="s">
        <v>323</v>
      </c>
      <c r="H43" s="7" t="s">
        <v>327</v>
      </c>
      <c r="I43" s="92" t="s">
        <v>11</v>
      </c>
      <c r="J43" s="90">
        <f>SUM(J44:J46)</f>
        <v>2500000</v>
      </c>
      <c r="K43" s="90">
        <f>SUM(K44:K46)</f>
        <v>293751</v>
      </c>
      <c r="L43" s="90">
        <f>SUM(L44:L46)</f>
        <v>293751</v>
      </c>
      <c r="M43" s="54">
        <f>L43/J43</f>
        <v>0.1175004</v>
      </c>
      <c r="N43" s="106">
        <f>L43/K43</f>
        <v>1</v>
      </c>
      <c r="P43" s="2"/>
    </row>
    <row r="44" spans="1:16" ht="24.75" customHeight="1">
      <c r="A44" s="12" t="s">
        <v>330</v>
      </c>
      <c r="B44" s="88" t="s">
        <v>347</v>
      </c>
      <c r="C44" s="89">
        <v>0</v>
      </c>
      <c r="D44" s="89">
        <v>0</v>
      </c>
      <c r="E44" s="89">
        <v>0</v>
      </c>
      <c r="F44" s="105" t="s">
        <v>323</v>
      </c>
      <c r="G44" s="105" t="s">
        <v>323</v>
      </c>
      <c r="H44" s="13" t="s">
        <v>329</v>
      </c>
      <c r="I44" s="88" t="s">
        <v>12</v>
      </c>
      <c r="J44" s="89">
        <v>2500000</v>
      </c>
      <c r="K44" s="89">
        <v>293751</v>
      </c>
      <c r="L44" s="89">
        <v>293751</v>
      </c>
      <c r="M44" s="128">
        <f>L44/J44</f>
        <v>0.1175004</v>
      </c>
      <c r="N44" s="106">
        <f>L44/K44</f>
        <v>1</v>
      </c>
      <c r="P44" s="2"/>
    </row>
    <row r="45" spans="1:16" ht="24.75" customHeight="1">
      <c r="A45" s="12" t="s">
        <v>331</v>
      </c>
      <c r="B45" s="88" t="s">
        <v>353</v>
      </c>
      <c r="C45" s="89">
        <v>0</v>
      </c>
      <c r="D45" s="89">
        <v>0</v>
      </c>
      <c r="E45" s="89">
        <v>0</v>
      </c>
      <c r="F45" s="105" t="s">
        <v>323</v>
      </c>
      <c r="G45" s="105" t="s">
        <v>323</v>
      </c>
      <c r="H45" s="13" t="s">
        <v>330</v>
      </c>
      <c r="I45" s="88" t="s">
        <v>14</v>
      </c>
      <c r="J45" s="89">
        <f>'[1]segédlet_önkormányzat'!B88</f>
        <v>0</v>
      </c>
      <c r="K45" s="89">
        <v>0</v>
      </c>
      <c r="L45" s="89">
        <v>0</v>
      </c>
      <c r="M45" s="106" t="s">
        <v>323</v>
      </c>
      <c r="N45" s="106" t="s">
        <v>323</v>
      </c>
      <c r="P45" s="2"/>
    </row>
    <row r="46" spans="1:16" ht="24.75" customHeight="1">
      <c r="A46" s="7" t="s">
        <v>334</v>
      </c>
      <c r="B46" s="92" t="s">
        <v>16</v>
      </c>
      <c r="C46" s="90">
        <f>SUM(C47:C48)</f>
        <v>26892535</v>
      </c>
      <c r="D46" s="90">
        <f>SUM(D47:D48)</f>
        <v>25445839</v>
      </c>
      <c r="E46" s="90">
        <f>SUM(E47:E48)</f>
        <v>25445839</v>
      </c>
      <c r="F46" s="112">
        <f>E46/C46</f>
        <v>0.9462045508167973</v>
      </c>
      <c r="G46" s="106">
        <f>E46/D46</f>
        <v>1</v>
      </c>
      <c r="H46" s="13" t="s">
        <v>331</v>
      </c>
      <c r="I46" s="88" t="s">
        <v>332</v>
      </c>
      <c r="J46" s="89">
        <v>0</v>
      </c>
      <c r="K46" s="89">
        <v>0</v>
      </c>
      <c r="L46" s="89">
        <v>0</v>
      </c>
      <c r="M46" s="106" t="s">
        <v>323</v>
      </c>
      <c r="N46" s="106" t="s">
        <v>323</v>
      </c>
      <c r="P46" s="2"/>
    </row>
    <row r="47" spans="1:16" ht="24.75" customHeight="1">
      <c r="A47" s="13" t="s">
        <v>337</v>
      </c>
      <c r="B47" s="88" t="s">
        <v>354</v>
      </c>
      <c r="C47" s="89">
        <v>14818</v>
      </c>
      <c r="D47" s="89">
        <v>14818</v>
      </c>
      <c r="E47" s="89">
        <v>14818</v>
      </c>
      <c r="F47" s="112">
        <f>E47/C47</f>
        <v>1</v>
      </c>
      <c r="G47" s="106">
        <f>E47/D47</f>
        <v>1</v>
      </c>
      <c r="H47" s="7" t="s">
        <v>334</v>
      </c>
      <c r="I47" s="92" t="s">
        <v>33</v>
      </c>
      <c r="J47" s="90">
        <v>0</v>
      </c>
      <c r="K47" s="89">
        <v>0</v>
      </c>
      <c r="L47" s="89">
        <v>0</v>
      </c>
      <c r="M47" s="106" t="s">
        <v>323</v>
      </c>
      <c r="N47" s="106" t="s">
        <v>323</v>
      </c>
      <c r="P47" s="2"/>
    </row>
    <row r="48" spans="1:16" ht="24.75" customHeight="1">
      <c r="A48" s="13" t="s">
        <v>339</v>
      </c>
      <c r="B48" s="88" t="s">
        <v>343</v>
      </c>
      <c r="C48" s="89">
        <v>26877717</v>
      </c>
      <c r="D48" s="89">
        <v>25431021</v>
      </c>
      <c r="E48" s="89">
        <v>25431021</v>
      </c>
      <c r="F48" s="112">
        <f>E48/C48</f>
        <v>0.9461748927559585</v>
      </c>
      <c r="G48" s="106">
        <f>E48/D48</f>
        <v>1</v>
      </c>
      <c r="H48" s="13"/>
      <c r="I48" s="92"/>
      <c r="J48" s="90"/>
      <c r="K48" s="89"/>
      <c r="L48" s="89"/>
      <c r="M48" s="106"/>
      <c r="N48" s="106"/>
      <c r="P48" s="2"/>
    </row>
    <row r="49" spans="1:16" ht="24.75" customHeight="1">
      <c r="A49" s="98"/>
      <c r="B49" s="92" t="s">
        <v>357</v>
      </c>
      <c r="C49" s="90">
        <f>C46+C42+C37</f>
        <v>26892535</v>
      </c>
      <c r="D49" s="90">
        <f>D46+D42+D37</f>
        <v>25445839</v>
      </c>
      <c r="E49" s="90">
        <f>E46+E42+E37</f>
        <v>25445839</v>
      </c>
      <c r="F49" s="112">
        <f>E49/C49</f>
        <v>0.9462045508167973</v>
      </c>
      <c r="G49" s="106">
        <f>E49/D49</f>
        <v>1</v>
      </c>
      <c r="H49" s="97"/>
      <c r="I49" s="92" t="s">
        <v>358</v>
      </c>
      <c r="J49" s="90">
        <f>J47+J43+J37</f>
        <v>26892535</v>
      </c>
      <c r="K49" s="90">
        <f>K47+K43+K37</f>
        <v>25445839</v>
      </c>
      <c r="L49" s="90">
        <f>L47+L43+L37</f>
        <v>25416379</v>
      </c>
      <c r="M49" s="54">
        <f>L49/J49</f>
        <v>0.9451090795270881</v>
      </c>
      <c r="N49" s="112">
        <f>L49/K49</f>
        <v>0.9988422468600858</v>
      </c>
      <c r="P49" s="2"/>
    </row>
    <row r="50" spans="3:16" ht="14.25">
      <c r="C50" s="85"/>
      <c r="D50" s="85"/>
      <c r="E50" s="85"/>
      <c r="F50" s="85"/>
      <c r="G50" s="99"/>
      <c r="H50" s="85"/>
      <c r="I50" s="85"/>
      <c r="J50" s="85"/>
      <c r="K50" s="16"/>
      <c r="M50" s="110"/>
      <c r="N50" s="85"/>
      <c r="P50" s="2"/>
    </row>
    <row r="51" spans="3:16" ht="14.25">
      <c r="C51" s="85"/>
      <c r="D51" s="85"/>
      <c r="E51" s="85"/>
      <c r="F51" s="85"/>
      <c r="G51" s="99"/>
      <c r="H51" s="85"/>
      <c r="I51" s="85"/>
      <c r="J51" s="85"/>
      <c r="K51" s="16"/>
      <c r="M51" s="110"/>
      <c r="N51" s="85"/>
      <c r="P51" s="2"/>
    </row>
    <row r="52" spans="3:16" ht="14.25">
      <c r="C52" s="85"/>
      <c r="D52" s="85"/>
      <c r="E52" s="85"/>
      <c r="F52" s="85"/>
      <c r="G52" s="99"/>
      <c r="H52" s="85"/>
      <c r="I52" s="85"/>
      <c r="J52" s="85"/>
      <c r="K52" s="16"/>
      <c r="M52" s="110"/>
      <c r="N52" s="85"/>
      <c r="P52" s="2"/>
    </row>
    <row r="53" spans="1:16" ht="14.25" customHeight="1">
      <c r="A53" s="100"/>
      <c r="B53" s="134" t="s">
        <v>360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P53" s="2"/>
    </row>
    <row r="54" spans="1:16" ht="18">
      <c r="A54" s="100"/>
      <c r="B54" s="5"/>
      <c r="C54" s="79"/>
      <c r="D54" s="85"/>
      <c r="E54" s="85"/>
      <c r="F54" s="85"/>
      <c r="G54" s="99"/>
      <c r="H54" s="101"/>
      <c r="I54" s="2"/>
      <c r="J54" s="85"/>
      <c r="K54" s="16"/>
      <c r="N54" s="53" t="s">
        <v>309</v>
      </c>
      <c r="P54" s="2"/>
    </row>
    <row r="55" spans="1:16" ht="18">
      <c r="A55" s="7"/>
      <c r="B55" s="8" t="s">
        <v>0</v>
      </c>
      <c r="C55" s="81" t="s">
        <v>310</v>
      </c>
      <c r="D55" s="81" t="s">
        <v>17</v>
      </c>
      <c r="E55" s="82" t="s">
        <v>4</v>
      </c>
      <c r="F55" s="107" t="s">
        <v>306</v>
      </c>
      <c r="G55" s="109" t="s">
        <v>307</v>
      </c>
      <c r="H55" s="9"/>
      <c r="I55" s="8" t="s">
        <v>1</v>
      </c>
      <c r="J55" s="81" t="s">
        <v>310</v>
      </c>
      <c r="K55" s="81" t="s">
        <v>17</v>
      </c>
      <c r="L55" s="82" t="s">
        <v>4</v>
      </c>
      <c r="M55" s="83" t="s">
        <v>306</v>
      </c>
      <c r="N55" s="109" t="s">
        <v>307</v>
      </c>
      <c r="P55" s="2"/>
    </row>
    <row r="56" spans="1:16" ht="25.5">
      <c r="A56" s="10" t="s">
        <v>312</v>
      </c>
      <c r="B56" s="11" t="s">
        <v>6</v>
      </c>
      <c r="C56" s="84">
        <f>SUM(C57:C60)</f>
        <v>22871000</v>
      </c>
      <c r="D56" s="84">
        <f>SUM(D57:D60)</f>
        <v>18466646</v>
      </c>
      <c r="E56" s="84">
        <f>SUM(E57:E60)</f>
        <v>18466646</v>
      </c>
      <c r="F56" s="54">
        <f>E56/C56</f>
        <v>0.8074262603296751</v>
      </c>
      <c r="G56" s="108">
        <f>E56/D56</f>
        <v>1</v>
      </c>
      <c r="H56" s="7" t="s">
        <v>312</v>
      </c>
      <c r="I56" s="11" t="s">
        <v>7</v>
      </c>
      <c r="J56" s="84">
        <f>SUM(J57:J61)</f>
        <v>41055390</v>
      </c>
      <c r="K56" s="84">
        <f>SUM(K57:K61)</f>
        <v>43208790</v>
      </c>
      <c r="L56" s="84">
        <f>SUM(L57:L61)</f>
        <v>42827858</v>
      </c>
      <c r="M56" s="106">
        <f>L56/J56</f>
        <v>1.0431726016973655</v>
      </c>
      <c r="N56" s="106">
        <f>L56/K56</f>
        <v>0.9911839234563152</v>
      </c>
      <c r="P56" s="2"/>
    </row>
    <row r="57" spans="1:16" ht="14.25">
      <c r="A57" s="12" t="s">
        <v>313</v>
      </c>
      <c r="B57" s="88" t="s">
        <v>326</v>
      </c>
      <c r="C57" s="89">
        <v>0</v>
      </c>
      <c r="D57" s="89">
        <v>0</v>
      </c>
      <c r="E57" s="89">
        <v>0</v>
      </c>
      <c r="F57" s="106" t="s">
        <v>323</v>
      </c>
      <c r="G57" s="108" t="s">
        <v>323</v>
      </c>
      <c r="H57" s="13" t="s">
        <v>313</v>
      </c>
      <c r="I57" s="88" t="s">
        <v>314</v>
      </c>
      <c r="J57" s="89">
        <v>14137176</v>
      </c>
      <c r="K57" s="89">
        <v>14081970</v>
      </c>
      <c r="L57" s="89">
        <v>14081970</v>
      </c>
      <c r="M57" s="106">
        <f aca="true" t="shared" si="4" ref="M57:M63">L57/J57</f>
        <v>0.9960949768185668</v>
      </c>
      <c r="N57" s="106">
        <f>L57/K57</f>
        <v>1</v>
      </c>
      <c r="P57" s="2"/>
    </row>
    <row r="58" spans="1:16" ht="25.5">
      <c r="A58" s="12" t="s">
        <v>315</v>
      </c>
      <c r="B58" s="88" t="s">
        <v>328</v>
      </c>
      <c r="C58" s="89">
        <v>0</v>
      </c>
      <c r="D58" s="89">
        <v>0</v>
      </c>
      <c r="E58" s="89">
        <v>0</v>
      </c>
      <c r="F58" s="106" t="s">
        <v>323</v>
      </c>
      <c r="G58" s="108" t="s">
        <v>323</v>
      </c>
      <c r="H58" s="13" t="s">
        <v>315</v>
      </c>
      <c r="I58" s="88" t="s">
        <v>2</v>
      </c>
      <c r="J58" s="89">
        <v>2731596</v>
      </c>
      <c r="K58" s="89">
        <v>2605213</v>
      </c>
      <c r="L58" s="89">
        <v>2605213</v>
      </c>
      <c r="M58" s="106">
        <f t="shared" si="4"/>
        <v>0.9537329092589094</v>
      </c>
      <c r="N58" s="106">
        <f>L58/K58</f>
        <v>1</v>
      </c>
      <c r="P58" s="2"/>
    </row>
    <row r="59" spans="1:16" ht="14.25">
      <c r="A59" s="12" t="s">
        <v>317</v>
      </c>
      <c r="B59" s="88" t="s">
        <v>67</v>
      </c>
      <c r="C59" s="89">
        <v>22871000</v>
      </c>
      <c r="D59" s="89">
        <v>18466646</v>
      </c>
      <c r="E59" s="89">
        <v>18466646</v>
      </c>
      <c r="F59" s="54">
        <f>E59/C59</f>
        <v>0.8074262603296751</v>
      </c>
      <c r="G59" s="108">
        <f>D59/C59</f>
        <v>0.8074262603296751</v>
      </c>
      <c r="H59" s="13" t="s">
        <v>317</v>
      </c>
      <c r="I59" s="88" t="s">
        <v>318</v>
      </c>
      <c r="J59" s="89">
        <v>24186618</v>
      </c>
      <c r="K59" s="89">
        <v>26509032</v>
      </c>
      <c r="L59" s="89">
        <v>26128100</v>
      </c>
      <c r="M59" s="106">
        <f t="shared" si="4"/>
        <v>1.0802709167523958</v>
      </c>
      <c r="N59" s="106">
        <f>L59/K59</f>
        <v>0.9856301052411118</v>
      </c>
      <c r="P59" s="2"/>
    </row>
    <row r="60" spans="1:16" ht="14.25">
      <c r="A60" s="12" t="s">
        <v>319</v>
      </c>
      <c r="B60" s="88" t="s">
        <v>336</v>
      </c>
      <c r="C60" s="89">
        <v>0</v>
      </c>
      <c r="D60" s="89">
        <v>0</v>
      </c>
      <c r="E60" s="89">
        <v>0</v>
      </c>
      <c r="F60" s="106" t="s">
        <v>323</v>
      </c>
      <c r="G60" s="108" t="s">
        <v>323</v>
      </c>
      <c r="H60" s="13" t="s">
        <v>319</v>
      </c>
      <c r="I60" s="88" t="s">
        <v>85</v>
      </c>
      <c r="J60" s="89">
        <f>'[1]segédlet_önkormányzat'!B102</f>
        <v>0</v>
      </c>
      <c r="K60" s="89">
        <v>12575</v>
      </c>
      <c r="L60" s="89">
        <v>12575</v>
      </c>
      <c r="M60" s="106" t="s">
        <v>323</v>
      </c>
      <c r="N60" s="106">
        <f>L60/K60</f>
        <v>1</v>
      </c>
      <c r="P60" s="2"/>
    </row>
    <row r="61" spans="1:16" ht="14.25">
      <c r="A61" s="10" t="s">
        <v>327</v>
      </c>
      <c r="B61" s="92" t="s">
        <v>15</v>
      </c>
      <c r="C61" s="90">
        <f>SUM(C62:C64)</f>
        <v>0</v>
      </c>
      <c r="D61" s="90">
        <f>SUM(D62:D64)</f>
        <v>0</v>
      </c>
      <c r="E61" s="90">
        <f>SUM(E62:E64)</f>
        <v>0</v>
      </c>
      <c r="F61" s="106" t="s">
        <v>323</v>
      </c>
      <c r="G61" s="108" t="s">
        <v>323</v>
      </c>
      <c r="H61" s="13" t="s">
        <v>321</v>
      </c>
      <c r="I61" s="88" t="s">
        <v>325</v>
      </c>
      <c r="J61" s="89">
        <f>'[1]segédlet_önkormányzat'!B100</f>
        <v>0</v>
      </c>
      <c r="K61" s="89">
        <f>'[1]segédlet_önkormányzat'!C100</f>
        <v>0</v>
      </c>
      <c r="L61" s="89">
        <f>'[1]segédlet_önkormányzat'!D100</f>
        <v>0</v>
      </c>
      <c r="M61" s="106" t="s">
        <v>323</v>
      </c>
      <c r="N61" s="106" t="s">
        <v>323</v>
      </c>
      <c r="P61" s="2"/>
    </row>
    <row r="62" spans="1:16" ht="25.5">
      <c r="A62" s="12" t="s">
        <v>329</v>
      </c>
      <c r="B62" s="88" t="s">
        <v>344</v>
      </c>
      <c r="C62" s="89">
        <v>0</v>
      </c>
      <c r="D62" s="89">
        <v>0</v>
      </c>
      <c r="E62" s="89">
        <v>0</v>
      </c>
      <c r="F62" s="106" t="s">
        <v>323</v>
      </c>
      <c r="G62" s="108" t="s">
        <v>323</v>
      </c>
      <c r="H62" s="7" t="s">
        <v>327</v>
      </c>
      <c r="I62" s="92" t="s">
        <v>11</v>
      </c>
      <c r="J62" s="90">
        <f>SUM(J63:J65)</f>
        <v>650000</v>
      </c>
      <c r="K62" s="90">
        <f>SUM(K63:K65)</f>
        <v>6890</v>
      </c>
      <c r="L62" s="90">
        <f>SUM(L63:L65)</f>
        <v>6890</v>
      </c>
      <c r="M62" s="106">
        <f t="shared" si="4"/>
        <v>0.0106</v>
      </c>
      <c r="N62" s="106">
        <f>L62/K62</f>
        <v>1</v>
      </c>
      <c r="P62" s="2"/>
    </row>
    <row r="63" spans="1:16" ht="14.25">
      <c r="A63" s="12" t="s">
        <v>330</v>
      </c>
      <c r="B63" s="88" t="s">
        <v>347</v>
      </c>
      <c r="C63" s="89">
        <v>0</v>
      </c>
      <c r="D63" s="89">
        <v>0</v>
      </c>
      <c r="E63" s="89">
        <v>0</v>
      </c>
      <c r="F63" s="106" t="s">
        <v>323</v>
      </c>
      <c r="G63" s="108" t="s">
        <v>323</v>
      </c>
      <c r="H63" s="13" t="s">
        <v>329</v>
      </c>
      <c r="I63" s="88" t="s">
        <v>12</v>
      </c>
      <c r="J63" s="89">
        <v>650000</v>
      </c>
      <c r="K63" s="89">
        <v>6890</v>
      </c>
      <c r="L63" s="89">
        <v>6890</v>
      </c>
      <c r="M63" s="106">
        <f t="shared" si="4"/>
        <v>0.0106</v>
      </c>
      <c r="N63" s="106">
        <f>L63/K63</f>
        <v>1</v>
      </c>
      <c r="P63" s="2"/>
    </row>
    <row r="64" spans="1:16" ht="14.25">
      <c r="A64" s="12" t="s">
        <v>331</v>
      </c>
      <c r="B64" s="88" t="s">
        <v>353</v>
      </c>
      <c r="C64" s="89">
        <v>0</v>
      </c>
      <c r="D64" s="89">
        <v>0</v>
      </c>
      <c r="E64" s="89">
        <v>0</v>
      </c>
      <c r="F64" s="106" t="s">
        <v>323</v>
      </c>
      <c r="G64" s="108" t="s">
        <v>323</v>
      </c>
      <c r="H64" s="13" t="s">
        <v>330</v>
      </c>
      <c r="I64" s="88" t="s">
        <v>14</v>
      </c>
      <c r="J64" s="89">
        <f>'[1]segédlet_önkormányzat'!B107</f>
        <v>0</v>
      </c>
      <c r="K64" s="89">
        <f>'[1]segédlet_önkormányzat'!C107</f>
        <v>0</v>
      </c>
      <c r="L64" s="89">
        <f>'[1]segédlet_önkormányzat'!D107</f>
        <v>0</v>
      </c>
      <c r="M64" s="106" t="s">
        <v>323</v>
      </c>
      <c r="N64" s="106" t="s">
        <v>323</v>
      </c>
      <c r="P64" s="2"/>
    </row>
    <row r="65" spans="1:16" ht="14.25">
      <c r="A65" s="7" t="s">
        <v>334</v>
      </c>
      <c r="B65" s="92" t="s">
        <v>16</v>
      </c>
      <c r="C65" s="90">
        <f>SUM(C66:C67)</f>
        <v>18834390</v>
      </c>
      <c r="D65" s="90">
        <f>SUM(D66:D67)</f>
        <v>24749034</v>
      </c>
      <c r="E65" s="90">
        <f>SUM(E66:E67)</f>
        <v>24749034</v>
      </c>
      <c r="F65" s="54">
        <f>E65/C65</f>
        <v>1.3140342745371631</v>
      </c>
      <c r="G65" s="108">
        <f>E65/D65</f>
        <v>1</v>
      </c>
      <c r="H65" s="13" t="s">
        <v>331</v>
      </c>
      <c r="I65" s="88" t="s">
        <v>332</v>
      </c>
      <c r="J65" s="89">
        <v>0</v>
      </c>
      <c r="K65" s="89">
        <v>0</v>
      </c>
      <c r="L65" s="89">
        <v>0</v>
      </c>
      <c r="M65" s="106" t="s">
        <v>323</v>
      </c>
      <c r="N65" s="106" t="s">
        <v>323</v>
      </c>
      <c r="P65" s="2"/>
    </row>
    <row r="66" spans="1:16" ht="14.25">
      <c r="A66" s="13" t="s">
        <v>337</v>
      </c>
      <c r="B66" s="88" t="s">
        <v>354</v>
      </c>
      <c r="C66" s="89">
        <v>223799</v>
      </c>
      <c r="D66" s="89">
        <v>223799</v>
      </c>
      <c r="E66" s="89">
        <v>223799</v>
      </c>
      <c r="F66" s="54">
        <f>E66/C66</f>
        <v>1</v>
      </c>
      <c r="G66" s="108">
        <f>E66/D66</f>
        <v>1</v>
      </c>
      <c r="H66" s="7" t="s">
        <v>334</v>
      </c>
      <c r="I66" s="92" t="s">
        <v>33</v>
      </c>
      <c r="J66" s="90">
        <v>0</v>
      </c>
      <c r="K66" s="90">
        <v>0</v>
      </c>
      <c r="L66" s="90">
        <v>0</v>
      </c>
      <c r="M66" s="106" t="s">
        <v>323</v>
      </c>
      <c r="N66" s="106" t="s">
        <v>323</v>
      </c>
      <c r="P66" s="2"/>
    </row>
    <row r="67" spans="1:16" ht="14.25">
      <c r="A67" s="13" t="s">
        <v>339</v>
      </c>
      <c r="B67" s="88" t="s">
        <v>343</v>
      </c>
      <c r="C67" s="89">
        <v>18610591</v>
      </c>
      <c r="D67" s="89">
        <v>24525235</v>
      </c>
      <c r="E67" s="89">
        <v>24525235</v>
      </c>
      <c r="F67" s="54">
        <f>E67/C67</f>
        <v>1.317810648785952</v>
      </c>
      <c r="G67" s="108">
        <f>E67/D67</f>
        <v>1</v>
      </c>
      <c r="H67" s="13"/>
      <c r="I67" s="92"/>
      <c r="J67" s="90"/>
      <c r="K67" s="90"/>
      <c r="L67" s="90"/>
      <c r="M67" s="106"/>
      <c r="N67" s="106"/>
      <c r="P67" s="2"/>
    </row>
    <row r="68" spans="1:16" ht="14.25">
      <c r="A68" s="98"/>
      <c r="B68" s="92" t="s">
        <v>357</v>
      </c>
      <c r="C68" s="90">
        <f>C65+C61+C56</f>
        <v>41705390</v>
      </c>
      <c r="D68" s="90">
        <f>D65+D61+D56</f>
        <v>43215680</v>
      </c>
      <c r="E68" s="90">
        <f>E65+E61+E56</f>
        <v>43215680</v>
      </c>
      <c r="F68" s="54">
        <f>E68/C68</f>
        <v>1.0362133048030482</v>
      </c>
      <c r="G68" s="108">
        <f>E68/D68</f>
        <v>1</v>
      </c>
      <c r="H68" s="97"/>
      <c r="I68" s="92" t="s">
        <v>358</v>
      </c>
      <c r="J68" s="90">
        <f>J66+J62+J56</f>
        <v>41705390</v>
      </c>
      <c r="K68" s="90">
        <f>K66+K62+K56</f>
        <v>43215680</v>
      </c>
      <c r="L68" s="90">
        <f>L66+L62+L56</f>
        <v>42834748</v>
      </c>
      <c r="M68" s="106">
        <f>L68/J68</f>
        <v>1.0270794254651496</v>
      </c>
      <c r="N68" s="106">
        <f>L68/K68</f>
        <v>0.9911853290287229</v>
      </c>
      <c r="P68" s="2"/>
    </row>
    <row r="69" spans="3:16" ht="14.25">
      <c r="C69" s="85"/>
      <c r="D69" s="85"/>
      <c r="E69" s="85"/>
      <c r="F69" s="85"/>
      <c r="G69" s="99"/>
      <c r="H69" s="85"/>
      <c r="I69" s="85"/>
      <c r="J69" s="85"/>
      <c r="K69" s="16"/>
      <c r="M69" s="110"/>
      <c r="N69" s="85"/>
      <c r="P69" s="2"/>
    </row>
    <row r="70" spans="3:16" ht="14.25">
      <c r="C70" s="85"/>
      <c r="D70" s="85"/>
      <c r="E70" s="85"/>
      <c r="F70" s="85"/>
      <c r="G70" s="99"/>
      <c r="H70" s="85"/>
      <c r="I70" s="85"/>
      <c r="J70" s="85"/>
      <c r="K70" s="16"/>
      <c r="M70" s="110"/>
      <c r="N70" s="85"/>
      <c r="P70" s="2"/>
    </row>
    <row r="71" spans="3:16" ht="14.25">
      <c r="C71" s="85"/>
      <c r="D71" s="85"/>
      <c r="E71" s="85"/>
      <c r="F71" s="85"/>
      <c r="G71" s="99"/>
      <c r="H71" s="85"/>
      <c r="I71" s="85"/>
      <c r="J71" s="85"/>
      <c r="K71" s="16"/>
      <c r="M71" s="110"/>
      <c r="N71" s="85"/>
      <c r="P71" s="2"/>
    </row>
    <row r="72" spans="2:16" ht="12.75">
      <c r="B72" s="134" t="s">
        <v>361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P72" s="2"/>
    </row>
    <row r="73" spans="2:16" ht="18">
      <c r="B73" s="5"/>
      <c r="C73" s="6"/>
      <c r="D73" s="79"/>
      <c r="E73" s="79"/>
      <c r="F73" s="79"/>
      <c r="G73" s="80"/>
      <c r="H73" s="16"/>
      <c r="I73" s="2"/>
      <c r="J73" s="2"/>
      <c r="K73" s="79"/>
      <c r="N73" s="53" t="s">
        <v>309</v>
      </c>
      <c r="P73" s="2"/>
    </row>
    <row r="74" spans="1:16" ht="18">
      <c r="A74" s="7"/>
      <c r="B74" s="8" t="s">
        <v>0</v>
      </c>
      <c r="C74" s="81" t="s">
        <v>310</v>
      </c>
      <c r="D74" s="81" t="s">
        <v>17</v>
      </c>
      <c r="E74" s="82" t="s">
        <v>4</v>
      </c>
      <c r="F74" s="107" t="s">
        <v>306</v>
      </c>
      <c r="G74" s="109" t="s">
        <v>307</v>
      </c>
      <c r="H74" s="9"/>
      <c r="I74" s="8" t="s">
        <v>1</v>
      </c>
      <c r="J74" s="81" t="s">
        <v>310</v>
      </c>
      <c r="K74" s="81" t="s">
        <v>17</v>
      </c>
      <c r="L74" s="82" t="s">
        <v>4</v>
      </c>
      <c r="M74" s="83" t="s">
        <v>306</v>
      </c>
      <c r="N74" s="109" t="s">
        <v>307</v>
      </c>
      <c r="P74" s="2"/>
    </row>
    <row r="75" spans="1:16" ht="24" customHeight="1">
      <c r="A75" s="10" t="s">
        <v>312</v>
      </c>
      <c r="B75" s="11" t="s">
        <v>6</v>
      </c>
      <c r="C75" s="84">
        <f>C76+C82+C83+C84+C85+C86+C87</f>
        <v>151991693</v>
      </c>
      <c r="D75" s="84">
        <f>D76+D82+D83+D84+D85+D86+D87</f>
        <v>162365028</v>
      </c>
      <c r="E75" s="84">
        <f>E76+E82+E83+E84+E85+E86+E87</f>
        <v>162365028</v>
      </c>
      <c r="F75" s="54">
        <f>E75/C75</f>
        <v>1.068249354917048</v>
      </c>
      <c r="G75" s="54">
        <f>E75/D75</f>
        <v>1</v>
      </c>
      <c r="H75" s="7" t="s">
        <v>312</v>
      </c>
      <c r="I75" s="11" t="s">
        <v>7</v>
      </c>
      <c r="J75" s="84">
        <f>SUM(J76:J81)</f>
        <v>152017744</v>
      </c>
      <c r="K75" s="84">
        <f>SUM(K76:K81)</f>
        <v>176859480</v>
      </c>
      <c r="L75" s="84">
        <f>SUM(L76:L81)</f>
        <v>161111445</v>
      </c>
      <c r="M75" s="54">
        <f aca="true" t="shared" si="5" ref="M75:M80">L75/J75</f>
        <v>1.0598199970656057</v>
      </c>
      <c r="N75" s="54">
        <f>L75/K75</f>
        <v>0.9109573600465183</v>
      </c>
      <c r="P75" s="2"/>
    </row>
    <row r="76" spans="1:16" ht="24.75" customHeight="1">
      <c r="A76" s="12" t="s">
        <v>313</v>
      </c>
      <c r="B76" s="86" t="s">
        <v>8</v>
      </c>
      <c r="C76" s="87">
        <f>SUM(C77:C82)</f>
        <v>71112163</v>
      </c>
      <c r="D76" s="87">
        <f>SUM(D77:D81)</f>
        <v>74734717</v>
      </c>
      <c r="E76" s="87">
        <f>SUM(E77:E81)</f>
        <v>74734717</v>
      </c>
      <c r="F76" s="54">
        <f aca="true" t="shared" si="6" ref="F76:F95">E76/C76</f>
        <v>1.0509414120900809</v>
      </c>
      <c r="G76" s="54">
        <f aca="true" t="shared" si="7" ref="G76:G100">E76/D76</f>
        <v>1</v>
      </c>
      <c r="H76" s="13" t="s">
        <v>313</v>
      </c>
      <c r="I76" s="88" t="s">
        <v>314</v>
      </c>
      <c r="J76" s="89">
        <f aca="true" t="shared" si="8" ref="J76:K78">J7+J38+J57</f>
        <v>68538023</v>
      </c>
      <c r="K76" s="89">
        <f t="shared" si="8"/>
        <v>81041763</v>
      </c>
      <c r="L76" s="89">
        <f>L7+L38+L57</f>
        <v>81041763</v>
      </c>
      <c r="M76" s="54">
        <f t="shared" si="5"/>
        <v>1.182435084245135</v>
      </c>
      <c r="N76" s="54">
        <f aca="true" t="shared" si="9" ref="N76:N86">L76/K76</f>
        <v>1</v>
      </c>
      <c r="P76" s="2"/>
    </row>
    <row r="77" spans="1:16" ht="24.75" customHeight="1">
      <c r="A77" s="12"/>
      <c r="B77" s="88" t="s">
        <v>5</v>
      </c>
      <c r="C77" s="87">
        <v>17894493</v>
      </c>
      <c r="D77" s="87">
        <v>19451386</v>
      </c>
      <c r="E77" s="87">
        <v>19451386</v>
      </c>
      <c r="F77" s="54">
        <f t="shared" si="6"/>
        <v>1.0870040296754986</v>
      </c>
      <c r="G77" s="54">
        <f t="shared" si="7"/>
        <v>1</v>
      </c>
      <c r="H77" s="13" t="s">
        <v>315</v>
      </c>
      <c r="I77" s="88" t="s">
        <v>2</v>
      </c>
      <c r="J77" s="89">
        <f t="shared" si="8"/>
        <v>12751444</v>
      </c>
      <c r="K77" s="89">
        <f t="shared" si="8"/>
        <v>14219632</v>
      </c>
      <c r="L77" s="89">
        <f>L8+L39+L58</f>
        <v>14219632</v>
      </c>
      <c r="M77" s="54">
        <f t="shared" si="5"/>
        <v>1.1151389599483792</v>
      </c>
      <c r="N77" s="54">
        <f t="shared" si="9"/>
        <v>1</v>
      </c>
      <c r="P77" s="2"/>
    </row>
    <row r="78" spans="1:16" ht="24.75" customHeight="1">
      <c r="A78" s="12"/>
      <c r="B78" s="88" t="s">
        <v>316</v>
      </c>
      <c r="C78" s="87">
        <v>26877717</v>
      </c>
      <c r="D78" s="87">
        <v>27089534</v>
      </c>
      <c r="E78" s="87">
        <v>27089534</v>
      </c>
      <c r="F78" s="54">
        <f t="shared" si="6"/>
        <v>1.007880766063576</v>
      </c>
      <c r="G78" s="54">
        <f t="shared" si="7"/>
        <v>1</v>
      </c>
      <c r="H78" s="13" t="s">
        <v>317</v>
      </c>
      <c r="I78" s="88" t="s">
        <v>318</v>
      </c>
      <c r="J78" s="89">
        <f t="shared" si="8"/>
        <v>58142870</v>
      </c>
      <c r="K78" s="89">
        <f t="shared" si="8"/>
        <v>57489073</v>
      </c>
      <c r="L78" s="89">
        <f>L9+L40+L59</f>
        <v>56958681</v>
      </c>
      <c r="M78" s="54">
        <f t="shared" si="5"/>
        <v>0.9796331175258463</v>
      </c>
      <c r="N78" s="54">
        <f t="shared" si="9"/>
        <v>0.9907740380506744</v>
      </c>
      <c r="P78" s="2"/>
    </row>
    <row r="79" spans="1:14" s="55" customFormat="1" ht="27.75" customHeight="1">
      <c r="A79" s="12"/>
      <c r="B79" s="88" t="s">
        <v>9</v>
      </c>
      <c r="C79" s="89">
        <v>24539953</v>
      </c>
      <c r="D79" s="89">
        <v>24700007</v>
      </c>
      <c r="E79" s="89">
        <v>24700007</v>
      </c>
      <c r="F79" s="54">
        <f t="shared" si="6"/>
        <v>1.006522180380704</v>
      </c>
      <c r="G79" s="54">
        <f t="shared" si="7"/>
        <v>1</v>
      </c>
      <c r="H79" s="13" t="s">
        <v>319</v>
      </c>
      <c r="I79" s="88" t="s">
        <v>320</v>
      </c>
      <c r="J79" s="89">
        <v>1741000</v>
      </c>
      <c r="K79" s="89">
        <v>1228700</v>
      </c>
      <c r="L79" s="89">
        <v>1228700</v>
      </c>
      <c r="M79" s="54">
        <f t="shared" si="5"/>
        <v>0.7057438253877082</v>
      </c>
      <c r="N79" s="54">
        <f t="shared" si="9"/>
        <v>1</v>
      </c>
    </row>
    <row r="80" spans="1:16" ht="24.75" customHeight="1">
      <c r="A80" s="12"/>
      <c r="B80" s="88" t="s">
        <v>10</v>
      </c>
      <c r="C80" s="89">
        <v>1800000</v>
      </c>
      <c r="D80" s="89">
        <v>1800000</v>
      </c>
      <c r="E80" s="89">
        <v>1800000</v>
      </c>
      <c r="F80" s="54">
        <f t="shared" si="6"/>
        <v>1</v>
      </c>
      <c r="G80" s="54">
        <f t="shared" si="7"/>
        <v>1</v>
      </c>
      <c r="H80" s="13" t="s">
        <v>321</v>
      </c>
      <c r="I80" s="88" t="s">
        <v>85</v>
      </c>
      <c r="J80" s="89">
        <f aca="true" t="shared" si="10" ref="J80:L81">J11+J41+J60</f>
        <v>4021019</v>
      </c>
      <c r="K80" s="89">
        <f t="shared" si="10"/>
        <v>7662669</v>
      </c>
      <c r="L80" s="89">
        <f t="shared" si="10"/>
        <v>7662669</v>
      </c>
      <c r="M80" s="54">
        <f t="shared" si="5"/>
        <v>1.9056535171805953</v>
      </c>
      <c r="N80" s="54">
        <f t="shared" si="9"/>
        <v>1</v>
      </c>
      <c r="P80" s="2"/>
    </row>
    <row r="81" spans="1:16" ht="30" customHeight="1">
      <c r="A81" s="12"/>
      <c r="B81" s="88" t="s">
        <v>322</v>
      </c>
      <c r="C81" s="89">
        <v>0</v>
      </c>
      <c r="D81" s="89">
        <v>1693790</v>
      </c>
      <c r="E81" s="89">
        <v>1693790</v>
      </c>
      <c r="F81" s="54" t="s">
        <v>323</v>
      </c>
      <c r="G81" s="54">
        <f t="shared" si="7"/>
        <v>1</v>
      </c>
      <c r="H81" s="13" t="s">
        <v>324</v>
      </c>
      <c r="I81" s="88" t="s">
        <v>325</v>
      </c>
      <c r="J81" s="89">
        <f t="shared" si="10"/>
        <v>6823388</v>
      </c>
      <c r="K81" s="89">
        <f t="shared" si="10"/>
        <v>15217643</v>
      </c>
      <c r="L81" s="89">
        <f t="shared" si="10"/>
        <v>0</v>
      </c>
      <c r="M81" s="54">
        <f aca="true" t="shared" si="11" ref="M81:M86">L81/J81</f>
        <v>0</v>
      </c>
      <c r="N81" s="54">
        <f t="shared" si="9"/>
        <v>0</v>
      </c>
      <c r="P81" s="2"/>
    </row>
    <row r="82" spans="1:16" ht="28.5" customHeight="1">
      <c r="A82" s="12" t="s">
        <v>315</v>
      </c>
      <c r="B82" s="88" t="s">
        <v>326</v>
      </c>
      <c r="C82" s="89">
        <v>0</v>
      </c>
      <c r="D82" s="91">
        <v>12575</v>
      </c>
      <c r="E82" s="91">
        <v>12575</v>
      </c>
      <c r="F82" s="54" t="s">
        <v>323</v>
      </c>
      <c r="G82" s="54">
        <f t="shared" si="7"/>
        <v>1</v>
      </c>
      <c r="H82" s="7" t="s">
        <v>327</v>
      </c>
      <c r="I82" s="92" t="s">
        <v>11</v>
      </c>
      <c r="J82" s="90">
        <f>SUM(J83:J85)</f>
        <v>71452252</v>
      </c>
      <c r="K82" s="90">
        <f>SUM(K83:K85)</f>
        <v>7489605</v>
      </c>
      <c r="L82" s="90">
        <f>SUM(L83:L85)</f>
        <v>7478085</v>
      </c>
      <c r="M82" s="54">
        <f t="shared" si="11"/>
        <v>0.1046584927792059</v>
      </c>
      <c r="N82" s="54">
        <f t="shared" si="9"/>
        <v>0.9984618681492549</v>
      </c>
      <c r="P82" s="2"/>
    </row>
    <row r="83" spans="1:16" ht="25.5" customHeight="1">
      <c r="A83" s="12" t="s">
        <v>317</v>
      </c>
      <c r="B83" s="88" t="s">
        <v>328</v>
      </c>
      <c r="C83" s="89">
        <v>26639925</v>
      </c>
      <c r="D83" s="89">
        <v>37260799</v>
      </c>
      <c r="E83" s="89">
        <v>37260799</v>
      </c>
      <c r="F83" s="54">
        <f t="shared" si="6"/>
        <v>1.3986825788736268</v>
      </c>
      <c r="G83" s="54">
        <f t="shared" si="7"/>
        <v>1</v>
      </c>
      <c r="H83" s="13" t="s">
        <v>329</v>
      </c>
      <c r="I83" s="88" t="s">
        <v>12</v>
      </c>
      <c r="J83" s="89">
        <f aca="true" t="shared" si="12" ref="J83:K85">J14+J44+J63</f>
        <v>6652252</v>
      </c>
      <c r="K83" s="89">
        <f t="shared" si="12"/>
        <v>6553265</v>
      </c>
      <c r="L83" s="89">
        <f>L14+L44+L63</f>
        <v>6541745</v>
      </c>
      <c r="M83" s="54">
        <f t="shared" si="11"/>
        <v>0.9833880316019297</v>
      </c>
      <c r="N83" s="54">
        <f t="shared" si="9"/>
        <v>0.9982420976414047</v>
      </c>
      <c r="P83" s="2"/>
    </row>
    <row r="84" spans="1:16" ht="27.75" customHeight="1">
      <c r="A84" s="12" t="s">
        <v>319</v>
      </c>
      <c r="B84" s="88" t="s">
        <v>13</v>
      </c>
      <c r="C84" s="89">
        <v>13976311</v>
      </c>
      <c r="D84" s="89">
        <v>13891792</v>
      </c>
      <c r="E84" s="89">
        <v>13891792</v>
      </c>
      <c r="F84" s="54">
        <f t="shared" si="6"/>
        <v>0.9939526961012817</v>
      </c>
      <c r="G84" s="54">
        <f t="shared" si="7"/>
        <v>1</v>
      </c>
      <c r="H84" s="13" t="s">
        <v>330</v>
      </c>
      <c r="I84" s="88" t="s">
        <v>14</v>
      </c>
      <c r="J84" s="89">
        <f t="shared" si="12"/>
        <v>64800000</v>
      </c>
      <c r="K84" s="89">
        <f t="shared" si="12"/>
        <v>936340</v>
      </c>
      <c r="L84" s="89">
        <f>L15+L45+L64</f>
        <v>936340</v>
      </c>
      <c r="M84" s="54">
        <f t="shared" si="11"/>
        <v>0.014449691358024692</v>
      </c>
      <c r="N84" s="54">
        <f t="shared" si="9"/>
        <v>1</v>
      </c>
      <c r="P84" s="2"/>
    </row>
    <row r="85" spans="1:16" ht="30" customHeight="1">
      <c r="A85" s="12" t="s">
        <v>321</v>
      </c>
      <c r="B85" s="88" t="s">
        <v>67</v>
      </c>
      <c r="C85" s="89">
        <f>C16+C40+C59</f>
        <v>40263294</v>
      </c>
      <c r="D85" s="89">
        <f>D16+D40+D59</f>
        <v>35165145</v>
      </c>
      <c r="E85" s="89">
        <f>E16+E40+E59</f>
        <v>35165145</v>
      </c>
      <c r="F85" s="54">
        <f t="shared" si="6"/>
        <v>0.8733797339085073</v>
      </c>
      <c r="G85" s="54">
        <f t="shared" si="7"/>
        <v>1</v>
      </c>
      <c r="H85" s="13" t="s">
        <v>331</v>
      </c>
      <c r="I85" s="88" t="s">
        <v>332</v>
      </c>
      <c r="J85" s="89">
        <f t="shared" si="12"/>
        <v>0</v>
      </c>
      <c r="K85" s="89">
        <f t="shared" si="12"/>
        <v>0</v>
      </c>
      <c r="L85" s="89">
        <f>L16+L46+L65</f>
        <v>0</v>
      </c>
      <c r="M85" s="54" t="s">
        <v>323</v>
      </c>
      <c r="N85" s="54" t="s">
        <v>323</v>
      </c>
      <c r="P85" s="2"/>
    </row>
    <row r="86" spans="1:16" ht="21.75" customHeight="1">
      <c r="A86" s="12" t="s">
        <v>324</v>
      </c>
      <c r="B86" s="88" t="s">
        <v>333</v>
      </c>
      <c r="C86" s="89">
        <v>0</v>
      </c>
      <c r="D86" s="89">
        <v>0</v>
      </c>
      <c r="E86" s="89">
        <v>0</v>
      </c>
      <c r="F86" s="54" t="s">
        <v>323</v>
      </c>
      <c r="G86" s="54" t="s">
        <v>323</v>
      </c>
      <c r="H86" s="7" t="s">
        <v>334</v>
      </c>
      <c r="I86" s="92" t="s">
        <v>33</v>
      </c>
      <c r="J86" s="90">
        <f>SUM(J87:J92)</f>
        <v>47529325</v>
      </c>
      <c r="K86" s="90">
        <f>SUM(K87:K92)</f>
        <v>52696499</v>
      </c>
      <c r="L86" s="90">
        <f>SUM(L87:L92)</f>
        <v>52696499</v>
      </c>
      <c r="M86" s="54">
        <f t="shared" si="11"/>
        <v>1.1087154930140497</v>
      </c>
      <c r="N86" s="54">
        <f t="shared" si="9"/>
        <v>1</v>
      </c>
      <c r="P86" s="2"/>
    </row>
    <row r="87" spans="1:16" ht="21.75" customHeight="1">
      <c r="A87" s="12" t="s">
        <v>335</v>
      </c>
      <c r="B87" s="88" t="s">
        <v>336</v>
      </c>
      <c r="C87" s="89">
        <v>0</v>
      </c>
      <c r="D87" s="89">
        <v>1300000</v>
      </c>
      <c r="E87" s="89">
        <v>1300000</v>
      </c>
      <c r="F87" s="54" t="s">
        <v>323</v>
      </c>
      <c r="G87" s="54">
        <f t="shared" si="7"/>
        <v>1</v>
      </c>
      <c r="H87" s="13" t="s">
        <v>337</v>
      </c>
      <c r="I87" s="88" t="s">
        <v>338</v>
      </c>
      <c r="J87" s="89">
        <v>0</v>
      </c>
      <c r="K87" s="89">
        <v>0</v>
      </c>
      <c r="L87" s="89">
        <v>0</v>
      </c>
      <c r="M87" s="54" t="s">
        <v>323</v>
      </c>
      <c r="N87" s="54" t="s">
        <v>323</v>
      </c>
      <c r="P87" s="2"/>
    </row>
    <row r="88" spans="1:16" ht="21.75" customHeight="1">
      <c r="A88" s="10" t="s">
        <v>327</v>
      </c>
      <c r="B88" s="92" t="s">
        <v>15</v>
      </c>
      <c r="C88" s="90">
        <f>C89+C90+C91+C92+C93</f>
        <v>54000000</v>
      </c>
      <c r="D88" s="90">
        <f>D89+D90+D91+D92+D93</f>
        <v>5204980</v>
      </c>
      <c r="E88" s="90">
        <f>E89+E90+E91+E92+E93</f>
        <v>5204980</v>
      </c>
      <c r="F88" s="54">
        <f t="shared" si="6"/>
        <v>0.09638851851851851</v>
      </c>
      <c r="G88" s="54">
        <f t="shared" si="7"/>
        <v>1</v>
      </c>
      <c r="H88" s="13" t="s">
        <v>339</v>
      </c>
      <c r="I88" s="88" t="s">
        <v>340</v>
      </c>
      <c r="J88" s="89">
        <v>2381017</v>
      </c>
      <c r="K88" s="89">
        <v>2490869</v>
      </c>
      <c r="L88" s="89">
        <v>2490869</v>
      </c>
      <c r="M88" s="54">
        <f>L88/J88</f>
        <v>1.0461365878530056</v>
      </c>
      <c r="N88" s="54">
        <f>L88/K88</f>
        <v>1</v>
      </c>
      <c r="P88" s="2"/>
    </row>
    <row r="89" spans="1:16" ht="21.75" customHeight="1">
      <c r="A89" s="12" t="s">
        <v>329</v>
      </c>
      <c r="B89" s="88" t="s">
        <v>341</v>
      </c>
      <c r="C89" s="89">
        <v>0</v>
      </c>
      <c r="D89" s="89">
        <v>0</v>
      </c>
      <c r="E89" s="89">
        <v>0</v>
      </c>
      <c r="F89" s="54" t="s">
        <v>323</v>
      </c>
      <c r="G89" s="54" t="s">
        <v>323</v>
      </c>
      <c r="H89" s="13" t="s">
        <v>342</v>
      </c>
      <c r="I89" s="88" t="s">
        <v>343</v>
      </c>
      <c r="J89" s="89">
        <v>44828308</v>
      </c>
      <c r="K89" s="89">
        <v>49956256</v>
      </c>
      <c r="L89" s="89">
        <v>49956256</v>
      </c>
      <c r="M89" s="54">
        <f>L89/J89</f>
        <v>1.1143908442852672</v>
      </c>
      <c r="N89" s="54">
        <f>L89/K89</f>
        <v>1</v>
      </c>
      <c r="P89" s="2"/>
    </row>
    <row r="90" spans="1:16" ht="21.75" customHeight="1">
      <c r="A90" s="12" t="s">
        <v>330</v>
      </c>
      <c r="B90" s="88" t="s">
        <v>344</v>
      </c>
      <c r="C90" s="89">
        <v>54000000</v>
      </c>
      <c r="D90" s="89">
        <v>5083980</v>
      </c>
      <c r="E90" s="89">
        <v>5083980</v>
      </c>
      <c r="F90" s="54">
        <f t="shared" si="6"/>
        <v>0.09414777777777777</v>
      </c>
      <c r="G90" s="54">
        <f t="shared" si="7"/>
        <v>1</v>
      </c>
      <c r="H90" s="13" t="s">
        <v>345</v>
      </c>
      <c r="I90" s="88" t="s">
        <v>346</v>
      </c>
      <c r="J90" s="89">
        <v>0</v>
      </c>
      <c r="K90" s="89">
        <v>0</v>
      </c>
      <c r="L90" s="89">
        <v>0</v>
      </c>
      <c r="M90" s="54" t="s">
        <v>323</v>
      </c>
      <c r="N90" s="54" t="s">
        <v>323</v>
      </c>
      <c r="P90" s="2"/>
    </row>
    <row r="91" spans="1:16" ht="21.75" customHeight="1">
      <c r="A91" s="12" t="s">
        <v>331</v>
      </c>
      <c r="B91" s="88" t="s">
        <v>347</v>
      </c>
      <c r="C91" s="89">
        <v>0</v>
      </c>
      <c r="D91" s="89">
        <v>121000</v>
      </c>
      <c r="E91" s="89">
        <v>121000</v>
      </c>
      <c r="F91" s="54" t="s">
        <v>323</v>
      </c>
      <c r="G91" s="54">
        <f t="shared" si="7"/>
        <v>1</v>
      </c>
      <c r="H91" s="13" t="s">
        <v>348</v>
      </c>
      <c r="I91" s="88" t="s">
        <v>349</v>
      </c>
      <c r="J91" s="89">
        <v>320000</v>
      </c>
      <c r="K91" s="89">
        <v>249374</v>
      </c>
      <c r="L91" s="89">
        <v>249374</v>
      </c>
      <c r="M91" s="54">
        <f>L91/J91</f>
        <v>0.77929375</v>
      </c>
      <c r="N91" s="54">
        <f>L91/K91</f>
        <v>1</v>
      </c>
      <c r="O91" s="18"/>
      <c r="P91" s="2"/>
    </row>
    <row r="92" spans="1:16" ht="21.75" customHeight="1">
      <c r="A92" s="12" t="s">
        <v>350</v>
      </c>
      <c r="B92" s="88" t="s">
        <v>351</v>
      </c>
      <c r="C92" s="89">
        <v>0</v>
      </c>
      <c r="D92" s="89">
        <v>0</v>
      </c>
      <c r="E92" s="89">
        <v>0</v>
      </c>
      <c r="F92" s="54" t="s">
        <v>323</v>
      </c>
      <c r="G92" s="54" t="s">
        <v>323</v>
      </c>
      <c r="H92" s="13"/>
      <c r="I92" s="88"/>
      <c r="J92" s="89"/>
      <c r="K92" s="89"/>
      <c r="L92" s="89"/>
      <c r="M92" s="106"/>
      <c r="N92" s="93"/>
      <c r="P92" s="2"/>
    </row>
    <row r="93" spans="1:16" ht="21.75" customHeight="1">
      <c r="A93" s="12" t="s">
        <v>352</v>
      </c>
      <c r="B93" s="88" t="s">
        <v>353</v>
      </c>
      <c r="C93" s="89">
        <v>0</v>
      </c>
      <c r="D93" s="89">
        <v>0</v>
      </c>
      <c r="E93" s="89">
        <v>0</v>
      </c>
      <c r="F93" s="54" t="s">
        <v>323</v>
      </c>
      <c r="G93" s="54" t="s">
        <v>323</v>
      </c>
      <c r="H93" s="13"/>
      <c r="I93" s="88"/>
      <c r="J93" s="89"/>
      <c r="K93" s="89"/>
      <c r="L93" s="89"/>
      <c r="M93" s="106"/>
      <c r="N93" s="93"/>
      <c r="P93" s="2"/>
    </row>
    <row r="94" spans="1:16" ht="21.75" customHeight="1">
      <c r="A94" s="7" t="s">
        <v>334</v>
      </c>
      <c r="B94" s="92" t="s">
        <v>16</v>
      </c>
      <c r="C94" s="90">
        <f>SUM(C95:C99)</f>
        <v>65007628</v>
      </c>
      <c r="D94" s="90">
        <f>SUM(D95:D99)</f>
        <v>69475576</v>
      </c>
      <c r="E94" s="90">
        <f>SUM(E95:E99)</f>
        <v>72507435</v>
      </c>
      <c r="F94" s="54">
        <f t="shared" si="6"/>
        <v>1.1153681072627353</v>
      </c>
      <c r="G94" s="54">
        <f t="shared" si="7"/>
        <v>1.0436392063881557</v>
      </c>
      <c r="H94" s="94"/>
      <c r="I94" s="14"/>
      <c r="J94" s="14"/>
      <c r="K94" s="14"/>
      <c r="L94" s="14"/>
      <c r="M94" s="106"/>
      <c r="N94" s="93"/>
      <c r="O94" s="17"/>
      <c r="P94" s="2"/>
    </row>
    <row r="95" spans="1:16" ht="21.75" customHeight="1">
      <c r="A95" s="13" t="s">
        <v>337</v>
      </c>
      <c r="B95" s="88" t="s">
        <v>354</v>
      </c>
      <c r="C95" s="89">
        <f>C26+C47+C66</f>
        <v>19519320</v>
      </c>
      <c r="D95" s="89">
        <f>D26+D47+D66</f>
        <v>19519320</v>
      </c>
      <c r="E95" s="89">
        <f>E26+E47+E66</f>
        <v>19519320</v>
      </c>
      <c r="F95" s="54">
        <f t="shared" si="6"/>
        <v>1</v>
      </c>
      <c r="G95" s="54">
        <f t="shared" si="7"/>
        <v>1</v>
      </c>
      <c r="H95" s="94"/>
      <c r="I95" s="14"/>
      <c r="J95" s="14"/>
      <c r="K95" s="14"/>
      <c r="L95" s="14"/>
      <c r="M95" s="106"/>
      <c r="N95" s="93"/>
      <c r="P95" s="2"/>
    </row>
    <row r="96" spans="1:16" ht="21.75" customHeight="1">
      <c r="A96" s="13" t="s">
        <v>339</v>
      </c>
      <c r="B96" s="88" t="s">
        <v>86</v>
      </c>
      <c r="C96" s="89">
        <v>0</v>
      </c>
      <c r="D96" s="95">
        <f>D27</f>
        <v>0</v>
      </c>
      <c r="E96" s="95">
        <f>E27</f>
        <v>3031859</v>
      </c>
      <c r="F96" s="54" t="s">
        <v>323</v>
      </c>
      <c r="G96" s="54" t="s">
        <v>323</v>
      </c>
      <c r="H96" s="96"/>
      <c r="I96" s="14"/>
      <c r="J96" s="14"/>
      <c r="K96" s="14"/>
      <c r="L96" s="14"/>
      <c r="M96" s="106"/>
      <c r="N96" s="93"/>
      <c r="P96" s="2"/>
    </row>
    <row r="97" spans="1:16" ht="21.75" customHeight="1">
      <c r="A97" s="13" t="s">
        <v>342</v>
      </c>
      <c r="B97" s="88" t="s">
        <v>355</v>
      </c>
      <c r="C97" s="89">
        <v>0</v>
      </c>
      <c r="D97" s="89">
        <v>0</v>
      </c>
      <c r="E97" s="89">
        <v>0</v>
      </c>
      <c r="F97" s="54" t="s">
        <v>323</v>
      </c>
      <c r="G97" s="54" t="s">
        <v>323</v>
      </c>
      <c r="H97" s="96"/>
      <c r="I97" s="14"/>
      <c r="J97" s="14"/>
      <c r="K97" s="14"/>
      <c r="L97" s="14"/>
      <c r="M97" s="106"/>
      <c r="N97" s="93"/>
      <c r="P97" s="2"/>
    </row>
    <row r="98" spans="1:16" ht="21.75" customHeight="1">
      <c r="A98" s="13" t="s">
        <v>345</v>
      </c>
      <c r="B98" s="88" t="s">
        <v>356</v>
      </c>
      <c r="C98" s="89">
        <v>0</v>
      </c>
      <c r="D98" s="89">
        <v>0</v>
      </c>
      <c r="E98" s="89">
        <v>0</v>
      </c>
      <c r="F98" s="54" t="s">
        <v>323</v>
      </c>
      <c r="G98" s="54" t="s">
        <v>323</v>
      </c>
      <c r="H98" s="97"/>
      <c r="I98" s="92"/>
      <c r="J98" s="90"/>
      <c r="K98" s="90"/>
      <c r="L98" s="90"/>
      <c r="M98" s="106"/>
      <c r="N98" s="93"/>
      <c r="P98" s="2"/>
    </row>
    <row r="99" spans="1:16" ht="21.75" customHeight="1">
      <c r="A99" s="13" t="s">
        <v>348</v>
      </c>
      <c r="B99" s="88" t="s">
        <v>343</v>
      </c>
      <c r="C99" s="89">
        <f>C48+C67</f>
        <v>45488308</v>
      </c>
      <c r="D99" s="89">
        <f>D48+D67</f>
        <v>49956256</v>
      </c>
      <c r="E99" s="89">
        <f>E48+E67</f>
        <v>49956256</v>
      </c>
      <c r="F99" s="54">
        <f>E99/C99</f>
        <v>1.0982218991306514</v>
      </c>
      <c r="G99" s="54">
        <f t="shared" si="7"/>
        <v>1</v>
      </c>
      <c r="H99" s="97"/>
      <c r="I99" s="92"/>
      <c r="J99" s="90"/>
      <c r="K99" s="90"/>
      <c r="L99" s="90"/>
      <c r="M99" s="106"/>
      <c r="N99" s="93"/>
      <c r="P99" s="2"/>
    </row>
    <row r="100" spans="1:16" ht="21.75" customHeight="1">
      <c r="A100" s="98"/>
      <c r="B100" s="92" t="s">
        <v>357</v>
      </c>
      <c r="C100" s="90">
        <f>C94+C88+C75</f>
        <v>270999321</v>
      </c>
      <c r="D100" s="90">
        <f>D94+D88+D75</f>
        <v>237045584</v>
      </c>
      <c r="E100" s="90">
        <f>E94+E88+E75</f>
        <v>240077443</v>
      </c>
      <c r="F100" s="54">
        <f>E100/C100</f>
        <v>0.8858968432618324</v>
      </c>
      <c r="G100" s="54">
        <f t="shared" si="7"/>
        <v>1.0127901939738309</v>
      </c>
      <c r="H100" s="97"/>
      <c r="I100" s="92" t="s">
        <v>358</v>
      </c>
      <c r="J100" s="90">
        <f>J86+J82+J75</f>
        <v>270999321</v>
      </c>
      <c r="K100" s="90">
        <f>K86+K82+K75</f>
        <v>237045584</v>
      </c>
      <c r="L100" s="90">
        <f>L86+L82+L75</f>
        <v>221286029</v>
      </c>
      <c r="M100" s="54">
        <f>L100/J100</f>
        <v>0.8165556584549524</v>
      </c>
      <c r="N100" s="54">
        <f>L100/K100</f>
        <v>0.9335167745626513</v>
      </c>
      <c r="P100" s="2"/>
    </row>
    <row r="101" ht="21.75" customHeight="1"/>
  </sheetData>
  <sheetProtection/>
  <mergeCells count="5">
    <mergeCell ref="B72:N72"/>
    <mergeCell ref="B53:N53"/>
    <mergeCell ref="B34:N34"/>
    <mergeCell ref="B3:N3"/>
    <mergeCell ref="A1:N1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="85" zoomScaleNormal="85" zoomScalePageLayoutView="0" workbookViewId="0" topLeftCell="A1">
      <selection activeCell="B1" sqref="B1:D1"/>
    </sheetView>
  </sheetViews>
  <sheetFormatPr defaultColWidth="9.140625" defaultRowHeight="12.75"/>
  <cols>
    <col min="1" max="1" width="4.00390625" style="0" customWidth="1"/>
    <col min="2" max="2" width="76.00390625" style="0" customWidth="1"/>
    <col min="3" max="3" width="18.00390625" style="0" customWidth="1"/>
    <col min="4" max="4" width="16.140625" style="0" customWidth="1"/>
    <col min="5" max="5" width="15.57421875" style="0" customWidth="1"/>
    <col min="6" max="6" width="15.00390625" style="0" customWidth="1"/>
  </cols>
  <sheetData>
    <row r="1" spans="2:4" ht="12.75">
      <c r="B1" s="134" t="s">
        <v>449</v>
      </c>
      <c r="C1" s="134"/>
      <c r="D1" s="134"/>
    </row>
    <row r="2" spans="1:5" ht="22.5" customHeight="1">
      <c r="A2" s="135" t="s">
        <v>362</v>
      </c>
      <c r="B2" s="136"/>
      <c r="C2" s="136"/>
      <c r="D2" s="136"/>
      <c r="E2" s="136"/>
    </row>
    <row r="3" spans="1:5" ht="16.5" customHeight="1">
      <c r="A3" s="20"/>
      <c r="B3" s="21" t="s">
        <v>3</v>
      </c>
      <c r="C3" s="21" t="s">
        <v>18</v>
      </c>
      <c r="D3" s="21" t="s">
        <v>19</v>
      </c>
      <c r="E3" s="117" t="s">
        <v>311</v>
      </c>
    </row>
    <row r="4" spans="1:5" ht="12.75">
      <c r="A4" s="57">
        <v>1</v>
      </c>
      <c r="B4" s="68" t="s">
        <v>437</v>
      </c>
      <c r="C4" s="69">
        <v>846126</v>
      </c>
      <c r="D4" s="69">
        <v>483127</v>
      </c>
      <c r="E4" s="118">
        <f>D4/C4</f>
        <v>0.5709870633924499</v>
      </c>
    </row>
    <row r="5" spans="1:5" ht="12.75">
      <c r="A5" s="58">
        <v>2</v>
      </c>
      <c r="B5" s="28" t="s">
        <v>438</v>
      </c>
      <c r="C5" s="29">
        <v>846126</v>
      </c>
      <c r="D5" s="29">
        <v>483127</v>
      </c>
      <c r="E5" s="119">
        <f aca="true" t="shared" si="0" ref="E5:E68">D5/C5</f>
        <v>0.5709870633924499</v>
      </c>
    </row>
    <row r="6" spans="1:5" ht="12.75">
      <c r="A6" s="57">
        <v>3</v>
      </c>
      <c r="B6" s="68" t="s">
        <v>439</v>
      </c>
      <c r="C6" s="69">
        <v>502720605</v>
      </c>
      <c r="D6" s="69">
        <v>488604188</v>
      </c>
      <c r="E6" s="118">
        <f t="shared" si="0"/>
        <v>0.9719199554193726</v>
      </c>
    </row>
    <row r="7" spans="1:5" ht="12.75">
      <c r="A7" s="57">
        <v>4</v>
      </c>
      <c r="B7" s="68" t="s">
        <v>440</v>
      </c>
      <c r="C7" s="69">
        <v>19964132</v>
      </c>
      <c r="D7" s="69">
        <v>15693535</v>
      </c>
      <c r="E7" s="118">
        <f t="shared" si="0"/>
        <v>0.7860865175605932</v>
      </c>
    </row>
    <row r="8" spans="1:5" ht="12.75">
      <c r="A8" s="57">
        <v>5</v>
      </c>
      <c r="B8" s="68" t="s">
        <v>441</v>
      </c>
      <c r="C8" s="69">
        <v>0</v>
      </c>
      <c r="D8" s="69">
        <v>1760000</v>
      </c>
      <c r="E8" s="118" t="s">
        <v>323</v>
      </c>
    </row>
    <row r="9" spans="1:5" ht="12.75">
      <c r="A9" s="58">
        <v>6</v>
      </c>
      <c r="B9" s="28" t="s">
        <v>442</v>
      </c>
      <c r="C9" s="29">
        <v>522684737</v>
      </c>
      <c r="D9" s="29">
        <v>506057723</v>
      </c>
      <c r="E9" s="119">
        <f t="shared" si="0"/>
        <v>0.9681892107746778</v>
      </c>
    </row>
    <row r="10" spans="1:5" ht="12.75">
      <c r="A10" s="57">
        <v>7</v>
      </c>
      <c r="B10" s="68" t="s">
        <v>87</v>
      </c>
      <c r="C10" s="69">
        <v>2425000</v>
      </c>
      <c r="D10" s="69">
        <v>2425000</v>
      </c>
      <c r="E10" s="118">
        <f t="shared" si="0"/>
        <v>1</v>
      </c>
    </row>
    <row r="11" spans="1:5" ht="12.75">
      <c r="A11" s="57">
        <v>8</v>
      </c>
      <c r="B11" s="68" t="s">
        <v>88</v>
      </c>
      <c r="C11" s="69">
        <v>2415000</v>
      </c>
      <c r="D11" s="69">
        <v>2425000</v>
      </c>
      <c r="E11" s="118">
        <f t="shared" si="0"/>
        <v>1.0041407867494825</v>
      </c>
    </row>
    <row r="12" spans="1:5" ht="12.75">
      <c r="A12" s="57">
        <v>9</v>
      </c>
      <c r="B12" s="68" t="s">
        <v>89</v>
      </c>
      <c r="C12" s="69">
        <v>10000</v>
      </c>
      <c r="D12" s="69">
        <v>0</v>
      </c>
      <c r="E12" s="118">
        <f t="shared" si="0"/>
        <v>0</v>
      </c>
    </row>
    <row r="13" spans="1:5" s="55" customFormat="1" ht="15" customHeight="1">
      <c r="A13" s="58">
        <v>10</v>
      </c>
      <c r="B13" s="28" t="s">
        <v>90</v>
      </c>
      <c r="C13" s="29">
        <v>2425000</v>
      </c>
      <c r="D13" s="29">
        <v>2425000</v>
      </c>
      <c r="E13" s="119">
        <f t="shared" si="0"/>
        <v>1</v>
      </c>
    </row>
    <row r="14" spans="1:5" ht="25.5">
      <c r="A14" s="114">
        <v>11</v>
      </c>
      <c r="B14" s="115" t="s">
        <v>91</v>
      </c>
      <c r="C14" s="116">
        <v>525955863</v>
      </c>
      <c r="D14" s="116">
        <v>508965850</v>
      </c>
      <c r="E14" s="120">
        <f t="shared" si="0"/>
        <v>0.9676968844817307</v>
      </c>
    </row>
    <row r="15" spans="1:5" ht="12.75">
      <c r="A15" s="57">
        <v>12</v>
      </c>
      <c r="B15" s="68" t="s">
        <v>92</v>
      </c>
      <c r="C15" s="69">
        <v>1151362</v>
      </c>
      <c r="D15" s="69">
        <v>1472622</v>
      </c>
      <c r="E15" s="118">
        <f t="shared" si="0"/>
        <v>1.279026057834113</v>
      </c>
    </row>
    <row r="16" spans="1:5" s="55" customFormat="1" ht="15" customHeight="1">
      <c r="A16" s="58">
        <v>13</v>
      </c>
      <c r="B16" s="28" t="s">
        <v>93</v>
      </c>
      <c r="C16" s="29">
        <v>1151362</v>
      </c>
      <c r="D16" s="29">
        <v>1472622</v>
      </c>
      <c r="E16" s="119">
        <f t="shared" si="0"/>
        <v>1.279026057834113</v>
      </c>
    </row>
    <row r="17" spans="1:5" ht="12.75">
      <c r="A17" s="113">
        <v>14</v>
      </c>
      <c r="B17" s="115" t="s">
        <v>94</v>
      </c>
      <c r="C17" s="116">
        <v>1151362</v>
      </c>
      <c r="D17" s="116">
        <v>1472622</v>
      </c>
      <c r="E17" s="120">
        <f t="shared" si="0"/>
        <v>1.279026057834113</v>
      </c>
    </row>
    <row r="18" spans="1:5" ht="12.75">
      <c r="A18" s="57">
        <v>15</v>
      </c>
      <c r="B18" s="68" t="s">
        <v>95</v>
      </c>
      <c r="C18" s="69">
        <v>553260</v>
      </c>
      <c r="D18" s="69">
        <v>297810</v>
      </c>
      <c r="E18" s="118">
        <f t="shared" si="0"/>
        <v>0.5382821819759245</v>
      </c>
    </row>
    <row r="19" spans="1:5" ht="12.75">
      <c r="A19" s="58">
        <v>16</v>
      </c>
      <c r="B19" s="28" t="s">
        <v>96</v>
      </c>
      <c r="C19" s="29">
        <v>553260</v>
      </c>
      <c r="D19" s="29">
        <v>297810</v>
      </c>
      <c r="E19" s="119">
        <f t="shared" si="0"/>
        <v>0.5382821819759245</v>
      </c>
    </row>
    <row r="20" spans="1:5" s="75" customFormat="1" ht="12.75">
      <c r="A20" s="57">
        <v>17</v>
      </c>
      <c r="B20" s="68" t="s">
        <v>97</v>
      </c>
      <c r="C20" s="69">
        <v>18563989</v>
      </c>
      <c r="D20" s="69">
        <v>18314175</v>
      </c>
      <c r="E20" s="118">
        <f t="shared" si="0"/>
        <v>0.9865430861869181</v>
      </c>
    </row>
    <row r="21" spans="1:5" s="75" customFormat="1" ht="12.75">
      <c r="A21" s="58">
        <v>18</v>
      </c>
      <c r="B21" s="28" t="s">
        <v>98</v>
      </c>
      <c r="C21" s="29">
        <v>18563989</v>
      </c>
      <c r="D21" s="29">
        <v>18314175</v>
      </c>
      <c r="E21" s="119">
        <f t="shared" si="0"/>
        <v>0.9865430861869181</v>
      </c>
    </row>
    <row r="22" spans="1:5" s="75" customFormat="1" ht="12.75">
      <c r="A22" s="114">
        <v>19</v>
      </c>
      <c r="B22" s="115" t="s">
        <v>99</v>
      </c>
      <c r="C22" s="116">
        <v>19117249</v>
      </c>
      <c r="D22" s="116">
        <v>18611985</v>
      </c>
      <c r="E22" s="120">
        <f t="shared" si="0"/>
        <v>0.9735702558459117</v>
      </c>
    </row>
    <row r="23" spans="1:5" s="75" customFormat="1" ht="25.5">
      <c r="A23" s="57">
        <v>20</v>
      </c>
      <c r="B23" s="68" t="s">
        <v>100</v>
      </c>
      <c r="C23" s="69">
        <v>16010651</v>
      </c>
      <c r="D23" s="69">
        <v>18846352</v>
      </c>
      <c r="E23" s="118">
        <f t="shared" si="0"/>
        <v>1.1771134103166698</v>
      </c>
    </row>
    <row r="24" spans="1:5" s="75" customFormat="1" ht="12.75">
      <c r="A24" s="57">
        <v>21</v>
      </c>
      <c r="B24" s="68" t="s">
        <v>190</v>
      </c>
      <c r="C24" s="69">
        <v>1</v>
      </c>
      <c r="D24" s="69">
        <v>1</v>
      </c>
      <c r="E24" s="118">
        <f t="shared" si="0"/>
        <v>1</v>
      </c>
    </row>
    <row r="25" spans="1:5" s="75" customFormat="1" ht="12.75">
      <c r="A25" s="57">
        <v>22</v>
      </c>
      <c r="B25" s="68" t="s">
        <v>101</v>
      </c>
      <c r="C25" s="69">
        <v>3520355</v>
      </c>
      <c r="D25" s="69">
        <v>3685855</v>
      </c>
      <c r="E25" s="118">
        <f t="shared" si="0"/>
        <v>1.0470123041568251</v>
      </c>
    </row>
    <row r="26" spans="1:5" s="75" customFormat="1" ht="25.5">
      <c r="A26" s="57">
        <v>23</v>
      </c>
      <c r="B26" s="68" t="s">
        <v>102</v>
      </c>
      <c r="C26" s="69">
        <v>9560277</v>
      </c>
      <c r="D26" s="69">
        <v>12072193</v>
      </c>
      <c r="E26" s="118">
        <f t="shared" si="0"/>
        <v>1.2627451066532904</v>
      </c>
    </row>
    <row r="27" spans="1:5" s="75" customFormat="1" ht="12.75">
      <c r="A27" s="57">
        <v>24</v>
      </c>
      <c r="B27" s="68" t="s">
        <v>103</v>
      </c>
      <c r="C27" s="69">
        <v>2930018</v>
      </c>
      <c r="D27" s="69">
        <v>3088303</v>
      </c>
      <c r="E27" s="118">
        <f t="shared" si="0"/>
        <v>1.05402185242548</v>
      </c>
    </row>
    <row r="28" spans="1:5" s="75" customFormat="1" ht="12.75">
      <c r="A28" s="57">
        <v>25</v>
      </c>
      <c r="B28" s="68" t="s">
        <v>104</v>
      </c>
      <c r="C28" s="69">
        <v>42675</v>
      </c>
      <c r="D28" s="69">
        <v>189233</v>
      </c>
      <c r="E28" s="118">
        <f t="shared" si="0"/>
        <v>4.434282366725249</v>
      </c>
    </row>
    <row r="29" spans="1:5" s="75" customFormat="1" ht="25.5">
      <c r="A29" s="57">
        <v>26</v>
      </c>
      <c r="B29" s="68" t="s">
        <v>105</v>
      </c>
      <c r="C29" s="69">
        <v>34572</v>
      </c>
      <c r="D29" s="69">
        <v>187855</v>
      </c>
      <c r="E29" s="118">
        <f t="shared" si="0"/>
        <v>5.433732500289252</v>
      </c>
    </row>
    <row r="30" spans="1:5" s="75" customFormat="1" ht="25.5">
      <c r="A30" s="57">
        <v>27</v>
      </c>
      <c r="B30" s="68" t="s">
        <v>106</v>
      </c>
      <c r="C30" s="69">
        <v>8103</v>
      </c>
      <c r="D30" s="69">
        <v>1378</v>
      </c>
      <c r="E30" s="118">
        <f t="shared" si="0"/>
        <v>0.17006047143033445</v>
      </c>
    </row>
    <row r="31" spans="1:5" s="75" customFormat="1" ht="25.5">
      <c r="A31" s="57">
        <v>28</v>
      </c>
      <c r="B31" s="68" t="s">
        <v>363</v>
      </c>
      <c r="C31" s="69">
        <v>0</v>
      </c>
      <c r="D31" s="69">
        <v>1800000</v>
      </c>
      <c r="E31" s="118" t="s">
        <v>323</v>
      </c>
    </row>
    <row r="32" spans="1:5" ht="25.5">
      <c r="A32" s="57">
        <v>29</v>
      </c>
      <c r="B32" s="68" t="s">
        <v>364</v>
      </c>
      <c r="C32" s="69">
        <v>0</v>
      </c>
      <c r="D32" s="69">
        <v>1800000</v>
      </c>
      <c r="E32" s="118" t="s">
        <v>323</v>
      </c>
    </row>
    <row r="33" spans="1:5" s="55" customFormat="1" ht="15" customHeight="1">
      <c r="A33" s="58">
        <v>30</v>
      </c>
      <c r="B33" s="28" t="s">
        <v>107</v>
      </c>
      <c r="C33" s="29">
        <v>16053326</v>
      </c>
      <c r="D33" s="29">
        <v>20835585</v>
      </c>
      <c r="E33" s="119">
        <f t="shared" si="0"/>
        <v>1.2978983296047186</v>
      </c>
    </row>
    <row r="34" spans="1:5" ht="12.75">
      <c r="A34" s="57">
        <v>31</v>
      </c>
      <c r="B34" s="68" t="s">
        <v>108</v>
      </c>
      <c r="C34" s="69">
        <v>0</v>
      </c>
      <c r="D34" s="69">
        <v>100000</v>
      </c>
      <c r="E34" s="118" t="s">
        <v>323</v>
      </c>
    </row>
    <row r="35" spans="1:5" ht="12.75">
      <c r="A35" s="57">
        <v>32</v>
      </c>
      <c r="B35" s="68" t="s">
        <v>365</v>
      </c>
      <c r="C35" s="69">
        <v>0</v>
      </c>
      <c r="D35" s="69">
        <v>100000</v>
      </c>
      <c r="E35" s="118" t="s">
        <v>323</v>
      </c>
    </row>
    <row r="36" spans="1:5" ht="15.75" customHeight="1">
      <c r="A36" s="57">
        <v>33</v>
      </c>
      <c r="B36" s="68" t="s">
        <v>191</v>
      </c>
      <c r="C36" s="69">
        <v>100000</v>
      </c>
      <c r="D36" s="69">
        <v>100000</v>
      </c>
      <c r="E36" s="118">
        <f t="shared" si="0"/>
        <v>1</v>
      </c>
    </row>
    <row r="37" spans="1:5" ht="25.5">
      <c r="A37" s="57">
        <v>34</v>
      </c>
      <c r="B37" s="68" t="s">
        <v>192</v>
      </c>
      <c r="C37" s="69">
        <v>101219</v>
      </c>
      <c r="D37" s="69">
        <v>60640</v>
      </c>
      <c r="E37" s="118">
        <f t="shared" si="0"/>
        <v>0.599097007478833</v>
      </c>
    </row>
    <row r="38" spans="1:5" ht="12.75">
      <c r="A38" s="58">
        <v>35</v>
      </c>
      <c r="B38" s="28" t="s">
        <v>109</v>
      </c>
      <c r="C38" s="29">
        <v>201219</v>
      </c>
      <c r="D38" s="29">
        <v>260640</v>
      </c>
      <c r="E38" s="119">
        <f t="shared" si="0"/>
        <v>1.2953051153221118</v>
      </c>
    </row>
    <row r="39" spans="1:5" ht="12.75">
      <c r="A39" s="113">
        <v>36</v>
      </c>
      <c r="B39" s="115" t="s">
        <v>110</v>
      </c>
      <c r="C39" s="116">
        <v>16254545</v>
      </c>
      <c r="D39" s="116">
        <v>21096225</v>
      </c>
      <c r="E39" s="120">
        <f t="shared" si="0"/>
        <v>1.297866227568966</v>
      </c>
    </row>
    <row r="40" spans="1:5" ht="12.75">
      <c r="A40" s="57">
        <v>37</v>
      </c>
      <c r="B40" s="68" t="s">
        <v>111</v>
      </c>
      <c r="C40" s="69">
        <v>14437777</v>
      </c>
      <c r="D40" s="69">
        <v>29000</v>
      </c>
      <c r="E40" s="118">
        <f t="shared" si="0"/>
        <v>0.0020086194709891974</v>
      </c>
    </row>
    <row r="41" spans="1:5" ht="12.75">
      <c r="A41" s="58">
        <v>38</v>
      </c>
      <c r="B41" s="28" t="s">
        <v>112</v>
      </c>
      <c r="C41" s="29">
        <v>14437777</v>
      </c>
      <c r="D41" s="29">
        <v>29000</v>
      </c>
      <c r="E41" s="119">
        <f t="shared" si="0"/>
        <v>0.0020086194709891974</v>
      </c>
    </row>
    <row r="42" spans="1:5" ht="12.75">
      <c r="A42" s="57">
        <v>39</v>
      </c>
      <c r="B42" s="68" t="s">
        <v>113</v>
      </c>
      <c r="C42" s="69">
        <v>-13383231</v>
      </c>
      <c r="D42" s="69">
        <v>-131000</v>
      </c>
      <c r="E42" s="118">
        <f t="shared" si="0"/>
        <v>0.009788368742944063</v>
      </c>
    </row>
    <row r="43" spans="1:5" ht="12.75">
      <c r="A43" s="58">
        <v>40</v>
      </c>
      <c r="B43" s="28" t="s">
        <v>114</v>
      </c>
      <c r="C43" s="29">
        <v>-13383231</v>
      </c>
      <c r="D43" s="29">
        <v>-131000</v>
      </c>
      <c r="E43" s="119">
        <f t="shared" si="0"/>
        <v>0.009788368742944063</v>
      </c>
    </row>
    <row r="44" spans="1:5" ht="12.75">
      <c r="A44" s="57">
        <v>41</v>
      </c>
      <c r="B44" s="68" t="s">
        <v>193</v>
      </c>
      <c r="C44" s="69">
        <v>307353</v>
      </c>
      <c r="D44" s="69">
        <v>0</v>
      </c>
      <c r="E44" s="118">
        <f t="shared" si="0"/>
        <v>0</v>
      </c>
    </row>
    <row r="45" spans="1:5" ht="12.75">
      <c r="A45" s="58">
        <v>42</v>
      </c>
      <c r="B45" s="28" t="s">
        <v>194</v>
      </c>
      <c r="C45" s="29">
        <v>307353</v>
      </c>
      <c r="D45" s="29">
        <v>0</v>
      </c>
      <c r="E45" s="119">
        <f t="shared" si="0"/>
        <v>0</v>
      </c>
    </row>
    <row r="46" spans="1:5" ht="12.75">
      <c r="A46" s="114">
        <v>43</v>
      </c>
      <c r="B46" s="115" t="s">
        <v>115</v>
      </c>
      <c r="C46" s="116">
        <v>1361899</v>
      </c>
      <c r="D46" s="116">
        <v>-102000</v>
      </c>
      <c r="E46" s="120">
        <f t="shared" si="0"/>
        <v>-0.0748954217603508</v>
      </c>
    </row>
    <row r="47" spans="1:5" ht="12.75">
      <c r="A47" s="70">
        <v>44</v>
      </c>
      <c r="B47" s="71" t="s">
        <v>116</v>
      </c>
      <c r="C47" s="72">
        <v>563840918</v>
      </c>
      <c r="D47" s="72">
        <v>550044682</v>
      </c>
      <c r="E47" s="121">
        <f t="shared" si="0"/>
        <v>0.975531687113208</v>
      </c>
    </row>
    <row r="48" spans="1:5" ht="12.75">
      <c r="A48" s="57">
        <v>45</v>
      </c>
      <c r="B48" s="68" t="s">
        <v>117</v>
      </c>
      <c r="C48" s="69">
        <v>490042000</v>
      </c>
      <c r="D48" s="69">
        <v>490042000</v>
      </c>
      <c r="E48" s="118">
        <f t="shared" si="0"/>
        <v>1</v>
      </c>
    </row>
    <row r="49" spans="1:5" s="55" customFormat="1" ht="15" customHeight="1">
      <c r="A49" s="57">
        <v>46</v>
      </c>
      <c r="B49" s="68" t="s">
        <v>195</v>
      </c>
      <c r="C49" s="69">
        <v>26073547</v>
      </c>
      <c r="D49" s="69">
        <v>26073547</v>
      </c>
      <c r="E49" s="118">
        <f t="shared" si="0"/>
        <v>1</v>
      </c>
    </row>
    <row r="50" spans="1:5" ht="12.75">
      <c r="A50" s="57">
        <v>47</v>
      </c>
      <c r="B50" s="68" t="s">
        <v>118</v>
      </c>
      <c r="C50" s="69">
        <v>6592711</v>
      </c>
      <c r="D50" s="69">
        <v>16688894</v>
      </c>
      <c r="E50" s="118">
        <f t="shared" si="0"/>
        <v>2.531415983500566</v>
      </c>
    </row>
    <row r="51" spans="1:5" ht="12.75">
      <c r="A51" s="57">
        <v>48</v>
      </c>
      <c r="B51" s="68" t="s">
        <v>119</v>
      </c>
      <c r="C51" s="69">
        <v>10235069</v>
      </c>
      <c r="D51" s="69">
        <v>-7529805</v>
      </c>
      <c r="E51" s="118">
        <f t="shared" si="0"/>
        <v>-0.7356867843294461</v>
      </c>
    </row>
    <row r="52" spans="1:5" ht="12.75">
      <c r="A52" s="114">
        <v>49</v>
      </c>
      <c r="B52" s="115" t="s">
        <v>120</v>
      </c>
      <c r="C52" s="116">
        <v>532943327</v>
      </c>
      <c r="D52" s="116">
        <v>525274636</v>
      </c>
      <c r="E52" s="120">
        <f t="shared" si="0"/>
        <v>0.9856106820153506</v>
      </c>
    </row>
    <row r="53" spans="1:5" ht="12.75">
      <c r="A53" s="57">
        <v>50</v>
      </c>
      <c r="B53" s="68" t="s">
        <v>196</v>
      </c>
      <c r="C53" s="69">
        <v>1019046</v>
      </c>
      <c r="D53" s="69">
        <v>0</v>
      </c>
      <c r="E53" s="118">
        <f t="shared" si="0"/>
        <v>0</v>
      </c>
    </row>
    <row r="54" spans="1:5" ht="25.5">
      <c r="A54" s="57">
        <v>51</v>
      </c>
      <c r="B54" s="68" t="s">
        <v>197</v>
      </c>
      <c r="C54" s="69">
        <v>12575</v>
      </c>
      <c r="D54" s="69">
        <v>0</v>
      </c>
      <c r="E54" s="118">
        <f t="shared" si="0"/>
        <v>0</v>
      </c>
    </row>
    <row r="55" spans="1:5" ht="12.75">
      <c r="A55" s="57">
        <v>52</v>
      </c>
      <c r="B55" s="68" t="s">
        <v>198</v>
      </c>
      <c r="C55" s="69">
        <v>6890</v>
      </c>
      <c r="D55" s="69">
        <v>11520</v>
      </c>
      <c r="E55" s="118">
        <f t="shared" si="0"/>
        <v>1.671988388969521</v>
      </c>
    </row>
    <row r="56" spans="1:5" s="55" customFormat="1" ht="15" customHeight="1">
      <c r="A56" s="58">
        <v>53</v>
      </c>
      <c r="B56" s="28" t="s">
        <v>199</v>
      </c>
      <c r="C56" s="29">
        <v>1038511</v>
      </c>
      <c r="D56" s="29">
        <v>11520</v>
      </c>
      <c r="E56" s="119">
        <f t="shared" si="0"/>
        <v>0.011092804987140242</v>
      </c>
    </row>
    <row r="57" spans="1:5" ht="12.75">
      <c r="A57" s="57">
        <v>54</v>
      </c>
      <c r="B57" s="68" t="s">
        <v>366</v>
      </c>
      <c r="C57" s="69">
        <v>0</v>
      </c>
      <c r="D57" s="69">
        <v>198352</v>
      </c>
      <c r="E57" s="118" t="s">
        <v>323</v>
      </c>
    </row>
    <row r="58" spans="1:5" ht="25.5">
      <c r="A58" s="57">
        <v>55</v>
      </c>
      <c r="B58" s="68" t="s">
        <v>367</v>
      </c>
      <c r="C58" s="69">
        <v>0</v>
      </c>
      <c r="D58" s="69">
        <v>6000</v>
      </c>
      <c r="E58" s="118" t="s">
        <v>323</v>
      </c>
    </row>
    <row r="59" spans="1:5" s="55" customFormat="1" ht="15" customHeight="1">
      <c r="A59" s="57">
        <v>56</v>
      </c>
      <c r="B59" s="68" t="s">
        <v>121</v>
      </c>
      <c r="C59" s="69">
        <v>3639245</v>
      </c>
      <c r="D59" s="69">
        <v>3930861</v>
      </c>
      <c r="E59" s="118">
        <f t="shared" si="0"/>
        <v>1.080130906273142</v>
      </c>
    </row>
    <row r="60" spans="1:5" ht="25.5">
      <c r="A60" s="57">
        <v>57</v>
      </c>
      <c r="B60" s="68" t="s">
        <v>122</v>
      </c>
      <c r="C60" s="69">
        <v>2490869</v>
      </c>
      <c r="D60" s="69">
        <v>3031859</v>
      </c>
      <c r="E60" s="118">
        <f t="shared" si="0"/>
        <v>1.2171892620607507</v>
      </c>
    </row>
    <row r="61" spans="1:5" ht="25.5">
      <c r="A61" s="57">
        <v>58</v>
      </c>
      <c r="B61" s="68" t="s">
        <v>123</v>
      </c>
      <c r="C61" s="69">
        <v>1148376</v>
      </c>
      <c r="D61" s="69">
        <v>899002</v>
      </c>
      <c r="E61" s="118">
        <f t="shared" si="0"/>
        <v>0.7828463848077634</v>
      </c>
    </row>
    <row r="62" spans="1:5" ht="12.75">
      <c r="A62" s="58">
        <v>59</v>
      </c>
      <c r="B62" s="28" t="s">
        <v>124</v>
      </c>
      <c r="C62" s="29">
        <v>3639245</v>
      </c>
      <c r="D62" s="29">
        <v>4135213</v>
      </c>
      <c r="E62" s="119">
        <f t="shared" si="0"/>
        <v>1.1362832125894244</v>
      </c>
    </row>
    <row r="63" spans="1:5" ht="12.75">
      <c r="A63" s="57">
        <v>60</v>
      </c>
      <c r="B63" s="68" t="s">
        <v>200</v>
      </c>
      <c r="C63" s="69">
        <v>54571</v>
      </c>
      <c r="D63" s="69">
        <v>79281</v>
      </c>
      <c r="E63" s="118">
        <f t="shared" si="0"/>
        <v>1.452804603177512</v>
      </c>
    </row>
    <row r="64" spans="1:5" ht="12.75">
      <c r="A64" s="57">
        <v>61</v>
      </c>
      <c r="B64" s="68" t="s">
        <v>201</v>
      </c>
      <c r="C64" s="69">
        <v>50000</v>
      </c>
      <c r="D64" s="69">
        <v>0</v>
      </c>
      <c r="E64" s="118">
        <f t="shared" si="0"/>
        <v>0</v>
      </c>
    </row>
    <row r="65" spans="1:5" s="55" customFormat="1" ht="15" customHeight="1">
      <c r="A65" s="58">
        <v>62</v>
      </c>
      <c r="B65" s="28" t="s">
        <v>125</v>
      </c>
      <c r="C65" s="29">
        <v>104571</v>
      </c>
      <c r="D65" s="29">
        <v>79281</v>
      </c>
      <c r="E65" s="119">
        <f t="shared" si="0"/>
        <v>0.7581547465358465</v>
      </c>
    </row>
    <row r="66" spans="1:5" ht="12.75">
      <c r="A66" s="113">
        <v>63</v>
      </c>
      <c r="B66" s="115" t="s">
        <v>126</v>
      </c>
      <c r="C66" s="116">
        <v>4782327</v>
      </c>
      <c r="D66" s="116">
        <v>4226014</v>
      </c>
      <c r="E66" s="120">
        <f t="shared" si="0"/>
        <v>0.8836731574398823</v>
      </c>
    </row>
    <row r="67" spans="1:5" ht="12.75">
      <c r="A67" s="57">
        <v>64</v>
      </c>
      <c r="B67" s="68" t="s">
        <v>127</v>
      </c>
      <c r="C67" s="69">
        <v>1032000</v>
      </c>
      <c r="D67" s="69">
        <v>0</v>
      </c>
      <c r="E67" s="118">
        <f t="shared" si="0"/>
        <v>0</v>
      </c>
    </row>
    <row r="68" spans="1:5" ht="12.75">
      <c r="A68" s="57">
        <v>65</v>
      </c>
      <c r="B68" s="68" t="s">
        <v>128</v>
      </c>
      <c r="C68" s="69">
        <v>8559282</v>
      </c>
      <c r="D68" s="69">
        <v>7557992</v>
      </c>
      <c r="E68" s="118">
        <f t="shared" si="0"/>
        <v>0.883017056804531</v>
      </c>
    </row>
    <row r="69" spans="1:5" ht="12.75">
      <c r="A69" s="58">
        <v>66</v>
      </c>
      <c r="B69" s="68" t="s">
        <v>202</v>
      </c>
      <c r="C69" s="69">
        <v>16523982</v>
      </c>
      <c r="D69" s="69">
        <v>12986040</v>
      </c>
      <c r="E69" s="118">
        <f>D69/C69</f>
        <v>0.7858904711951393</v>
      </c>
    </row>
    <row r="70" spans="1:5" ht="12.75">
      <c r="A70" s="114">
        <v>67</v>
      </c>
      <c r="B70" s="115" t="s">
        <v>129</v>
      </c>
      <c r="C70" s="116">
        <v>26115264</v>
      </c>
      <c r="D70" s="116">
        <v>20544032</v>
      </c>
      <c r="E70" s="120">
        <f>D70/C70</f>
        <v>0.7866675979228087</v>
      </c>
    </row>
    <row r="71" spans="1:5" ht="12.75">
      <c r="A71" s="70">
        <v>68</v>
      </c>
      <c r="B71" s="71" t="s">
        <v>130</v>
      </c>
      <c r="C71" s="72">
        <v>563840918</v>
      </c>
      <c r="D71" s="72">
        <v>550044682</v>
      </c>
      <c r="E71" s="121">
        <f>D71/C71</f>
        <v>0.975531687113208</v>
      </c>
    </row>
  </sheetData>
  <sheetProtection/>
  <mergeCells count="2">
    <mergeCell ref="B1:D1"/>
    <mergeCell ref="A2:E2"/>
  </mergeCells>
  <printOptions horizontalCentered="1"/>
  <pageMargins left="0" right="0" top="0.5905511811023623" bottom="0" header="0.5118110236220472" footer="0.5118110236220472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="85" zoomScaleNormal="85" zoomScalePageLayoutView="0" workbookViewId="0" topLeftCell="A1">
      <pane ySplit="3" topLeftCell="A4" activePane="bottomLeft" state="frozen"/>
      <selection pane="topLeft" activeCell="B21" sqref="B21"/>
      <selection pane="bottomLeft" activeCell="B1" sqref="B1:C1"/>
    </sheetView>
  </sheetViews>
  <sheetFormatPr defaultColWidth="9.140625" defaultRowHeight="12.75"/>
  <cols>
    <col min="1" max="1" width="8.140625" style="27" customWidth="1"/>
    <col min="2" max="2" width="60.57421875" style="27" customWidth="1"/>
    <col min="3" max="3" width="12.7109375" style="27" bestFit="1" customWidth="1"/>
    <col min="4" max="4" width="15.8515625" style="27" bestFit="1" customWidth="1"/>
    <col min="5" max="5" width="10.28125" style="27" bestFit="1" customWidth="1"/>
    <col min="6" max="16384" width="9.140625" style="27" customWidth="1"/>
  </cols>
  <sheetData>
    <row r="1" spans="2:3" ht="12.75">
      <c r="B1" s="137" t="s">
        <v>450</v>
      </c>
      <c r="C1" s="137"/>
    </row>
    <row r="2" spans="1:4" ht="30.75" customHeight="1">
      <c r="A2" s="138" t="s">
        <v>368</v>
      </c>
      <c r="B2" s="138"/>
      <c r="C2" s="138"/>
      <c r="D2" s="138"/>
    </row>
    <row r="3" spans="1:4" ht="25.5">
      <c r="A3" s="20"/>
      <c r="B3" s="21" t="s">
        <v>3</v>
      </c>
      <c r="C3" s="21" t="s">
        <v>18</v>
      </c>
      <c r="D3" s="21" t="s">
        <v>19</v>
      </c>
    </row>
    <row r="4" spans="1:4" ht="12.75">
      <c r="A4" s="57">
        <v>1</v>
      </c>
      <c r="B4" s="68" t="s">
        <v>131</v>
      </c>
      <c r="C4" s="69">
        <v>19932388</v>
      </c>
      <c r="D4" s="69">
        <v>16727493</v>
      </c>
    </row>
    <row r="5" spans="1:4" ht="25.5">
      <c r="A5" s="57">
        <v>2</v>
      </c>
      <c r="B5" s="68" t="s">
        <v>132</v>
      </c>
      <c r="C5" s="69">
        <v>27547813</v>
      </c>
      <c r="D5" s="69">
        <v>26918447</v>
      </c>
    </row>
    <row r="6" spans="1:4" ht="12.75">
      <c r="A6" s="57">
        <v>3</v>
      </c>
      <c r="B6" s="68" t="s">
        <v>133</v>
      </c>
      <c r="C6" s="69">
        <v>1136518</v>
      </c>
      <c r="D6" s="69">
        <v>1155660</v>
      </c>
    </row>
    <row r="7" spans="1:4" ht="12.75">
      <c r="A7" s="58">
        <v>4</v>
      </c>
      <c r="B7" s="28" t="s">
        <v>134</v>
      </c>
      <c r="C7" s="29">
        <v>48616719</v>
      </c>
      <c r="D7" s="29">
        <v>44801600</v>
      </c>
    </row>
    <row r="8" spans="1:4" ht="25.5">
      <c r="A8" s="57">
        <v>5</v>
      </c>
      <c r="B8" s="68" t="s">
        <v>135</v>
      </c>
      <c r="C8" s="69">
        <v>114541298</v>
      </c>
      <c r="D8" s="69">
        <v>125722973</v>
      </c>
    </row>
    <row r="9" spans="1:4" ht="12.75">
      <c r="A9" s="57">
        <v>6</v>
      </c>
      <c r="B9" s="68" t="s">
        <v>136</v>
      </c>
      <c r="C9" s="69">
        <v>35952153</v>
      </c>
      <c r="D9" s="69">
        <v>37260799</v>
      </c>
    </row>
    <row r="10" spans="1:4" ht="12.75">
      <c r="A10" s="57">
        <v>7</v>
      </c>
      <c r="B10" s="68" t="s">
        <v>137</v>
      </c>
      <c r="C10" s="69">
        <v>20825481</v>
      </c>
      <c r="D10" s="69">
        <v>8760808</v>
      </c>
    </row>
    <row r="11" spans="1:4" ht="12.75">
      <c r="A11" s="57">
        <v>8</v>
      </c>
      <c r="B11" s="68" t="s">
        <v>138</v>
      </c>
      <c r="C11" s="69">
        <v>8279384</v>
      </c>
      <c r="D11" s="69">
        <v>436599</v>
      </c>
    </row>
    <row r="12" spans="1:4" ht="12.75">
      <c r="A12" s="58">
        <v>9</v>
      </c>
      <c r="B12" s="28" t="s">
        <v>139</v>
      </c>
      <c r="C12" s="29">
        <v>179598316</v>
      </c>
      <c r="D12" s="29">
        <v>172181179</v>
      </c>
    </row>
    <row r="13" spans="1:4" ht="12.75">
      <c r="A13" s="57">
        <v>10</v>
      </c>
      <c r="B13" s="68" t="s">
        <v>140</v>
      </c>
      <c r="C13" s="69">
        <v>21692335</v>
      </c>
      <c r="D13" s="69">
        <v>24847754</v>
      </c>
    </row>
    <row r="14" spans="1:4" ht="12.75">
      <c r="A14" s="57">
        <v>11</v>
      </c>
      <c r="B14" s="68" t="s">
        <v>141</v>
      </c>
      <c r="C14" s="69">
        <v>15712309</v>
      </c>
      <c r="D14" s="69">
        <v>13291758</v>
      </c>
    </row>
    <row r="15" spans="1:4" ht="12.75">
      <c r="A15" s="57">
        <v>12</v>
      </c>
      <c r="B15" s="68" t="s">
        <v>142</v>
      </c>
      <c r="C15" s="69">
        <v>4714279</v>
      </c>
      <c r="D15" s="69">
        <v>3871350</v>
      </c>
    </row>
    <row r="16" spans="1:4" ht="12.75">
      <c r="A16" s="57">
        <v>13</v>
      </c>
      <c r="B16" s="68" t="s">
        <v>143</v>
      </c>
      <c r="C16" s="69">
        <v>2228051</v>
      </c>
      <c r="D16" s="69">
        <v>1903408</v>
      </c>
    </row>
    <row r="17" spans="1:4" ht="12.75">
      <c r="A17" s="58">
        <v>14</v>
      </c>
      <c r="B17" s="28" t="s">
        <v>144</v>
      </c>
      <c r="C17" s="29">
        <v>44346974</v>
      </c>
      <c r="D17" s="29">
        <v>43914270</v>
      </c>
    </row>
    <row r="18" spans="1:4" ht="12.75">
      <c r="A18" s="57">
        <v>15</v>
      </c>
      <c r="B18" s="68" t="s">
        <v>145</v>
      </c>
      <c r="C18" s="69">
        <v>68453029</v>
      </c>
      <c r="D18" s="69">
        <v>68059117</v>
      </c>
    </row>
    <row r="19" spans="1:4" ht="12.75">
      <c r="A19" s="57">
        <v>16</v>
      </c>
      <c r="B19" s="68" t="s">
        <v>146</v>
      </c>
      <c r="C19" s="69">
        <v>11791832</v>
      </c>
      <c r="D19" s="69">
        <v>12265519</v>
      </c>
    </row>
    <row r="20" spans="1:4" ht="12.75">
      <c r="A20" s="57">
        <v>17</v>
      </c>
      <c r="B20" s="68" t="s">
        <v>147</v>
      </c>
      <c r="C20" s="69">
        <v>14696601</v>
      </c>
      <c r="D20" s="69">
        <v>13935469</v>
      </c>
    </row>
    <row r="21" spans="1:4" ht="12.75">
      <c r="A21" s="58">
        <v>18</v>
      </c>
      <c r="B21" s="28" t="s">
        <v>148</v>
      </c>
      <c r="C21" s="29">
        <v>94941462</v>
      </c>
      <c r="D21" s="29">
        <v>94260105</v>
      </c>
    </row>
    <row r="22" spans="1:4" ht="12.75">
      <c r="A22" s="58">
        <v>19</v>
      </c>
      <c r="B22" s="28" t="s">
        <v>149</v>
      </c>
      <c r="C22" s="29">
        <v>18340115</v>
      </c>
      <c r="D22" s="29">
        <v>21005486</v>
      </c>
    </row>
    <row r="23" spans="1:4" ht="12.75">
      <c r="A23" s="58">
        <v>20</v>
      </c>
      <c r="B23" s="28" t="s">
        <v>150</v>
      </c>
      <c r="C23" s="29">
        <v>60273798</v>
      </c>
      <c r="D23" s="29">
        <v>65269104</v>
      </c>
    </row>
    <row r="24" spans="1:4" ht="12.75">
      <c r="A24" s="58">
        <v>21</v>
      </c>
      <c r="B24" s="28" t="s">
        <v>151</v>
      </c>
      <c r="C24" s="29">
        <v>10312686</v>
      </c>
      <c r="D24" s="29">
        <v>-7466186</v>
      </c>
    </row>
    <row r="25" spans="1:4" ht="25.5">
      <c r="A25" s="57">
        <v>22</v>
      </c>
      <c r="B25" s="68" t="s">
        <v>152</v>
      </c>
      <c r="C25" s="69">
        <v>1630</v>
      </c>
      <c r="D25" s="69">
        <v>17</v>
      </c>
    </row>
    <row r="26" spans="1:4" ht="25.5">
      <c r="A26" s="58">
        <v>23</v>
      </c>
      <c r="B26" s="28" t="s">
        <v>153</v>
      </c>
      <c r="C26" s="29">
        <v>1630</v>
      </c>
      <c r="D26" s="29">
        <v>17</v>
      </c>
    </row>
    <row r="27" spans="1:4" ht="12.75">
      <c r="A27" s="57">
        <v>24</v>
      </c>
      <c r="B27" s="68" t="s">
        <v>154</v>
      </c>
      <c r="C27" s="69">
        <v>79247</v>
      </c>
      <c r="D27" s="69">
        <v>63636</v>
      </c>
    </row>
    <row r="28" spans="1:4" ht="12.75">
      <c r="A28" s="58">
        <v>25</v>
      </c>
      <c r="B28" s="28" t="s">
        <v>155</v>
      </c>
      <c r="C28" s="29">
        <v>79247</v>
      </c>
      <c r="D28" s="29">
        <v>63636</v>
      </c>
    </row>
    <row r="29" spans="1:4" ht="12.75">
      <c r="A29" s="58">
        <v>26</v>
      </c>
      <c r="B29" s="28" t="s">
        <v>156</v>
      </c>
      <c r="C29" s="29">
        <v>-77617</v>
      </c>
      <c r="D29" s="29">
        <v>-63619</v>
      </c>
    </row>
    <row r="30" spans="1:4" ht="12.75">
      <c r="A30" s="58">
        <v>27</v>
      </c>
      <c r="B30" s="28" t="s">
        <v>157</v>
      </c>
      <c r="C30" s="29">
        <v>10235069</v>
      </c>
      <c r="D30" s="29">
        <v>-7529805</v>
      </c>
    </row>
  </sheetData>
  <sheetProtection/>
  <mergeCells count="2">
    <mergeCell ref="B1:C1"/>
    <mergeCell ref="A2:D2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pane ySplit="2" topLeftCell="A3" activePane="bottomLeft" state="frozen"/>
      <selection pane="topLeft" activeCell="B21" sqref="B21"/>
      <selection pane="bottomLeft" activeCell="A1" sqref="A1:C1"/>
    </sheetView>
  </sheetViews>
  <sheetFormatPr defaultColWidth="9.140625" defaultRowHeight="12.75"/>
  <cols>
    <col min="1" max="1" width="8.140625" style="26" customWidth="1"/>
    <col min="2" max="2" width="68.57421875" style="26" customWidth="1"/>
    <col min="3" max="3" width="19.140625" style="26" customWidth="1"/>
    <col min="4" max="16384" width="9.140625" style="26" customWidth="1"/>
  </cols>
  <sheetData>
    <row r="1" spans="1:3" ht="17.25" customHeight="1">
      <c r="A1" s="137" t="s">
        <v>451</v>
      </c>
      <c r="B1" s="137"/>
      <c r="C1" s="137"/>
    </row>
    <row r="2" spans="1:3" ht="15" customHeight="1">
      <c r="A2" s="139" t="s">
        <v>369</v>
      </c>
      <c r="B2" s="140"/>
      <c r="C2" s="141"/>
    </row>
    <row r="3" spans="1:3" ht="15">
      <c r="A3" s="20"/>
      <c r="B3" s="21" t="s">
        <v>3</v>
      </c>
      <c r="C3" s="21" t="s">
        <v>48</v>
      </c>
    </row>
    <row r="4" spans="1:3" ht="12.75">
      <c r="A4" s="57">
        <v>1</v>
      </c>
      <c r="B4" s="68" t="s">
        <v>47</v>
      </c>
      <c r="C4" s="69">
        <v>147233380</v>
      </c>
    </row>
    <row r="5" spans="1:3" ht="12.75">
      <c r="A5" s="57">
        <v>2</v>
      </c>
      <c r="B5" s="68" t="s">
        <v>46</v>
      </c>
      <c r="C5" s="69">
        <v>149453375</v>
      </c>
    </row>
    <row r="6" spans="1:3" ht="12.75">
      <c r="A6" s="58">
        <v>3</v>
      </c>
      <c r="B6" s="28" t="s">
        <v>45</v>
      </c>
      <c r="C6" s="29">
        <v>-2219995</v>
      </c>
    </row>
    <row r="7" spans="1:3" ht="12.75">
      <c r="A7" s="57">
        <v>4</v>
      </c>
      <c r="B7" s="68" t="s">
        <v>44</v>
      </c>
      <c r="C7" s="69">
        <v>72507435</v>
      </c>
    </row>
    <row r="8" spans="1:3" ht="12.75">
      <c r="A8" s="57">
        <v>5</v>
      </c>
      <c r="B8" s="68" t="s">
        <v>43</v>
      </c>
      <c r="C8" s="69">
        <v>52696499</v>
      </c>
    </row>
    <row r="9" spans="1:3" ht="12.75">
      <c r="A9" s="58">
        <v>6</v>
      </c>
      <c r="B9" s="28" t="s">
        <v>42</v>
      </c>
      <c r="C9" s="29">
        <v>19810936</v>
      </c>
    </row>
    <row r="10" spans="1:3" ht="12.75">
      <c r="A10" s="58">
        <v>7</v>
      </c>
      <c r="B10" s="28" t="s">
        <v>41</v>
      </c>
      <c r="C10" s="29">
        <v>17590941</v>
      </c>
    </row>
    <row r="11" spans="1:3" ht="12.75">
      <c r="A11" s="57">
        <v>8</v>
      </c>
      <c r="B11" s="68" t="s">
        <v>40</v>
      </c>
      <c r="C11" s="69">
        <v>20336628</v>
      </c>
    </row>
    <row r="12" spans="1:3" ht="12.75">
      <c r="A12" s="57">
        <v>9</v>
      </c>
      <c r="B12" s="68" t="s">
        <v>39</v>
      </c>
      <c r="C12" s="69">
        <v>19136155</v>
      </c>
    </row>
    <row r="13" spans="1:3" ht="12.75">
      <c r="A13" s="58">
        <v>10</v>
      </c>
      <c r="B13" s="28" t="s">
        <v>38</v>
      </c>
      <c r="C13" s="29">
        <v>1200473</v>
      </c>
    </row>
    <row r="14" spans="1:3" ht="12.75">
      <c r="A14" s="58">
        <v>11</v>
      </c>
      <c r="B14" s="28" t="s">
        <v>37</v>
      </c>
      <c r="C14" s="29">
        <v>1200473</v>
      </c>
    </row>
    <row r="15" spans="1:3" ht="12.75">
      <c r="A15" s="58">
        <v>12</v>
      </c>
      <c r="B15" s="28" t="s">
        <v>36</v>
      </c>
      <c r="C15" s="29">
        <v>18791414</v>
      </c>
    </row>
    <row r="16" spans="1:3" ht="12.75">
      <c r="A16" s="58">
        <v>13</v>
      </c>
      <c r="B16" s="28" t="s">
        <v>35</v>
      </c>
      <c r="C16" s="29">
        <v>17590941</v>
      </c>
    </row>
    <row r="17" spans="1:3" ht="25.5">
      <c r="A17" s="58">
        <v>14</v>
      </c>
      <c r="B17" s="28" t="s">
        <v>158</v>
      </c>
      <c r="C17" s="29">
        <v>108043</v>
      </c>
    </row>
    <row r="18" spans="1:3" ht="12.75">
      <c r="A18" s="58">
        <v>15</v>
      </c>
      <c r="B18" s="28" t="s">
        <v>34</v>
      </c>
      <c r="C18" s="29">
        <v>1092430</v>
      </c>
    </row>
  </sheetData>
  <sheetProtection/>
  <mergeCells count="2">
    <mergeCell ref="A2:C2"/>
    <mergeCell ref="A1:C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6"/>
  <sheetViews>
    <sheetView zoomScalePageLayoutView="0" workbookViewId="0" topLeftCell="A1">
      <pane xSplit="2" ySplit="2" topLeftCell="C3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1" sqref="A1:S1"/>
    </sheetView>
  </sheetViews>
  <sheetFormatPr defaultColWidth="9.140625" defaultRowHeight="12.75"/>
  <cols>
    <col min="1" max="1" width="3.00390625" style="26" bestFit="1" customWidth="1"/>
    <col min="2" max="2" width="60.8515625" style="26" customWidth="1"/>
    <col min="3" max="3" width="14.7109375" style="26" customWidth="1"/>
    <col min="4" max="4" width="19.00390625" style="26" bestFit="1" customWidth="1"/>
    <col min="5" max="5" width="18.00390625" style="26" bestFit="1" customWidth="1"/>
    <col min="6" max="6" width="15.28125" style="26" bestFit="1" customWidth="1"/>
    <col min="7" max="7" width="18.00390625" style="26" bestFit="1" customWidth="1"/>
    <col min="8" max="8" width="16.28125" style="26" bestFit="1" customWidth="1"/>
    <col min="9" max="9" width="17.00390625" style="26" bestFit="1" customWidth="1"/>
    <col min="10" max="10" width="17.00390625" style="26" customWidth="1"/>
    <col min="11" max="11" width="15.7109375" style="26" bestFit="1" customWidth="1"/>
    <col min="12" max="12" width="18.28125" style="26" bestFit="1" customWidth="1"/>
    <col min="13" max="13" width="17.57421875" style="26" bestFit="1" customWidth="1"/>
    <col min="14" max="14" width="18.8515625" style="26" bestFit="1" customWidth="1"/>
    <col min="15" max="15" width="16.7109375" style="26" bestFit="1" customWidth="1"/>
    <col min="16" max="16" width="16.57421875" style="26" bestFit="1" customWidth="1"/>
    <col min="17" max="17" width="19.00390625" style="26" bestFit="1" customWidth="1"/>
    <col min="18" max="18" width="15.00390625" style="26" customWidth="1"/>
    <col min="19" max="19" width="11.421875" style="26" customWidth="1"/>
    <col min="20" max="20" width="12.7109375" style="26" customWidth="1"/>
    <col min="21" max="21" width="9.140625" style="26" customWidth="1"/>
    <col min="22" max="22" width="12.28125" style="26" customWidth="1"/>
    <col min="23" max="23" width="13.57421875" style="26" customWidth="1"/>
    <col min="24" max="25" width="9.140625" style="26" customWidth="1"/>
    <col min="26" max="26" width="14.8515625" style="26" customWidth="1"/>
    <col min="27" max="27" width="11.8515625" style="26" customWidth="1"/>
    <col min="28" max="28" width="13.140625" style="26" customWidth="1"/>
    <col min="29" max="29" width="10.140625" style="26" bestFit="1" customWidth="1"/>
    <col min="30" max="16384" width="9.140625" style="26" customWidth="1"/>
  </cols>
  <sheetData>
    <row r="1" spans="1:19" ht="12.75">
      <c r="A1" s="142" t="s">
        <v>452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28" ht="12.75" customHeight="1">
      <c r="A2" s="139" t="s">
        <v>370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4"/>
    </row>
    <row r="3" spans="1:28" ht="84">
      <c r="A3" s="63"/>
      <c r="B3" s="122" t="s">
        <v>3</v>
      </c>
      <c r="C3" s="122" t="s">
        <v>49</v>
      </c>
      <c r="D3" s="122" t="s">
        <v>159</v>
      </c>
      <c r="E3" s="122" t="s">
        <v>160</v>
      </c>
      <c r="F3" s="122" t="s">
        <v>179</v>
      </c>
      <c r="G3" s="122" t="s">
        <v>161</v>
      </c>
      <c r="H3" s="122" t="s">
        <v>162</v>
      </c>
      <c r="I3" s="122" t="s">
        <v>163</v>
      </c>
      <c r="J3" s="122" t="s">
        <v>164</v>
      </c>
      <c r="K3" s="122" t="s">
        <v>165</v>
      </c>
      <c r="L3" s="122" t="s">
        <v>166</v>
      </c>
      <c r="M3" s="122" t="s">
        <v>399</v>
      </c>
      <c r="N3" s="122" t="s">
        <v>167</v>
      </c>
      <c r="O3" s="122" t="s">
        <v>168</v>
      </c>
      <c r="P3" s="122" t="s">
        <v>169</v>
      </c>
      <c r="Q3" s="122" t="s">
        <v>203</v>
      </c>
      <c r="R3" s="122" t="s">
        <v>170</v>
      </c>
      <c r="S3" s="122" t="s">
        <v>171</v>
      </c>
      <c r="T3" s="122" t="s">
        <v>172</v>
      </c>
      <c r="U3" s="122" t="s">
        <v>173</v>
      </c>
      <c r="V3" s="122" t="s">
        <v>174</v>
      </c>
      <c r="W3" s="122" t="s">
        <v>400</v>
      </c>
      <c r="X3" s="122" t="s">
        <v>83</v>
      </c>
      <c r="Y3" s="122" t="s">
        <v>401</v>
      </c>
      <c r="Z3" s="122" t="s">
        <v>175</v>
      </c>
      <c r="AA3" s="122" t="s">
        <v>176</v>
      </c>
      <c r="AB3" s="122" t="s">
        <v>177</v>
      </c>
    </row>
    <row r="4" spans="1:29" ht="12.75">
      <c r="A4" s="57">
        <v>1</v>
      </c>
      <c r="B4" s="68" t="s">
        <v>232</v>
      </c>
      <c r="C4" s="69">
        <v>68020055</v>
      </c>
      <c r="D4" s="69">
        <v>3835000</v>
      </c>
      <c r="E4" s="69">
        <v>0</v>
      </c>
      <c r="F4" s="69">
        <v>0</v>
      </c>
      <c r="G4" s="69">
        <v>0</v>
      </c>
      <c r="H4" s="69">
        <v>0</v>
      </c>
      <c r="I4" s="69">
        <v>11354929</v>
      </c>
      <c r="J4" s="69">
        <v>0</v>
      </c>
      <c r="K4" s="69">
        <v>0</v>
      </c>
      <c r="L4" s="69">
        <v>0</v>
      </c>
      <c r="M4" s="69">
        <v>0</v>
      </c>
      <c r="N4" s="69">
        <v>4700872</v>
      </c>
      <c r="O4" s="69">
        <v>10945958</v>
      </c>
      <c r="P4" s="69">
        <v>3674967</v>
      </c>
      <c r="Q4" s="69">
        <v>0</v>
      </c>
      <c r="R4" s="69">
        <v>0</v>
      </c>
      <c r="S4" s="69">
        <v>0</v>
      </c>
      <c r="T4" s="69">
        <v>16257961</v>
      </c>
      <c r="U4" s="69">
        <v>2015494</v>
      </c>
      <c r="V4" s="69">
        <v>8776950</v>
      </c>
      <c r="W4" s="69">
        <v>0</v>
      </c>
      <c r="X4" s="69">
        <v>135030</v>
      </c>
      <c r="Y4" s="69">
        <v>540120</v>
      </c>
      <c r="Z4" s="69">
        <v>0</v>
      </c>
      <c r="AA4" s="69">
        <v>0</v>
      </c>
      <c r="AB4" s="69">
        <v>5782774</v>
      </c>
      <c r="AC4" s="129"/>
    </row>
    <row r="5" spans="1:28" ht="12.75">
      <c r="A5" s="57">
        <v>2</v>
      </c>
      <c r="B5" s="68" t="s">
        <v>402</v>
      </c>
      <c r="C5" s="69">
        <v>756189</v>
      </c>
      <c r="D5" s="69">
        <v>150376</v>
      </c>
      <c r="E5" s="69">
        <v>0</v>
      </c>
      <c r="F5" s="69">
        <v>0</v>
      </c>
      <c r="G5" s="69">
        <v>0</v>
      </c>
      <c r="H5" s="69">
        <v>0</v>
      </c>
      <c r="I5" s="69">
        <v>200752</v>
      </c>
      <c r="J5" s="69">
        <v>0</v>
      </c>
      <c r="K5" s="69">
        <v>0</v>
      </c>
      <c r="L5" s="69">
        <v>0</v>
      </c>
      <c r="M5" s="69">
        <v>0</v>
      </c>
      <c r="N5" s="69">
        <v>100000</v>
      </c>
      <c r="O5" s="69">
        <v>0</v>
      </c>
      <c r="P5" s="69">
        <v>0</v>
      </c>
      <c r="Q5" s="69">
        <v>0</v>
      </c>
      <c r="R5" s="69">
        <v>0</v>
      </c>
      <c r="S5" s="69">
        <v>0</v>
      </c>
      <c r="T5" s="69">
        <v>0</v>
      </c>
      <c r="U5" s="69">
        <v>0</v>
      </c>
      <c r="V5" s="69">
        <v>198288</v>
      </c>
      <c r="W5" s="69">
        <v>0</v>
      </c>
      <c r="X5" s="69">
        <v>3051</v>
      </c>
      <c r="Y5" s="69">
        <v>12203</v>
      </c>
      <c r="Z5" s="69">
        <v>0</v>
      </c>
      <c r="AA5" s="69">
        <v>0</v>
      </c>
      <c r="AB5" s="69">
        <v>91519</v>
      </c>
    </row>
    <row r="6" spans="1:28" ht="12.75">
      <c r="A6" s="57">
        <v>3</v>
      </c>
      <c r="B6" s="68" t="s">
        <v>233</v>
      </c>
      <c r="C6" s="69">
        <v>518957</v>
      </c>
      <c r="D6" s="69">
        <v>193005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38815</v>
      </c>
      <c r="O6" s="69">
        <v>0</v>
      </c>
      <c r="P6" s="69">
        <v>54500</v>
      </c>
      <c r="Q6" s="69">
        <v>0</v>
      </c>
      <c r="R6" s="69">
        <v>0</v>
      </c>
      <c r="S6" s="69">
        <v>0</v>
      </c>
      <c r="T6" s="69">
        <v>49428</v>
      </c>
      <c r="U6" s="69">
        <v>33120</v>
      </c>
      <c r="V6" s="69">
        <v>97557</v>
      </c>
      <c r="W6" s="69">
        <v>0</v>
      </c>
      <c r="X6" s="69">
        <v>1501</v>
      </c>
      <c r="Y6" s="69">
        <v>6004</v>
      </c>
      <c r="Z6" s="69">
        <v>0</v>
      </c>
      <c r="AA6" s="69">
        <v>0</v>
      </c>
      <c r="AB6" s="69">
        <v>45027</v>
      </c>
    </row>
    <row r="7" spans="1:28" ht="12.75">
      <c r="A7" s="57">
        <v>4</v>
      </c>
      <c r="B7" s="68" t="s">
        <v>234</v>
      </c>
      <c r="C7" s="69">
        <v>1050102</v>
      </c>
      <c r="D7" s="69">
        <v>17313</v>
      </c>
      <c r="E7" s="69">
        <v>0</v>
      </c>
      <c r="F7" s="69">
        <v>0</v>
      </c>
      <c r="G7" s="69">
        <v>0</v>
      </c>
      <c r="H7" s="69">
        <v>0</v>
      </c>
      <c r="I7" s="69">
        <v>195127</v>
      </c>
      <c r="J7" s="69">
        <v>0</v>
      </c>
      <c r="K7" s="69">
        <v>0</v>
      </c>
      <c r="L7" s="69">
        <v>0</v>
      </c>
      <c r="M7" s="69">
        <v>0</v>
      </c>
      <c r="N7" s="69">
        <v>202533</v>
      </c>
      <c r="O7" s="69">
        <v>28560</v>
      </c>
      <c r="P7" s="69">
        <v>129077</v>
      </c>
      <c r="Q7" s="69">
        <v>0</v>
      </c>
      <c r="R7" s="69">
        <v>0</v>
      </c>
      <c r="S7" s="69">
        <v>0</v>
      </c>
      <c r="T7" s="69">
        <v>337006</v>
      </c>
      <c r="U7" s="69">
        <v>36666</v>
      </c>
      <c r="V7" s="69">
        <v>67482</v>
      </c>
      <c r="W7" s="69">
        <v>0</v>
      </c>
      <c r="X7" s="69">
        <v>1038</v>
      </c>
      <c r="Y7" s="69">
        <v>4153</v>
      </c>
      <c r="Z7" s="69">
        <v>0</v>
      </c>
      <c r="AA7" s="69">
        <v>0</v>
      </c>
      <c r="AB7" s="69">
        <v>31147</v>
      </c>
    </row>
    <row r="8" spans="1:28" ht="12.75">
      <c r="A8" s="57">
        <v>5</v>
      </c>
      <c r="B8" s="68" t="s">
        <v>235</v>
      </c>
      <c r="C8" s="69">
        <v>70345303</v>
      </c>
      <c r="D8" s="69">
        <v>4195694</v>
      </c>
      <c r="E8" s="69">
        <v>0</v>
      </c>
      <c r="F8" s="69">
        <v>0</v>
      </c>
      <c r="G8" s="69">
        <v>0</v>
      </c>
      <c r="H8" s="69">
        <v>0</v>
      </c>
      <c r="I8" s="69">
        <v>11750808</v>
      </c>
      <c r="J8" s="69">
        <v>0</v>
      </c>
      <c r="K8" s="69">
        <v>0</v>
      </c>
      <c r="L8" s="69">
        <v>0</v>
      </c>
      <c r="M8" s="69">
        <v>0</v>
      </c>
      <c r="N8" s="69">
        <v>5042220</v>
      </c>
      <c r="O8" s="69">
        <v>10974518</v>
      </c>
      <c r="P8" s="69">
        <v>3858544</v>
      </c>
      <c r="Q8" s="69">
        <v>0</v>
      </c>
      <c r="R8" s="69">
        <v>0</v>
      </c>
      <c r="S8" s="69">
        <v>0</v>
      </c>
      <c r="T8" s="69">
        <v>16644395</v>
      </c>
      <c r="U8" s="69">
        <v>2085280</v>
      </c>
      <c r="V8" s="69">
        <v>9140277</v>
      </c>
      <c r="W8" s="69">
        <v>0</v>
      </c>
      <c r="X8" s="69">
        <v>140620</v>
      </c>
      <c r="Y8" s="69">
        <v>562480</v>
      </c>
      <c r="Z8" s="69">
        <v>0</v>
      </c>
      <c r="AA8" s="69">
        <v>0</v>
      </c>
      <c r="AB8" s="69">
        <v>5950467</v>
      </c>
    </row>
    <row r="9" spans="1:28" ht="12.75">
      <c r="A9" s="57">
        <v>6</v>
      </c>
      <c r="B9" s="68" t="s">
        <v>236</v>
      </c>
      <c r="C9" s="69">
        <v>8456475</v>
      </c>
      <c r="D9" s="69">
        <v>7905082</v>
      </c>
      <c r="E9" s="69">
        <v>0</v>
      </c>
      <c r="F9" s="69">
        <v>0</v>
      </c>
      <c r="G9" s="69">
        <v>0</v>
      </c>
      <c r="H9" s="69">
        <v>0</v>
      </c>
      <c r="I9" s="69">
        <v>551393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</row>
    <row r="10" spans="1:28" ht="25.5">
      <c r="A10" s="57">
        <v>7</v>
      </c>
      <c r="B10" s="68" t="s">
        <v>237</v>
      </c>
      <c r="C10" s="69">
        <v>1205985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120000</v>
      </c>
      <c r="P10" s="69">
        <v>0</v>
      </c>
      <c r="Q10" s="69">
        <v>210000</v>
      </c>
      <c r="R10" s="69">
        <v>0</v>
      </c>
      <c r="S10" s="69">
        <v>0</v>
      </c>
      <c r="T10" s="69">
        <v>875985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</row>
    <row r="11" spans="1:28" ht="12.75">
      <c r="A11" s="57">
        <v>8</v>
      </c>
      <c r="B11" s="68" t="s">
        <v>238</v>
      </c>
      <c r="C11" s="69">
        <v>1034000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15000</v>
      </c>
      <c r="N11" s="69">
        <v>303000</v>
      </c>
      <c r="O11" s="69">
        <v>207000</v>
      </c>
      <c r="P11" s="69">
        <v>0</v>
      </c>
      <c r="Q11" s="69">
        <v>0</v>
      </c>
      <c r="R11" s="69">
        <v>274000</v>
      </c>
      <c r="S11" s="69">
        <v>0</v>
      </c>
      <c r="T11" s="69">
        <v>0</v>
      </c>
      <c r="U11" s="69">
        <v>0</v>
      </c>
      <c r="V11" s="69">
        <v>13000</v>
      </c>
      <c r="W11" s="69">
        <v>0</v>
      </c>
      <c r="X11" s="69">
        <v>200</v>
      </c>
      <c r="Y11" s="69">
        <v>800</v>
      </c>
      <c r="Z11" s="69">
        <v>0</v>
      </c>
      <c r="AA11" s="69">
        <v>0</v>
      </c>
      <c r="AB11" s="69">
        <v>221000</v>
      </c>
    </row>
    <row r="12" spans="1:28" ht="12.75">
      <c r="A12" s="57">
        <v>9</v>
      </c>
      <c r="B12" s="68" t="s">
        <v>239</v>
      </c>
      <c r="C12" s="69">
        <v>10696460</v>
      </c>
      <c r="D12" s="69">
        <v>7905082</v>
      </c>
      <c r="E12" s="69">
        <v>0</v>
      </c>
      <c r="F12" s="69">
        <v>0</v>
      </c>
      <c r="G12" s="69">
        <v>0</v>
      </c>
      <c r="H12" s="69">
        <v>0</v>
      </c>
      <c r="I12" s="69">
        <v>551393</v>
      </c>
      <c r="J12" s="69">
        <v>0</v>
      </c>
      <c r="K12" s="69">
        <v>0</v>
      </c>
      <c r="L12" s="69">
        <v>0</v>
      </c>
      <c r="M12" s="69">
        <v>15000</v>
      </c>
      <c r="N12" s="69">
        <v>303000</v>
      </c>
      <c r="O12" s="69">
        <v>327000</v>
      </c>
      <c r="P12" s="69">
        <v>0</v>
      </c>
      <c r="Q12" s="69">
        <v>210000</v>
      </c>
      <c r="R12" s="69">
        <v>274000</v>
      </c>
      <c r="S12" s="69">
        <v>0</v>
      </c>
      <c r="T12" s="69">
        <v>875985</v>
      </c>
      <c r="U12" s="69">
        <v>0</v>
      </c>
      <c r="V12" s="69">
        <v>13000</v>
      </c>
      <c r="W12" s="69">
        <v>0</v>
      </c>
      <c r="X12" s="69">
        <v>200</v>
      </c>
      <c r="Y12" s="69">
        <v>800</v>
      </c>
      <c r="Z12" s="69">
        <v>0</v>
      </c>
      <c r="AA12" s="69">
        <v>0</v>
      </c>
      <c r="AB12" s="69">
        <v>221000</v>
      </c>
    </row>
    <row r="13" spans="1:28" ht="12.75">
      <c r="A13" s="58">
        <v>10</v>
      </c>
      <c r="B13" s="28" t="s">
        <v>178</v>
      </c>
      <c r="C13" s="29">
        <v>81041763</v>
      </c>
      <c r="D13" s="29">
        <v>12100776</v>
      </c>
      <c r="E13" s="29">
        <v>0</v>
      </c>
      <c r="F13" s="29">
        <v>0</v>
      </c>
      <c r="G13" s="29">
        <v>0</v>
      </c>
      <c r="H13" s="29">
        <v>0</v>
      </c>
      <c r="I13" s="29">
        <v>12302201</v>
      </c>
      <c r="J13" s="29">
        <v>0</v>
      </c>
      <c r="K13" s="29">
        <v>0</v>
      </c>
      <c r="L13" s="29">
        <v>0</v>
      </c>
      <c r="M13" s="29">
        <v>15000</v>
      </c>
      <c r="N13" s="29">
        <v>5345220</v>
      </c>
      <c r="O13" s="29">
        <v>11301518</v>
      </c>
      <c r="P13" s="29">
        <v>3858544</v>
      </c>
      <c r="Q13" s="29">
        <v>210000</v>
      </c>
      <c r="R13" s="29">
        <v>274000</v>
      </c>
      <c r="S13" s="29">
        <v>0</v>
      </c>
      <c r="T13" s="29">
        <v>17520380</v>
      </c>
      <c r="U13" s="29">
        <v>2085280</v>
      </c>
      <c r="V13" s="29">
        <v>9153277</v>
      </c>
      <c r="W13" s="29">
        <v>0</v>
      </c>
      <c r="X13" s="29">
        <v>140820</v>
      </c>
      <c r="Y13" s="29">
        <v>563280</v>
      </c>
      <c r="Z13" s="29">
        <v>0</v>
      </c>
      <c r="AA13" s="29">
        <v>0</v>
      </c>
      <c r="AB13" s="29">
        <v>6171467</v>
      </c>
    </row>
    <row r="14" spans="1:28" ht="25.5">
      <c r="A14" s="58">
        <v>11</v>
      </c>
      <c r="B14" s="28" t="s">
        <v>240</v>
      </c>
      <c r="C14" s="29">
        <v>14219632</v>
      </c>
      <c r="D14" s="29">
        <v>2150619</v>
      </c>
      <c r="E14" s="29">
        <v>0</v>
      </c>
      <c r="F14" s="29">
        <v>0</v>
      </c>
      <c r="G14" s="29">
        <v>0</v>
      </c>
      <c r="H14" s="29">
        <v>0</v>
      </c>
      <c r="I14" s="29">
        <v>1404203</v>
      </c>
      <c r="J14" s="29">
        <v>0</v>
      </c>
      <c r="K14" s="29">
        <v>0</v>
      </c>
      <c r="L14" s="29">
        <v>0</v>
      </c>
      <c r="M14" s="29">
        <v>0</v>
      </c>
      <c r="N14" s="29">
        <v>1141457</v>
      </c>
      <c r="O14" s="29">
        <v>2097475</v>
      </c>
      <c r="P14" s="29">
        <v>706777</v>
      </c>
      <c r="Q14" s="29">
        <v>36858</v>
      </c>
      <c r="R14" s="29">
        <v>38000</v>
      </c>
      <c r="S14" s="29">
        <v>0</v>
      </c>
      <c r="T14" s="29">
        <v>3341683</v>
      </c>
      <c r="U14" s="29">
        <v>329254</v>
      </c>
      <c r="V14" s="29">
        <v>1693388</v>
      </c>
      <c r="W14" s="29">
        <v>0</v>
      </c>
      <c r="X14" s="29">
        <v>26052</v>
      </c>
      <c r="Y14" s="29">
        <v>104209</v>
      </c>
      <c r="Z14" s="29">
        <v>0</v>
      </c>
      <c r="AA14" s="29">
        <v>0</v>
      </c>
      <c r="AB14" s="29">
        <v>1149657</v>
      </c>
    </row>
    <row r="15" spans="1:28" ht="12.75">
      <c r="A15" s="57">
        <v>12</v>
      </c>
      <c r="B15" s="68" t="s">
        <v>241</v>
      </c>
      <c r="C15" s="69">
        <v>13847524</v>
      </c>
      <c r="D15" s="69">
        <v>2150619</v>
      </c>
      <c r="E15" s="69">
        <v>0</v>
      </c>
      <c r="F15" s="69">
        <v>0</v>
      </c>
      <c r="G15" s="69">
        <v>0</v>
      </c>
      <c r="H15" s="69">
        <v>0</v>
      </c>
      <c r="I15" s="69">
        <v>1308331</v>
      </c>
      <c r="J15" s="69">
        <v>0</v>
      </c>
      <c r="K15" s="69">
        <v>0</v>
      </c>
      <c r="L15" s="69">
        <v>0</v>
      </c>
      <c r="M15" s="69">
        <v>0</v>
      </c>
      <c r="N15" s="69">
        <v>1082457</v>
      </c>
      <c r="O15" s="69">
        <v>2066475</v>
      </c>
      <c r="P15" s="69">
        <v>706777</v>
      </c>
      <c r="Q15" s="69">
        <v>36858</v>
      </c>
      <c r="R15" s="69">
        <v>0</v>
      </c>
      <c r="S15" s="69">
        <v>0</v>
      </c>
      <c r="T15" s="69">
        <v>3242447</v>
      </c>
      <c r="U15" s="69">
        <v>329254</v>
      </c>
      <c r="V15" s="69">
        <v>1690788</v>
      </c>
      <c r="W15" s="69">
        <v>0</v>
      </c>
      <c r="X15" s="69">
        <v>26012</v>
      </c>
      <c r="Y15" s="69">
        <v>104049</v>
      </c>
      <c r="Z15" s="69">
        <v>0</v>
      </c>
      <c r="AA15" s="69">
        <v>0</v>
      </c>
      <c r="AB15" s="69">
        <v>1103457</v>
      </c>
    </row>
    <row r="16" spans="1:28" ht="12.75">
      <c r="A16" s="57">
        <v>13</v>
      </c>
      <c r="B16" s="68" t="s">
        <v>242</v>
      </c>
      <c r="C16" s="69">
        <v>195108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95872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99236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</row>
    <row r="17" spans="1:28" ht="25.5">
      <c r="A17" s="57">
        <v>14</v>
      </c>
      <c r="B17" s="68" t="s">
        <v>243</v>
      </c>
      <c r="C17" s="69">
        <v>177000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59000</v>
      </c>
      <c r="O17" s="69">
        <v>31000</v>
      </c>
      <c r="P17" s="69">
        <v>0</v>
      </c>
      <c r="Q17" s="69">
        <v>0</v>
      </c>
      <c r="R17" s="69">
        <v>38000</v>
      </c>
      <c r="S17" s="69">
        <v>0</v>
      </c>
      <c r="T17" s="69">
        <v>0</v>
      </c>
      <c r="U17" s="69">
        <v>0</v>
      </c>
      <c r="V17" s="69">
        <v>2600</v>
      </c>
      <c r="W17" s="69">
        <v>0</v>
      </c>
      <c r="X17" s="69">
        <v>40</v>
      </c>
      <c r="Y17" s="69">
        <v>160</v>
      </c>
      <c r="Z17" s="69">
        <v>0</v>
      </c>
      <c r="AA17" s="69">
        <v>0</v>
      </c>
      <c r="AB17" s="69">
        <v>46200</v>
      </c>
    </row>
    <row r="18" spans="1:28" ht="12.75">
      <c r="A18" s="57">
        <v>15</v>
      </c>
      <c r="B18" s="68" t="s">
        <v>244</v>
      </c>
      <c r="C18" s="69">
        <v>379035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296635</v>
      </c>
      <c r="P18" s="69">
        <v>58100</v>
      </c>
      <c r="Q18" s="69">
        <v>0</v>
      </c>
      <c r="R18" s="69">
        <v>0</v>
      </c>
      <c r="S18" s="69">
        <v>0</v>
      </c>
      <c r="T18" s="69">
        <v>24300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</row>
    <row r="19" spans="1:28" ht="12.75">
      <c r="A19" s="57">
        <v>16</v>
      </c>
      <c r="B19" s="68" t="s">
        <v>245</v>
      </c>
      <c r="C19" s="69">
        <v>25254244</v>
      </c>
      <c r="D19" s="69">
        <v>92586</v>
      </c>
      <c r="E19" s="69">
        <v>2799</v>
      </c>
      <c r="F19" s="69">
        <v>0</v>
      </c>
      <c r="G19" s="69">
        <v>0</v>
      </c>
      <c r="H19" s="69">
        <v>0</v>
      </c>
      <c r="I19" s="69">
        <v>2155851</v>
      </c>
      <c r="J19" s="69">
        <v>511021</v>
      </c>
      <c r="K19" s="69">
        <v>28902</v>
      </c>
      <c r="L19" s="69">
        <v>0</v>
      </c>
      <c r="M19" s="69">
        <v>6344</v>
      </c>
      <c r="N19" s="69">
        <v>693913</v>
      </c>
      <c r="O19" s="69">
        <v>437920</v>
      </c>
      <c r="P19" s="69">
        <v>82134</v>
      </c>
      <c r="Q19" s="69">
        <v>8787</v>
      </c>
      <c r="R19" s="69">
        <v>243845</v>
      </c>
      <c r="S19" s="69">
        <v>0</v>
      </c>
      <c r="T19" s="69">
        <v>32421</v>
      </c>
      <c r="U19" s="69">
        <v>482732</v>
      </c>
      <c r="V19" s="69">
        <v>12473937</v>
      </c>
      <c r="W19" s="69">
        <v>0</v>
      </c>
      <c r="X19" s="69">
        <v>169546</v>
      </c>
      <c r="Y19" s="69">
        <v>678182</v>
      </c>
      <c r="Z19" s="69">
        <v>2046118</v>
      </c>
      <c r="AA19" s="69">
        <v>0</v>
      </c>
      <c r="AB19" s="69">
        <v>5107206</v>
      </c>
    </row>
    <row r="20" spans="1:28" ht="12.75">
      <c r="A20" s="57">
        <v>17</v>
      </c>
      <c r="B20" s="68" t="s">
        <v>246</v>
      </c>
      <c r="C20" s="69">
        <v>3926807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3926807</v>
      </c>
    </row>
    <row r="21" spans="1:28" ht="12.75">
      <c r="A21" s="57">
        <v>18</v>
      </c>
      <c r="B21" s="68" t="s">
        <v>247</v>
      </c>
      <c r="C21" s="69">
        <v>29560086</v>
      </c>
      <c r="D21" s="69">
        <v>92586</v>
      </c>
      <c r="E21" s="69">
        <v>2799</v>
      </c>
      <c r="F21" s="69">
        <v>0</v>
      </c>
      <c r="G21" s="69">
        <v>0</v>
      </c>
      <c r="H21" s="69">
        <v>0</v>
      </c>
      <c r="I21" s="69">
        <v>2155851</v>
      </c>
      <c r="J21" s="69">
        <v>511021</v>
      </c>
      <c r="K21" s="69">
        <v>28902</v>
      </c>
      <c r="L21" s="69">
        <v>0</v>
      </c>
      <c r="M21" s="69">
        <v>6344</v>
      </c>
      <c r="N21" s="69">
        <v>693913</v>
      </c>
      <c r="O21" s="69">
        <v>734555</v>
      </c>
      <c r="P21" s="69">
        <v>140234</v>
      </c>
      <c r="Q21" s="69">
        <v>8787</v>
      </c>
      <c r="R21" s="69">
        <v>243845</v>
      </c>
      <c r="S21" s="69">
        <v>0</v>
      </c>
      <c r="T21" s="69">
        <v>56721</v>
      </c>
      <c r="U21" s="69">
        <v>482732</v>
      </c>
      <c r="V21" s="69">
        <v>12473937</v>
      </c>
      <c r="W21" s="69">
        <v>0</v>
      </c>
      <c r="X21" s="69">
        <v>169546</v>
      </c>
      <c r="Y21" s="69">
        <v>678182</v>
      </c>
      <c r="Z21" s="69">
        <v>2046118</v>
      </c>
      <c r="AA21" s="69">
        <v>0</v>
      </c>
      <c r="AB21" s="69">
        <v>9034013</v>
      </c>
    </row>
    <row r="22" spans="1:28" ht="12.75">
      <c r="A22" s="57">
        <v>19</v>
      </c>
      <c r="B22" s="68" t="s">
        <v>248</v>
      </c>
      <c r="C22" s="69">
        <v>574971</v>
      </c>
      <c r="D22" s="69">
        <v>148476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159000</v>
      </c>
      <c r="O22" s="69">
        <v>168125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99370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</row>
    <row r="23" spans="1:28" ht="12.75">
      <c r="A23" s="57">
        <v>20</v>
      </c>
      <c r="B23" s="68" t="s">
        <v>249</v>
      </c>
      <c r="C23" s="69">
        <v>292758</v>
      </c>
      <c r="D23" s="69">
        <v>7149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246432</v>
      </c>
      <c r="O23" s="69">
        <v>39177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</row>
    <row r="24" spans="1:28" ht="12.75">
      <c r="A24" s="57">
        <v>21</v>
      </c>
      <c r="B24" s="68" t="s">
        <v>250</v>
      </c>
      <c r="C24" s="69">
        <v>867729</v>
      </c>
      <c r="D24" s="69">
        <v>155625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405432</v>
      </c>
      <c r="O24" s="69">
        <v>207302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99370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</row>
    <row r="25" spans="1:28" ht="12.75">
      <c r="A25" s="57">
        <v>22</v>
      </c>
      <c r="B25" s="68" t="s">
        <v>251</v>
      </c>
      <c r="C25" s="69">
        <v>4898437</v>
      </c>
      <c r="D25" s="69">
        <v>414174</v>
      </c>
      <c r="E25" s="69">
        <v>114240</v>
      </c>
      <c r="F25" s="69">
        <v>0</v>
      </c>
      <c r="G25" s="69">
        <v>0</v>
      </c>
      <c r="H25" s="69">
        <v>0</v>
      </c>
      <c r="I25" s="69">
        <v>0</v>
      </c>
      <c r="J25" s="69">
        <v>693320</v>
      </c>
      <c r="K25" s="69">
        <v>0</v>
      </c>
      <c r="L25" s="69">
        <v>209021</v>
      </c>
      <c r="M25" s="69">
        <v>0</v>
      </c>
      <c r="N25" s="69">
        <v>497453</v>
      </c>
      <c r="O25" s="69">
        <v>391048</v>
      </c>
      <c r="P25" s="69">
        <v>215273</v>
      </c>
      <c r="Q25" s="69">
        <v>0</v>
      </c>
      <c r="R25" s="69">
        <v>560882</v>
      </c>
      <c r="S25" s="69">
        <v>0</v>
      </c>
      <c r="T25" s="69">
        <v>0</v>
      </c>
      <c r="U25" s="69">
        <v>347714</v>
      </c>
      <c r="V25" s="69">
        <v>945953</v>
      </c>
      <c r="W25" s="69">
        <v>0</v>
      </c>
      <c r="X25" s="69">
        <v>14553</v>
      </c>
      <c r="Y25" s="69">
        <v>58212</v>
      </c>
      <c r="Z25" s="69">
        <v>0</v>
      </c>
      <c r="AA25" s="69">
        <v>0</v>
      </c>
      <c r="AB25" s="69">
        <v>436594</v>
      </c>
    </row>
    <row r="26" spans="1:28" ht="12.75">
      <c r="A26" s="57">
        <v>23</v>
      </c>
      <c r="B26" s="68" t="s">
        <v>252</v>
      </c>
      <c r="C26" s="69">
        <v>151096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151096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</row>
    <row r="27" spans="1:28" ht="12.75">
      <c r="A27" s="57">
        <v>24</v>
      </c>
      <c r="B27" s="68" t="s">
        <v>253</v>
      </c>
      <c r="C27" s="69">
        <v>842208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842208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</row>
    <row r="28" spans="1:28" ht="12.75">
      <c r="A28" s="57">
        <v>25</v>
      </c>
      <c r="B28" s="68" t="s">
        <v>254</v>
      </c>
      <c r="C28" s="69">
        <v>1235715</v>
      </c>
      <c r="D28" s="69">
        <v>26607</v>
      </c>
      <c r="E28" s="69">
        <v>0</v>
      </c>
      <c r="F28" s="69">
        <v>0</v>
      </c>
      <c r="G28" s="69">
        <v>0</v>
      </c>
      <c r="H28" s="69">
        <v>0</v>
      </c>
      <c r="I28" s="69">
        <v>558530</v>
      </c>
      <c r="J28" s="69">
        <v>0</v>
      </c>
      <c r="K28" s="69">
        <v>0</v>
      </c>
      <c r="L28" s="69">
        <v>99000</v>
      </c>
      <c r="M28" s="69">
        <v>0</v>
      </c>
      <c r="N28" s="69">
        <v>103808</v>
      </c>
      <c r="O28" s="69">
        <v>58959</v>
      </c>
      <c r="P28" s="69">
        <v>0</v>
      </c>
      <c r="Q28" s="69">
        <v>0</v>
      </c>
      <c r="R28" s="69">
        <v>7527</v>
      </c>
      <c r="S28" s="69">
        <v>0</v>
      </c>
      <c r="T28" s="69">
        <v>0</v>
      </c>
      <c r="U28" s="69">
        <v>274130</v>
      </c>
      <c r="V28" s="69">
        <v>49178</v>
      </c>
      <c r="W28" s="69">
        <v>0</v>
      </c>
      <c r="X28" s="69">
        <v>757</v>
      </c>
      <c r="Y28" s="69">
        <v>3026</v>
      </c>
      <c r="Z28" s="69">
        <v>0</v>
      </c>
      <c r="AA28" s="69">
        <v>0</v>
      </c>
      <c r="AB28" s="69">
        <v>54193</v>
      </c>
    </row>
    <row r="29" spans="1:28" ht="12.75">
      <c r="A29" s="57">
        <v>26</v>
      </c>
      <c r="B29" s="68" t="s">
        <v>255</v>
      </c>
      <c r="C29" s="69">
        <v>1925326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1877454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47872</v>
      </c>
    </row>
    <row r="30" spans="1:28" ht="12.75">
      <c r="A30" s="57">
        <v>27</v>
      </c>
      <c r="B30" s="68" t="s">
        <v>256</v>
      </c>
      <c r="C30" s="69">
        <v>1764342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1716470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47872</v>
      </c>
    </row>
    <row r="31" spans="1:28" ht="12.75">
      <c r="A31" s="57">
        <v>28</v>
      </c>
      <c r="B31" s="68" t="s">
        <v>257</v>
      </c>
      <c r="C31" s="69">
        <v>639200</v>
      </c>
      <c r="D31" s="69">
        <v>0</v>
      </c>
      <c r="E31" s="69">
        <v>140000</v>
      </c>
      <c r="F31" s="69">
        <v>20000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16200</v>
      </c>
      <c r="P31" s="69">
        <v>7000</v>
      </c>
      <c r="Q31" s="69">
        <v>0</v>
      </c>
      <c r="R31" s="69">
        <v>0</v>
      </c>
      <c r="S31" s="69">
        <v>0</v>
      </c>
      <c r="T31" s="69">
        <v>47000</v>
      </c>
      <c r="U31" s="69">
        <v>44000</v>
      </c>
      <c r="V31" s="69">
        <v>359750</v>
      </c>
      <c r="W31" s="69">
        <v>0</v>
      </c>
      <c r="X31" s="69">
        <v>150</v>
      </c>
      <c r="Y31" s="69">
        <v>600</v>
      </c>
      <c r="Z31" s="69">
        <v>0</v>
      </c>
      <c r="AA31" s="69">
        <v>0</v>
      </c>
      <c r="AB31" s="69">
        <v>4500</v>
      </c>
    </row>
    <row r="32" spans="1:28" ht="12.75">
      <c r="A32" s="57">
        <v>29</v>
      </c>
      <c r="B32" s="68" t="s">
        <v>258</v>
      </c>
      <c r="C32" s="69">
        <v>4174038</v>
      </c>
      <c r="D32" s="69">
        <v>924037</v>
      </c>
      <c r="E32" s="69">
        <v>0</v>
      </c>
      <c r="F32" s="69">
        <v>0</v>
      </c>
      <c r="G32" s="69">
        <v>0</v>
      </c>
      <c r="H32" s="69">
        <v>0</v>
      </c>
      <c r="I32" s="69">
        <v>65454</v>
      </c>
      <c r="J32" s="69">
        <v>38612</v>
      </c>
      <c r="K32" s="69">
        <v>0</v>
      </c>
      <c r="L32" s="69">
        <v>0</v>
      </c>
      <c r="M32" s="69">
        <v>0</v>
      </c>
      <c r="N32" s="69">
        <v>917110</v>
      </c>
      <c r="O32" s="69">
        <v>426686</v>
      </c>
      <c r="P32" s="69">
        <v>2155</v>
      </c>
      <c r="Q32" s="69">
        <v>0</v>
      </c>
      <c r="R32" s="69">
        <v>412740</v>
      </c>
      <c r="S32" s="69">
        <v>0</v>
      </c>
      <c r="T32" s="69">
        <v>16100</v>
      </c>
      <c r="U32" s="69">
        <v>143465</v>
      </c>
      <c r="V32" s="69">
        <v>402742</v>
      </c>
      <c r="W32" s="69">
        <v>0</v>
      </c>
      <c r="X32" s="69">
        <v>6196</v>
      </c>
      <c r="Y32" s="69">
        <v>24784</v>
      </c>
      <c r="Z32" s="69">
        <v>559988</v>
      </c>
      <c r="AA32" s="69">
        <v>0</v>
      </c>
      <c r="AB32" s="69">
        <v>233969</v>
      </c>
    </row>
    <row r="33" spans="1:28" ht="12.75">
      <c r="A33" s="57">
        <v>30</v>
      </c>
      <c r="B33" s="68" t="s">
        <v>259</v>
      </c>
      <c r="C33" s="69">
        <v>731382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57242</v>
      </c>
      <c r="J33" s="69">
        <v>0</v>
      </c>
      <c r="K33" s="69">
        <v>0</v>
      </c>
      <c r="L33" s="69">
        <v>0</v>
      </c>
      <c r="M33" s="69">
        <v>0</v>
      </c>
      <c r="N33" s="69">
        <v>491246</v>
      </c>
      <c r="O33" s="69">
        <v>182894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</row>
    <row r="34" spans="1:28" ht="12.75">
      <c r="A34" s="57">
        <v>31</v>
      </c>
      <c r="B34" s="68" t="s">
        <v>260</v>
      </c>
      <c r="C34" s="69">
        <v>13866020</v>
      </c>
      <c r="D34" s="69">
        <v>1364818</v>
      </c>
      <c r="E34" s="69">
        <v>254240</v>
      </c>
      <c r="F34" s="69">
        <v>20000</v>
      </c>
      <c r="G34" s="69">
        <v>0</v>
      </c>
      <c r="H34" s="69">
        <v>0</v>
      </c>
      <c r="I34" s="69">
        <v>623984</v>
      </c>
      <c r="J34" s="69">
        <v>731932</v>
      </c>
      <c r="K34" s="69">
        <v>0</v>
      </c>
      <c r="L34" s="69">
        <v>1150229</v>
      </c>
      <c r="M34" s="69">
        <v>0</v>
      </c>
      <c r="N34" s="69">
        <v>3395825</v>
      </c>
      <c r="O34" s="69">
        <v>892893</v>
      </c>
      <c r="P34" s="69">
        <v>224428</v>
      </c>
      <c r="Q34" s="69">
        <v>0</v>
      </c>
      <c r="R34" s="69">
        <v>1132245</v>
      </c>
      <c r="S34" s="69">
        <v>0</v>
      </c>
      <c r="T34" s="69">
        <v>63100</v>
      </c>
      <c r="U34" s="69">
        <v>809309</v>
      </c>
      <c r="V34" s="69">
        <v>1757623</v>
      </c>
      <c r="W34" s="69">
        <v>0</v>
      </c>
      <c r="X34" s="69">
        <v>21656</v>
      </c>
      <c r="Y34" s="69">
        <v>86622</v>
      </c>
      <c r="Z34" s="69">
        <v>559988</v>
      </c>
      <c r="AA34" s="69">
        <v>0</v>
      </c>
      <c r="AB34" s="69">
        <v>777128</v>
      </c>
    </row>
    <row r="35" spans="1:28" ht="12.75">
      <c r="A35" s="57">
        <v>32</v>
      </c>
      <c r="B35" s="68" t="s">
        <v>261</v>
      </c>
      <c r="C35" s="69">
        <v>93435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93435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</row>
    <row r="36" spans="1:28" ht="12.75">
      <c r="A36" s="57">
        <v>33</v>
      </c>
      <c r="B36" s="68" t="s">
        <v>262</v>
      </c>
      <c r="C36" s="69">
        <v>545000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515000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30000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</row>
    <row r="37" spans="1:28" ht="12.75">
      <c r="A37" s="57">
        <v>34</v>
      </c>
      <c r="B37" s="68" t="s">
        <v>263</v>
      </c>
      <c r="C37" s="69">
        <v>638435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93435</v>
      </c>
      <c r="J37" s="69">
        <v>0</v>
      </c>
      <c r="K37" s="69">
        <v>0</v>
      </c>
      <c r="L37" s="69">
        <v>0</v>
      </c>
      <c r="M37" s="69">
        <v>0</v>
      </c>
      <c r="N37" s="69">
        <v>515000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30000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</row>
    <row r="38" spans="1:28" ht="12.75">
      <c r="A38" s="57">
        <v>35</v>
      </c>
      <c r="B38" s="68" t="s">
        <v>264</v>
      </c>
      <c r="C38" s="69">
        <v>9051340</v>
      </c>
      <c r="D38" s="69">
        <v>191660</v>
      </c>
      <c r="E38" s="69">
        <v>31601</v>
      </c>
      <c r="F38" s="69">
        <v>5400</v>
      </c>
      <c r="G38" s="69">
        <v>0</v>
      </c>
      <c r="H38" s="69">
        <v>0</v>
      </c>
      <c r="I38" s="69">
        <v>617033</v>
      </c>
      <c r="J38" s="69">
        <v>331802</v>
      </c>
      <c r="K38" s="69">
        <v>7803</v>
      </c>
      <c r="L38" s="69">
        <v>306822</v>
      </c>
      <c r="M38" s="69">
        <v>1713</v>
      </c>
      <c r="N38" s="69">
        <v>1053094</v>
      </c>
      <c r="O38" s="69">
        <v>396327</v>
      </c>
      <c r="P38" s="69">
        <v>90729</v>
      </c>
      <c r="Q38" s="69">
        <v>2373</v>
      </c>
      <c r="R38" s="69">
        <v>245369</v>
      </c>
      <c r="S38" s="69">
        <v>0</v>
      </c>
      <c r="T38" s="69">
        <v>9969</v>
      </c>
      <c r="U38" s="69">
        <v>294830</v>
      </c>
      <c r="V38" s="69">
        <v>2600922</v>
      </c>
      <c r="W38" s="69">
        <v>0</v>
      </c>
      <c r="X38" s="69">
        <v>33793</v>
      </c>
      <c r="Y38" s="69">
        <v>135167</v>
      </c>
      <c r="Z38" s="69">
        <v>703618</v>
      </c>
      <c r="AA38" s="69">
        <v>0</v>
      </c>
      <c r="AB38" s="69">
        <v>1991315</v>
      </c>
    </row>
    <row r="39" spans="1:28" ht="12.75">
      <c r="A39" s="57">
        <v>36</v>
      </c>
      <c r="B39" s="68" t="s">
        <v>265</v>
      </c>
      <c r="C39" s="69">
        <v>2865000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1505000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1360000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</row>
    <row r="40" spans="1:28" ht="12.75">
      <c r="A40" s="57">
        <v>37</v>
      </c>
      <c r="B40" s="68" t="s">
        <v>266</v>
      </c>
      <c r="C40" s="69">
        <v>63636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5262</v>
      </c>
      <c r="M40" s="69">
        <v>0</v>
      </c>
      <c r="N40" s="69">
        <v>0</v>
      </c>
      <c r="O40" s="69">
        <v>58374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</row>
    <row r="41" spans="1:28" ht="12.75">
      <c r="A41" s="57">
        <v>38</v>
      </c>
      <c r="B41" s="68" t="s">
        <v>267</v>
      </c>
      <c r="C41" s="69">
        <v>46435</v>
      </c>
      <c r="D41" s="69">
        <v>9</v>
      </c>
      <c r="E41" s="69">
        <v>1</v>
      </c>
      <c r="F41" s="69">
        <v>0</v>
      </c>
      <c r="G41" s="69">
        <v>0</v>
      </c>
      <c r="H41" s="69">
        <v>0</v>
      </c>
      <c r="I41" s="69">
        <v>0</v>
      </c>
      <c r="J41" s="69">
        <v>4</v>
      </c>
      <c r="K41" s="69">
        <v>0</v>
      </c>
      <c r="L41" s="69">
        <v>0</v>
      </c>
      <c r="M41" s="69">
        <v>0</v>
      </c>
      <c r="N41" s="69">
        <v>46123</v>
      </c>
      <c r="O41" s="69">
        <v>5</v>
      </c>
      <c r="P41" s="69">
        <v>0</v>
      </c>
      <c r="Q41" s="69">
        <v>0</v>
      </c>
      <c r="R41" s="69">
        <v>240</v>
      </c>
      <c r="S41" s="69">
        <v>0</v>
      </c>
      <c r="T41" s="69">
        <v>0</v>
      </c>
      <c r="U41" s="69">
        <v>0</v>
      </c>
      <c r="V41" s="69">
        <v>53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</row>
    <row r="42" spans="1:28" ht="25.5">
      <c r="A42" s="57">
        <v>39</v>
      </c>
      <c r="B42" s="68" t="s">
        <v>268</v>
      </c>
      <c r="C42" s="69">
        <v>12026411</v>
      </c>
      <c r="D42" s="69">
        <v>191669</v>
      </c>
      <c r="E42" s="69">
        <v>31602</v>
      </c>
      <c r="F42" s="69">
        <v>5400</v>
      </c>
      <c r="G42" s="69">
        <v>0</v>
      </c>
      <c r="H42" s="69">
        <v>0</v>
      </c>
      <c r="I42" s="69">
        <v>617033</v>
      </c>
      <c r="J42" s="69">
        <v>331806</v>
      </c>
      <c r="K42" s="69">
        <v>7803</v>
      </c>
      <c r="L42" s="69">
        <v>312084</v>
      </c>
      <c r="M42" s="69">
        <v>1713</v>
      </c>
      <c r="N42" s="69">
        <v>2604217</v>
      </c>
      <c r="O42" s="69">
        <v>454706</v>
      </c>
      <c r="P42" s="69">
        <v>90729</v>
      </c>
      <c r="Q42" s="69">
        <v>2373</v>
      </c>
      <c r="R42" s="69">
        <v>245609</v>
      </c>
      <c r="S42" s="69">
        <v>0</v>
      </c>
      <c r="T42" s="69">
        <v>9969</v>
      </c>
      <c r="U42" s="69">
        <v>294830</v>
      </c>
      <c r="V42" s="69">
        <v>3960975</v>
      </c>
      <c r="W42" s="69">
        <v>0</v>
      </c>
      <c r="X42" s="69">
        <v>33793</v>
      </c>
      <c r="Y42" s="69">
        <v>135167</v>
      </c>
      <c r="Z42" s="69">
        <v>703618</v>
      </c>
      <c r="AA42" s="69">
        <v>0</v>
      </c>
      <c r="AB42" s="69">
        <v>1991315</v>
      </c>
    </row>
    <row r="43" spans="1:28" ht="12.75">
      <c r="A43" s="58">
        <v>40</v>
      </c>
      <c r="B43" s="28" t="s">
        <v>269</v>
      </c>
      <c r="C43" s="29">
        <v>56958681</v>
      </c>
      <c r="D43" s="29">
        <v>1804698</v>
      </c>
      <c r="E43" s="29">
        <v>288641</v>
      </c>
      <c r="F43" s="29">
        <v>25400</v>
      </c>
      <c r="G43" s="29">
        <v>0</v>
      </c>
      <c r="H43" s="29">
        <v>0</v>
      </c>
      <c r="I43" s="29">
        <v>3490303</v>
      </c>
      <c r="J43" s="29">
        <v>1574759</v>
      </c>
      <c r="K43" s="29">
        <v>36705</v>
      </c>
      <c r="L43" s="29">
        <v>1462313</v>
      </c>
      <c r="M43" s="29">
        <v>8057</v>
      </c>
      <c r="N43" s="29">
        <v>7614387</v>
      </c>
      <c r="O43" s="29">
        <v>2289456</v>
      </c>
      <c r="P43" s="29">
        <v>455391</v>
      </c>
      <c r="Q43" s="29">
        <v>11160</v>
      </c>
      <c r="R43" s="29">
        <v>1621699</v>
      </c>
      <c r="S43" s="29">
        <v>0</v>
      </c>
      <c r="T43" s="29">
        <v>129790</v>
      </c>
      <c r="U43" s="29">
        <v>1716241</v>
      </c>
      <c r="V43" s="29">
        <v>18192535</v>
      </c>
      <c r="W43" s="29">
        <v>0</v>
      </c>
      <c r="X43" s="29">
        <v>224995</v>
      </c>
      <c r="Y43" s="29">
        <v>899971</v>
      </c>
      <c r="Z43" s="29">
        <v>3309724</v>
      </c>
      <c r="AA43" s="29">
        <v>0</v>
      </c>
      <c r="AB43" s="29">
        <v>11802456</v>
      </c>
    </row>
    <row r="44" spans="1:28" ht="12.75">
      <c r="A44" s="57">
        <v>41</v>
      </c>
      <c r="B44" s="68" t="s">
        <v>270</v>
      </c>
      <c r="C44" s="69">
        <v>1228700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1228700</v>
      </c>
      <c r="AA44" s="69">
        <v>0</v>
      </c>
      <c r="AB44" s="69">
        <v>0</v>
      </c>
    </row>
    <row r="45" spans="1:28" ht="12.75">
      <c r="A45" s="57">
        <v>42</v>
      </c>
      <c r="B45" s="68" t="s">
        <v>271</v>
      </c>
      <c r="C45" s="69">
        <v>1228700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1228700</v>
      </c>
      <c r="AA45" s="69">
        <v>0</v>
      </c>
      <c r="AB45" s="69">
        <v>0</v>
      </c>
    </row>
    <row r="46" spans="1:28" ht="12.75">
      <c r="A46" s="58">
        <v>43</v>
      </c>
      <c r="B46" s="28" t="s">
        <v>403</v>
      </c>
      <c r="C46" s="29">
        <v>1228700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1228700</v>
      </c>
      <c r="AA46" s="29">
        <v>0</v>
      </c>
      <c r="AB46" s="29">
        <v>0</v>
      </c>
    </row>
    <row r="47" spans="1:28" ht="25.5">
      <c r="A47" s="57">
        <v>44</v>
      </c>
      <c r="B47" s="68" t="s">
        <v>272</v>
      </c>
      <c r="C47" s="69">
        <v>6840</v>
      </c>
      <c r="D47" s="69">
        <v>0</v>
      </c>
      <c r="E47" s="69">
        <v>0</v>
      </c>
      <c r="F47" s="69">
        <v>0</v>
      </c>
      <c r="G47" s="69">
        <v>6840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</row>
    <row r="48" spans="1:28" ht="12.75">
      <c r="A48" s="57">
        <v>45</v>
      </c>
      <c r="B48" s="68" t="s">
        <v>404</v>
      </c>
      <c r="C48" s="69">
        <v>12575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12575</v>
      </c>
    </row>
    <row r="49" spans="1:28" ht="12.75">
      <c r="A49" s="57">
        <v>46</v>
      </c>
      <c r="B49" s="68" t="s">
        <v>405</v>
      </c>
      <c r="C49" s="69">
        <v>19415</v>
      </c>
      <c r="D49" s="69">
        <v>0</v>
      </c>
      <c r="E49" s="69">
        <v>0</v>
      </c>
      <c r="F49" s="69">
        <v>0</v>
      </c>
      <c r="G49" s="69">
        <v>6840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12575</v>
      </c>
    </row>
    <row r="50" spans="1:28" ht="25.5">
      <c r="A50" s="57">
        <v>47</v>
      </c>
      <c r="B50" s="68" t="s">
        <v>406</v>
      </c>
      <c r="C50" s="69">
        <v>367275</v>
      </c>
      <c r="D50" s="69">
        <v>0</v>
      </c>
      <c r="E50" s="69">
        <v>0</v>
      </c>
      <c r="F50" s="69">
        <v>0</v>
      </c>
      <c r="G50" s="69">
        <v>0</v>
      </c>
      <c r="H50" s="69">
        <v>367275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</row>
    <row r="51" spans="1:28" ht="12.75">
      <c r="A51" s="57">
        <v>48</v>
      </c>
      <c r="B51" s="68" t="s">
        <v>273</v>
      </c>
      <c r="C51" s="69">
        <v>120000</v>
      </c>
      <c r="D51" s="69">
        <v>0</v>
      </c>
      <c r="E51" s="69">
        <v>0</v>
      </c>
      <c r="F51" s="69">
        <v>0</v>
      </c>
      <c r="G51" s="69">
        <v>0</v>
      </c>
      <c r="H51" s="69">
        <v>120000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</row>
    <row r="52" spans="1:28" ht="12.75">
      <c r="A52" s="57">
        <v>49</v>
      </c>
      <c r="B52" s="68" t="s">
        <v>274</v>
      </c>
      <c r="C52" s="69">
        <v>247275</v>
      </c>
      <c r="D52" s="69">
        <v>0</v>
      </c>
      <c r="E52" s="69">
        <v>0</v>
      </c>
      <c r="F52" s="69">
        <v>0</v>
      </c>
      <c r="G52" s="69">
        <v>0</v>
      </c>
      <c r="H52" s="69">
        <v>247275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</row>
    <row r="53" spans="1:28" ht="25.5">
      <c r="A53" s="57">
        <v>50</v>
      </c>
      <c r="B53" s="68" t="s">
        <v>407</v>
      </c>
      <c r="C53" s="69">
        <v>3100000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3100000</v>
      </c>
      <c r="AB53" s="69">
        <v>0</v>
      </c>
    </row>
    <row r="54" spans="1:28" ht="12.75">
      <c r="A54" s="57">
        <v>51</v>
      </c>
      <c r="B54" s="68" t="s">
        <v>275</v>
      </c>
      <c r="C54" s="69">
        <v>3100000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3100000</v>
      </c>
      <c r="AB54" s="69">
        <v>0</v>
      </c>
    </row>
    <row r="55" spans="1:28" ht="25.5">
      <c r="A55" s="57">
        <v>52</v>
      </c>
      <c r="B55" s="68" t="s">
        <v>408</v>
      </c>
      <c r="C55" s="69">
        <v>4175979</v>
      </c>
      <c r="D55" s="69">
        <v>0</v>
      </c>
      <c r="E55" s="69">
        <v>1399389</v>
      </c>
      <c r="F55" s="69">
        <v>0</v>
      </c>
      <c r="G55" s="69">
        <v>0</v>
      </c>
      <c r="H55" s="69">
        <v>376800</v>
      </c>
      <c r="I55" s="69">
        <v>0</v>
      </c>
      <c r="J55" s="69">
        <v>0</v>
      </c>
      <c r="K55" s="69">
        <v>0</v>
      </c>
      <c r="L55" s="69">
        <v>0</v>
      </c>
      <c r="M55" s="69">
        <v>2169790</v>
      </c>
      <c r="N55" s="69">
        <v>15000</v>
      </c>
      <c r="O55" s="69">
        <v>0</v>
      </c>
      <c r="P55" s="69">
        <v>0</v>
      </c>
      <c r="Q55" s="69">
        <v>0</v>
      </c>
      <c r="R55" s="69">
        <v>0</v>
      </c>
      <c r="S55" s="69">
        <v>215000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</row>
    <row r="56" spans="1:28" ht="12.75">
      <c r="A56" s="57">
        <v>53</v>
      </c>
      <c r="B56" s="68" t="s">
        <v>276</v>
      </c>
      <c r="C56" s="69">
        <v>230000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15000</v>
      </c>
      <c r="O56" s="69">
        <v>0</v>
      </c>
      <c r="P56" s="69">
        <v>0</v>
      </c>
      <c r="Q56" s="69">
        <v>0</v>
      </c>
      <c r="R56" s="69">
        <v>0</v>
      </c>
      <c r="S56" s="69">
        <v>215000</v>
      </c>
      <c r="T56" s="69">
        <v>0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</row>
    <row r="57" spans="1:28" ht="12.75">
      <c r="A57" s="57">
        <v>54</v>
      </c>
      <c r="B57" s="68" t="s">
        <v>277</v>
      </c>
      <c r="C57" s="69">
        <v>3945979</v>
      </c>
      <c r="D57" s="69">
        <v>0</v>
      </c>
      <c r="E57" s="69">
        <v>1399389</v>
      </c>
      <c r="F57" s="69">
        <v>0</v>
      </c>
      <c r="G57" s="69">
        <v>0</v>
      </c>
      <c r="H57" s="69">
        <v>376800</v>
      </c>
      <c r="I57" s="69">
        <v>0</v>
      </c>
      <c r="J57" s="69">
        <v>0</v>
      </c>
      <c r="K57" s="69">
        <v>0</v>
      </c>
      <c r="L57" s="69">
        <v>0</v>
      </c>
      <c r="M57" s="69">
        <v>2169790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</row>
    <row r="58" spans="1:28" ht="38.25">
      <c r="A58" s="58">
        <v>55</v>
      </c>
      <c r="B58" s="28" t="s">
        <v>409</v>
      </c>
      <c r="C58" s="29">
        <v>7662669</v>
      </c>
      <c r="D58" s="29">
        <v>0</v>
      </c>
      <c r="E58" s="29">
        <v>1399389</v>
      </c>
      <c r="F58" s="29">
        <v>0</v>
      </c>
      <c r="G58" s="29">
        <v>6840</v>
      </c>
      <c r="H58" s="29">
        <v>744075</v>
      </c>
      <c r="I58" s="29">
        <v>0</v>
      </c>
      <c r="J58" s="29">
        <v>0</v>
      </c>
      <c r="K58" s="29">
        <v>0</v>
      </c>
      <c r="L58" s="29">
        <v>0</v>
      </c>
      <c r="M58" s="29">
        <v>2169790</v>
      </c>
      <c r="N58" s="29">
        <v>15000</v>
      </c>
      <c r="O58" s="29">
        <v>0</v>
      </c>
      <c r="P58" s="29">
        <v>0</v>
      </c>
      <c r="Q58" s="29">
        <v>0</v>
      </c>
      <c r="R58" s="29">
        <v>0</v>
      </c>
      <c r="S58" s="29">
        <v>215000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3100000</v>
      </c>
      <c r="AB58" s="29">
        <v>12575</v>
      </c>
    </row>
    <row r="59" spans="1:28" ht="12.75">
      <c r="A59" s="57">
        <v>56</v>
      </c>
      <c r="B59" s="68" t="s">
        <v>410</v>
      </c>
      <c r="C59" s="69">
        <v>1898000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138000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1760000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</row>
    <row r="60" spans="1:28" ht="12.75">
      <c r="A60" s="57">
        <v>57</v>
      </c>
      <c r="B60" s="68" t="s">
        <v>278</v>
      </c>
      <c r="C60" s="69">
        <v>3448146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52000</v>
      </c>
      <c r="J60" s="69">
        <v>18988</v>
      </c>
      <c r="K60" s="69">
        <v>0</v>
      </c>
      <c r="L60" s="69">
        <v>0</v>
      </c>
      <c r="M60" s="69">
        <v>0</v>
      </c>
      <c r="N60" s="69">
        <v>95000</v>
      </c>
      <c r="O60" s="69">
        <v>369418</v>
      </c>
      <c r="P60" s="69">
        <v>0</v>
      </c>
      <c r="Q60" s="69">
        <v>2676015</v>
      </c>
      <c r="R60" s="69">
        <v>0</v>
      </c>
      <c r="S60" s="69">
        <v>0</v>
      </c>
      <c r="T60" s="69">
        <v>231300</v>
      </c>
      <c r="U60" s="69">
        <v>0</v>
      </c>
      <c r="V60" s="69">
        <v>5425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69">
        <v>0</v>
      </c>
    </row>
    <row r="61" spans="1:28" ht="12.75">
      <c r="A61" s="57">
        <v>58</v>
      </c>
      <c r="B61" s="68" t="s">
        <v>279</v>
      </c>
      <c r="C61" s="69">
        <v>1195599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14040</v>
      </c>
      <c r="J61" s="69">
        <v>5127</v>
      </c>
      <c r="K61" s="69">
        <v>37260</v>
      </c>
      <c r="L61" s="69">
        <v>0</v>
      </c>
      <c r="M61" s="69">
        <v>0</v>
      </c>
      <c r="N61" s="69">
        <v>25650</v>
      </c>
      <c r="O61" s="69">
        <v>3082</v>
      </c>
      <c r="P61" s="69">
        <v>0</v>
      </c>
      <c r="Q61" s="69">
        <v>571324</v>
      </c>
      <c r="R61" s="69">
        <v>0</v>
      </c>
      <c r="S61" s="69">
        <v>0</v>
      </c>
      <c r="T61" s="69">
        <v>62451</v>
      </c>
      <c r="U61" s="69">
        <v>0</v>
      </c>
      <c r="V61" s="69">
        <v>1465</v>
      </c>
      <c r="W61" s="69">
        <v>475200</v>
      </c>
      <c r="X61" s="69">
        <v>0</v>
      </c>
      <c r="Y61" s="69">
        <v>0</v>
      </c>
      <c r="Z61" s="69">
        <v>0</v>
      </c>
      <c r="AA61" s="69">
        <v>0</v>
      </c>
      <c r="AB61" s="69">
        <v>0</v>
      </c>
    </row>
    <row r="62" spans="1:28" ht="12.75">
      <c r="A62" s="58">
        <v>59</v>
      </c>
      <c r="B62" s="28" t="s">
        <v>411</v>
      </c>
      <c r="C62" s="29">
        <v>6541745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66040</v>
      </c>
      <c r="J62" s="29">
        <v>24115</v>
      </c>
      <c r="K62" s="29">
        <v>175260</v>
      </c>
      <c r="L62" s="29">
        <v>0</v>
      </c>
      <c r="M62" s="29">
        <v>0</v>
      </c>
      <c r="N62" s="29">
        <v>120650</v>
      </c>
      <c r="O62" s="29">
        <v>372500</v>
      </c>
      <c r="P62" s="29">
        <v>0</v>
      </c>
      <c r="Q62" s="29">
        <v>3247339</v>
      </c>
      <c r="R62" s="29">
        <v>0</v>
      </c>
      <c r="S62" s="29">
        <v>0</v>
      </c>
      <c r="T62" s="29">
        <v>293751</v>
      </c>
      <c r="U62" s="29">
        <v>0</v>
      </c>
      <c r="V62" s="29">
        <v>6890</v>
      </c>
      <c r="W62" s="29">
        <v>2235200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</row>
    <row r="63" spans="1:28" ht="12.75">
      <c r="A63" s="57">
        <v>60</v>
      </c>
      <c r="B63" s="68" t="s">
        <v>280</v>
      </c>
      <c r="C63" s="69">
        <v>877378</v>
      </c>
      <c r="D63" s="69">
        <v>206000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671378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</row>
    <row r="64" spans="1:28" ht="12.75">
      <c r="A64" s="57">
        <v>61</v>
      </c>
      <c r="B64" s="68" t="s">
        <v>281</v>
      </c>
      <c r="C64" s="69">
        <v>58962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58962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</row>
    <row r="65" spans="1:28" ht="12.75">
      <c r="A65" s="58">
        <v>62</v>
      </c>
      <c r="B65" s="28" t="s">
        <v>412</v>
      </c>
      <c r="C65" s="29">
        <v>936340</v>
      </c>
      <c r="D65" s="29">
        <v>206000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730340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</row>
    <row r="66" spans="1:28" ht="25.5">
      <c r="A66" s="58">
        <v>63</v>
      </c>
      <c r="B66" s="28" t="s">
        <v>413</v>
      </c>
      <c r="C66" s="29">
        <v>168589530</v>
      </c>
      <c r="D66" s="29">
        <v>16262093</v>
      </c>
      <c r="E66" s="29">
        <v>1688030</v>
      </c>
      <c r="F66" s="29">
        <v>25400</v>
      </c>
      <c r="G66" s="29">
        <v>6840</v>
      </c>
      <c r="H66" s="29">
        <v>744075</v>
      </c>
      <c r="I66" s="29">
        <v>17262747</v>
      </c>
      <c r="J66" s="29">
        <v>1598874</v>
      </c>
      <c r="K66" s="29">
        <v>211965</v>
      </c>
      <c r="L66" s="29">
        <v>1462313</v>
      </c>
      <c r="M66" s="29">
        <v>2192847</v>
      </c>
      <c r="N66" s="29">
        <v>14967054</v>
      </c>
      <c r="O66" s="29">
        <v>16060949</v>
      </c>
      <c r="P66" s="29">
        <v>5020712</v>
      </c>
      <c r="Q66" s="29">
        <v>3505357</v>
      </c>
      <c r="R66" s="29">
        <v>1933699</v>
      </c>
      <c r="S66" s="29">
        <v>215000</v>
      </c>
      <c r="T66" s="29">
        <v>21285604</v>
      </c>
      <c r="U66" s="29">
        <v>4130775</v>
      </c>
      <c r="V66" s="29">
        <v>29046090</v>
      </c>
      <c r="W66" s="29">
        <v>2235200</v>
      </c>
      <c r="X66" s="29">
        <v>391867</v>
      </c>
      <c r="Y66" s="29">
        <v>1567460</v>
      </c>
      <c r="Z66" s="29">
        <v>4538424</v>
      </c>
      <c r="AA66" s="29">
        <v>3100000</v>
      </c>
      <c r="AB66" s="29">
        <v>19136155</v>
      </c>
    </row>
    <row r="67" spans="1:28" ht="12.75">
      <c r="A67" s="57">
        <v>64</v>
      </c>
      <c r="B67" s="68" t="s">
        <v>282</v>
      </c>
      <c r="C67" s="69">
        <v>2490869</v>
      </c>
      <c r="D67" s="69">
        <v>0</v>
      </c>
      <c r="E67" s="69">
        <v>0</v>
      </c>
      <c r="F67" s="69">
        <v>0</v>
      </c>
      <c r="G67" s="69">
        <v>2490869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9">
        <v>0</v>
      </c>
      <c r="V67" s="69">
        <v>0</v>
      </c>
      <c r="W67" s="69">
        <v>0</v>
      </c>
      <c r="X67" s="69">
        <v>0</v>
      </c>
      <c r="Y67" s="69">
        <v>0</v>
      </c>
      <c r="Z67" s="69">
        <v>0</v>
      </c>
      <c r="AA67" s="69">
        <v>0</v>
      </c>
      <c r="AB67" s="69">
        <v>0</v>
      </c>
    </row>
    <row r="68" spans="1:28" ht="12.75">
      <c r="A68" s="57">
        <v>65</v>
      </c>
      <c r="B68" s="68" t="s">
        <v>283</v>
      </c>
      <c r="C68" s="69">
        <v>49956256</v>
      </c>
      <c r="D68" s="69">
        <v>0</v>
      </c>
      <c r="E68" s="69">
        <v>0</v>
      </c>
      <c r="F68" s="69">
        <v>0</v>
      </c>
      <c r="G68" s="69">
        <v>0</v>
      </c>
      <c r="H68" s="69">
        <v>49956256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>
        <v>0</v>
      </c>
      <c r="V68" s="69">
        <v>0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</row>
    <row r="69" spans="1:28" ht="12.75">
      <c r="A69" s="57">
        <v>66</v>
      </c>
      <c r="B69" s="68" t="s">
        <v>284</v>
      </c>
      <c r="C69" s="69">
        <v>249374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249374</v>
      </c>
      <c r="AB69" s="69">
        <v>0</v>
      </c>
    </row>
    <row r="70" spans="1:28" ht="12.75">
      <c r="A70" s="57">
        <v>67</v>
      </c>
      <c r="B70" s="68" t="s">
        <v>414</v>
      </c>
      <c r="C70" s="69">
        <v>52696499</v>
      </c>
      <c r="D70" s="69">
        <v>0</v>
      </c>
      <c r="E70" s="69">
        <v>0</v>
      </c>
      <c r="F70" s="69">
        <v>0</v>
      </c>
      <c r="G70" s="69">
        <v>2490869</v>
      </c>
      <c r="H70" s="69">
        <v>49956256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249374</v>
      </c>
      <c r="AB70" s="69">
        <v>0</v>
      </c>
    </row>
    <row r="71" spans="1:28" ht="12.75">
      <c r="A71" s="58">
        <v>68</v>
      </c>
      <c r="B71" s="28" t="s">
        <v>415</v>
      </c>
      <c r="C71" s="29">
        <v>52696499</v>
      </c>
      <c r="D71" s="29">
        <v>0</v>
      </c>
      <c r="E71" s="29">
        <v>0</v>
      </c>
      <c r="F71" s="29">
        <v>0</v>
      </c>
      <c r="G71" s="29">
        <v>2490869</v>
      </c>
      <c r="H71" s="29">
        <v>49956256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249374</v>
      </c>
      <c r="AB71" s="29">
        <v>0</v>
      </c>
    </row>
    <row r="72" spans="1:28" ht="12.75">
      <c r="A72" s="58">
        <v>69</v>
      </c>
      <c r="B72" s="28" t="s">
        <v>416</v>
      </c>
      <c r="C72" s="29">
        <v>221286029</v>
      </c>
      <c r="D72" s="29">
        <v>16262093</v>
      </c>
      <c r="E72" s="29">
        <v>1688030</v>
      </c>
      <c r="F72" s="29">
        <v>25400</v>
      </c>
      <c r="G72" s="29">
        <v>2497709</v>
      </c>
      <c r="H72" s="29">
        <v>50700331</v>
      </c>
      <c r="I72" s="29">
        <v>17262747</v>
      </c>
      <c r="J72" s="29">
        <v>1598874</v>
      </c>
      <c r="K72" s="29">
        <v>211965</v>
      </c>
      <c r="L72" s="29">
        <v>1462313</v>
      </c>
      <c r="M72" s="29">
        <v>2192847</v>
      </c>
      <c r="N72" s="29">
        <v>14967054</v>
      </c>
      <c r="O72" s="29">
        <v>16060949</v>
      </c>
      <c r="P72" s="29">
        <v>5020712</v>
      </c>
      <c r="Q72" s="29">
        <v>3505357</v>
      </c>
      <c r="R72" s="29">
        <v>1933699</v>
      </c>
      <c r="S72" s="29">
        <v>215000</v>
      </c>
      <c r="T72" s="29">
        <v>21285604</v>
      </c>
      <c r="U72" s="29">
        <v>4130775</v>
      </c>
      <c r="V72" s="29">
        <v>29046090</v>
      </c>
      <c r="W72" s="29">
        <v>2235200</v>
      </c>
      <c r="X72" s="29">
        <v>391867</v>
      </c>
      <c r="Y72" s="29">
        <v>1567460</v>
      </c>
      <c r="Z72" s="29">
        <v>4538424</v>
      </c>
      <c r="AA72" s="29">
        <v>3349374</v>
      </c>
      <c r="AB72" s="29">
        <v>19136155</v>
      </c>
    </row>
    <row r="73" spans="1:28" ht="12.75">
      <c r="A73" s="57">
        <v>70</v>
      </c>
      <c r="B73" s="68" t="s">
        <v>287</v>
      </c>
      <c r="C73" s="69">
        <v>33</v>
      </c>
      <c r="D73" s="69">
        <v>3</v>
      </c>
      <c r="E73" s="69">
        <v>0</v>
      </c>
      <c r="F73" s="69">
        <v>0</v>
      </c>
      <c r="G73" s="69">
        <v>0</v>
      </c>
      <c r="H73" s="69">
        <v>0</v>
      </c>
      <c r="I73" s="69">
        <v>8</v>
      </c>
      <c r="J73" s="69">
        <v>0</v>
      </c>
      <c r="K73" s="69">
        <v>0</v>
      </c>
      <c r="L73" s="69">
        <v>0</v>
      </c>
      <c r="M73" s="69">
        <v>0</v>
      </c>
      <c r="N73" s="69">
        <v>6</v>
      </c>
      <c r="O73" s="69">
        <v>2</v>
      </c>
      <c r="P73" s="69">
        <v>1</v>
      </c>
      <c r="Q73" s="69">
        <v>0</v>
      </c>
      <c r="R73" s="69">
        <v>0</v>
      </c>
      <c r="S73" s="69">
        <v>0</v>
      </c>
      <c r="T73" s="69">
        <v>5</v>
      </c>
      <c r="U73" s="69">
        <v>2</v>
      </c>
      <c r="V73" s="69">
        <v>3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3</v>
      </c>
    </row>
    <row r="74" spans="1:28" ht="12.75">
      <c r="A74" s="58">
        <v>71</v>
      </c>
      <c r="B74" s="28" t="s">
        <v>285</v>
      </c>
      <c r="C74" s="29">
        <v>46961065</v>
      </c>
      <c r="D74" s="29">
        <v>0</v>
      </c>
      <c r="E74" s="29">
        <v>0</v>
      </c>
      <c r="F74" s="29">
        <v>2381017</v>
      </c>
      <c r="G74" s="29">
        <v>44343020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237028</v>
      </c>
      <c r="AB74" s="29">
        <v>0</v>
      </c>
    </row>
    <row r="75" spans="1:28" ht="12.75">
      <c r="A75" s="58">
        <v>72</v>
      </c>
      <c r="B75" s="28" t="s">
        <v>286</v>
      </c>
      <c r="C75" s="29">
        <v>230771944</v>
      </c>
      <c r="D75" s="29">
        <v>19247092</v>
      </c>
      <c r="E75" s="29">
        <v>330432</v>
      </c>
      <c r="F75" s="29">
        <v>2384792</v>
      </c>
      <c r="G75" s="29">
        <v>44343020</v>
      </c>
      <c r="H75" s="29">
        <v>16744825</v>
      </c>
      <c r="I75" s="29">
        <v>837598</v>
      </c>
      <c r="J75" s="29">
        <v>5219960</v>
      </c>
      <c r="K75" s="29">
        <v>2170756</v>
      </c>
      <c r="L75" s="29">
        <v>23768655</v>
      </c>
      <c r="M75" s="29">
        <v>14339302</v>
      </c>
      <c r="N75" s="29">
        <v>4091172</v>
      </c>
      <c r="O75" s="29">
        <v>16530187</v>
      </c>
      <c r="P75" s="29">
        <v>6227271</v>
      </c>
      <c r="Q75" s="29">
        <v>534446</v>
      </c>
      <c r="R75" s="29">
        <v>17982048</v>
      </c>
      <c r="S75" s="29">
        <v>7486627</v>
      </c>
      <c r="T75" s="29">
        <v>21279901</v>
      </c>
      <c r="U75" s="29">
        <v>162450</v>
      </c>
      <c r="V75" s="29">
        <v>291000</v>
      </c>
      <c r="W75" s="29">
        <v>0</v>
      </c>
      <c r="X75" s="29">
        <v>1881015</v>
      </c>
      <c r="Y75" s="29">
        <v>420000</v>
      </c>
      <c r="Z75" s="29">
        <v>2847165</v>
      </c>
      <c r="AA75" s="29">
        <v>242116</v>
      </c>
      <c r="AB75" s="29">
        <v>21410114</v>
      </c>
    </row>
    <row r="76" spans="1:28" ht="12.75">
      <c r="A76" s="57">
        <v>73</v>
      </c>
      <c r="B76" s="68" t="s">
        <v>287</v>
      </c>
      <c r="C76" s="69">
        <v>13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6</v>
      </c>
      <c r="S76" s="69">
        <v>2</v>
      </c>
      <c r="T76" s="69">
        <v>3</v>
      </c>
      <c r="U76" s="69">
        <v>0</v>
      </c>
      <c r="V76" s="69">
        <v>0</v>
      </c>
      <c r="W76" s="69">
        <v>0</v>
      </c>
      <c r="X76" s="69">
        <v>1</v>
      </c>
      <c r="Y76" s="69">
        <v>0</v>
      </c>
      <c r="Z76" s="69">
        <v>0</v>
      </c>
      <c r="AA76" s="69">
        <v>0</v>
      </c>
      <c r="AB76" s="69">
        <v>1</v>
      </c>
    </row>
  </sheetData>
  <sheetProtection/>
  <mergeCells count="2">
    <mergeCell ref="A1:S1"/>
    <mergeCell ref="A2:AB2"/>
  </mergeCells>
  <printOptions/>
  <pageMargins left="0.7480314960629921" right="0.7480314960629921" top="0.984251968503937" bottom="0.984251968503937" header="0.5118110236220472" footer="0.5118110236220472"/>
  <pageSetup fitToWidth="4" fitToHeight="1" horizontalDpi="300" verticalDpi="300" orientation="landscape" scale="41" r:id="rId1"/>
  <headerFooter alignWithMargins="0">
    <oddHeader>&amp;C6.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pane xSplit="2" ySplit="3" topLeftCell="C4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1" sqref="A1:Q1"/>
    </sheetView>
  </sheetViews>
  <sheetFormatPr defaultColWidth="9.140625" defaultRowHeight="12.75"/>
  <cols>
    <col min="1" max="1" width="3.00390625" style="26" bestFit="1" customWidth="1"/>
    <col min="2" max="2" width="59.28125" style="26" bestFit="1" customWidth="1"/>
    <col min="3" max="3" width="12.00390625" style="26" customWidth="1"/>
    <col min="4" max="4" width="19.00390625" style="26" bestFit="1" customWidth="1"/>
    <col min="5" max="5" width="14.00390625" style="26" bestFit="1" customWidth="1"/>
    <col min="6" max="6" width="15.28125" style="26" bestFit="1" customWidth="1"/>
    <col min="7" max="7" width="18.00390625" style="26" bestFit="1" customWidth="1"/>
    <col min="8" max="8" width="16.28125" style="26" bestFit="1" customWidth="1"/>
    <col min="9" max="9" width="14.140625" style="26" bestFit="1" customWidth="1"/>
    <col min="10" max="11" width="16.7109375" style="26" customWidth="1"/>
    <col min="12" max="12" width="18.8515625" style="26" bestFit="1" customWidth="1"/>
    <col min="13" max="13" width="16.7109375" style="26" bestFit="1" customWidth="1"/>
    <col min="14" max="14" width="16.57421875" style="26" bestFit="1" customWidth="1"/>
    <col min="15" max="15" width="19.00390625" style="26" bestFit="1" customWidth="1"/>
    <col min="16" max="16" width="18.8515625" style="26" bestFit="1" customWidth="1"/>
    <col min="17" max="17" width="18.8515625" style="26" customWidth="1"/>
    <col min="18" max="18" width="10.140625" style="26" bestFit="1" customWidth="1"/>
    <col min="19" max="16384" width="9.140625" style="26" customWidth="1"/>
  </cols>
  <sheetData>
    <row r="1" spans="1:17" ht="12.75" customHeight="1">
      <c r="A1" s="145" t="s">
        <v>453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417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s="62" customFormat="1" ht="76.5">
      <c r="A3" s="63"/>
      <c r="B3" s="114" t="s">
        <v>3</v>
      </c>
      <c r="C3" s="114" t="s">
        <v>49</v>
      </c>
      <c r="D3" s="114" t="s">
        <v>159</v>
      </c>
      <c r="E3" s="114" t="s">
        <v>179</v>
      </c>
      <c r="F3" s="114" t="s">
        <v>161</v>
      </c>
      <c r="G3" s="114" t="s">
        <v>162</v>
      </c>
      <c r="H3" s="114" t="s">
        <v>163</v>
      </c>
      <c r="I3" s="114" t="s">
        <v>371</v>
      </c>
      <c r="J3" s="114" t="s">
        <v>167</v>
      </c>
      <c r="K3" s="114" t="s">
        <v>168</v>
      </c>
      <c r="L3" s="114" t="s">
        <v>169</v>
      </c>
      <c r="M3" s="114" t="s">
        <v>174</v>
      </c>
      <c r="N3" s="114" t="s">
        <v>372</v>
      </c>
      <c r="O3" s="114" t="s">
        <v>204</v>
      </c>
      <c r="P3" s="114" t="s">
        <v>176</v>
      </c>
      <c r="Q3" s="114" t="s">
        <v>177</v>
      </c>
    </row>
    <row r="4" spans="1:18" ht="12.75">
      <c r="A4" s="57">
        <v>1</v>
      </c>
      <c r="B4" s="68" t="s">
        <v>205</v>
      </c>
      <c r="C4" s="69">
        <v>19451386</v>
      </c>
      <c r="D4" s="69">
        <v>0</v>
      </c>
      <c r="E4" s="69">
        <v>0</v>
      </c>
      <c r="F4" s="69">
        <v>19451386</v>
      </c>
      <c r="G4" s="69">
        <v>0</v>
      </c>
      <c r="H4" s="69">
        <v>0</v>
      </c>
      <c r="I4" s="69">
        <v>0</v>
      </c>
      <c r="J4" s="69">
        <v>0</v>
      </c>
      <c r="K4" s="69">
        <v>0</v>
      </c>
      <c r="L4" s="69">
        <v>0</v>
      </c>
      <c r="M4" s="69">
        <v>0</v>
      </c>
      <c r="N4" s="69">
        <v>0</v>
      </c>
      <c r="O4" s="69">
        <v>0</v>
      </c>
      <c r="P4" s="69">
        <v>0</v>
      </c>
      <c r="Q4" s="69">
        <v>0</v>
      </c>
      <c r="R4" s="129"/>
    </row>
    <row r="5" spans="1:17" ht="25.5">
      <c r="A5" s="57">
        <v>2</v>
      </c>
      <c r="B5" s="68" t="s">
        <v>206</v>
      </c>
      <c r="C5" s="69">
        <v>27089534</v>
      </c>
      <c r="D5" s="69">
        <v>0</v>
      </c>
      <c r="E5" s="69">
        <v>0</v>
      </c>
      <c r="F5" s="69">
        <v>27089534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</row>
    <row r="6" spans="1:17" ht="25.5">
      <c r="A6" s="57">
        <v>3</v>
      </c>
      <c r="B6" s="68" t="s">
        <v>207</v>
      </c>
      <c r="C6" s="69">
        <v>24700007</v>
      </c>
      <c r="D6" s="69">
        <v>0</v>
      </c>
      <c r="E6" s="69">
        <v>0</v>
      </c>
      <c r="F6" s="69">
        <v>24700007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</row>
    <row r="7" spans="1:17" ht="25.5">
      <c r="A7" s="57">
        <v>4</v>
      </c>
      <c r="B7" s="68" t="s">
        <v>208</v>
      </c>
      <c r="C7" s="69">
        <v>1800000</v>
      </c>
      <c r="D7" s="69">
        <v>0</v>
      </c>
      <c r="E7" s="69">
        <v>0</v>
      </c>
      <c r="F7" s="69">
        <v>1800000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</row>
    <row r="8" spans="1:17" ht="25.5">
      <c r="A8" s="57">
        <v>5</v>
      </c>
      <c r="B8" s="68" t="s">
        <v>209</v>
      </c>
      <c r="C8" s="69">
        <v>1693790</v>
      </c>
      <c r="D8" s="69">
        <v>0</v>
      </c>
      <c r="E8" s="69">
        <v>0</v>
      </c>
      <c r="F8" s="69">
        <v>1693790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</row>
    <row r="9" spans="1:17" ht="12.75">
      <c r="A9" s="57">
        <v>6</v>
      </c>
      <c r="B9" s="68" t="s">
        <v>210</v>
      </c>
      <c r="C9" s="69">
        <v>74734717</v>
      </c>
      <c r="D9" s="69">
        <v>0</v>
      </c>
      <c r="E9" s="69">
        <v>0</v>
      </c>
      <c r="F9" s="69">
        <v>74734717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</row>
    <row r="10" spans="1:17" ht="12.75">
      <c r="A10" s="57">
        <v>7</v>
      </c>
      <c r="B10" s="68" t="s">
        <v>373</v>
      </c>
      <c r="C10" s="69">
        <v>12575</v>
      </c>
      <c r="D10" s="69">
        <v>0</v>
      </c>
      <c r="E10" s="69">
        <v>0</v>
      </c>
      <c r="F10" s="69">
        <v>0</v>
      </c>
      <c r="G10" s="69">
        <v>12575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</row>
    <row r="11" spans="1:17" ht="25.5">
      <c r="A11" s="57">
        <v>8</v>
      </c>
      <c r="B11" s="68" t="s">
        <v>211</v>
      </c>
      <c r="C11" s="69">
        <v>37260799</v>
      </c>
      <c r="D11" s="69">
        <v>0</v>
      </c>
      <c r="E11" s="69">
        <v>0</v>
      </c>
      <c r="F11" s="69">
        <v>0</v>
      </c>
      <c r="G11" s="69">
        <v>0</v>
      </c>
      <c r="H11" s="69">
        <v>10571699</v>
      </c>
      <c r="I11" s="69">
        <v>0</v>
      </c>
      <c r="J11" s="69">
        <v>0</v>
      </c>
      <c r="K11" s="69">
        <v>22224100</v>
      </c>
      <c r="L11" s="69">
        <v>4465000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</row>
    <row r="12" spans="1:17" ht="12.75">
      <c r="A12" s="57">
        <v>9</v>
      </c>
      <c r="B12" s="68" t="s">
        <v>212</v>
      </c>
      <c r="C12" s="69">
        <v>26689100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22224100</v>
      </c>
      <c r="L12" s="69">
        <v>4465000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</row>
    <row r="13" spans="1:17" ht="12.75">
      <c r="A13" s="57">
        <v>10</v>
      </c>
      <c r="B13" s="68" t="s">
        <v>213</v>
      </c>
      <c r="C13" s="69">
        <v>10571699</v>
      </c>
      <c r="D13" s="69">
        <v>0</v>
      </c>
      <c r="E13" s="69">
        <v>0</v>
      </c>
      <c r="F13" s="69">
        <v>0</v>
      </c>
      <c r="G13" s="69">
        <v>0</v>
      </c>
      <c r="H13" s="69">
        <v>10571699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</row>
    <row r="14" spans="1:17" ht="25.5">
      <c r="A14" s="58">
        <v>11</v>
      </c>
      <c r="B14" s="28" t="s">
        <v>180</v>
      </c>
      <c r="C14" s="29">
        <v>112008091</v>
      </c>
      <c r="D14" s="29">
        <v>0</v>
      </c>
      <c r="E14" s="29">
        <v>0</v>
      </c>
      <c r="F14" s="29">
        <v>74734717</v>
      </c>
      <c r="G14" s="29">
        <v>12575</v>
      </c>
      <c r="H14" s="29">
        <v>10571699</v>
      </c>
      <c r="I14" s="29">
        <v>0</v>
      </c>
      <c r="J14" s="29">
        <v>0</v>
      </c>
      <c r="K14" s="29">
        <v>22224100</v>
      </c>
      <c r="L14" s="29">
        <v>4465000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</row>
    <row r="15" spans="1:17" ht="25.5">
      <c r="A15" s="57">
        <v>12</v>
      </c>
      <c r="B15" s="68" t="s">
        <v>214</v>
      </c>
      <c r="C15" s="69">
        <v>5083980</v>
      </c>
      <c r="D15" s="69">
        <v>0</v>
      </c>
      <c r="E15" s="69">
        <v>0</v>
      </c>
      <c r="F15" s="69">
        <v>0</v>
      </c>
      <c r="G15" s="69">
        <v>0</v>
      </c>
      <c r="H15" s="69">
        <v>394872</v>
      </c>
      <c r="I15" s="69">
        <v>4689108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</row>
    <row r="16" spans="1:17" ht="25.5">
      <c r="A16" s="57">
        <v>13</v>
      </c>
      <c r="B16" s="68" t="s">
        <v>215</v>
      </c>
      <c r="C16" s="69">
        <v>4689108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4689108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</row>
    <row r="17" spans="1:17" ht="12.75">
      <c r="A17" s="57">
        <v>14</v>
      </c>
      <c r="B17" s="68" t="s">
        <v>216</v>
      </c>
      <c r="C17" s="69">
        <v>394872</v>
      </c>
      <c r="D17" s="69">
        <v>0</v>
      </c>
      <c r="E17" s="69">
        <v>0</v>
      </c>
      <c r="F17" s="69">
        <v>0</v>
      </c>
      <c r="G17" s="69">
        <v>0</v>
      </c>
      <c r="H17" s="69">
        <v>394872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</row>
    <row r="18" spans="1:17" ht="25.5">
      <c r="A18" s="58">
        <v>15</v>
      </c>
      <c r="B18" s="28" t="s">
        <v>181</v>
      </c>
      <c r="C18" s="29">
        <v>5083980</v>
      </c>
      <c r="D18" s="29">
        <v>0</v>
      </c>
      <c r="E18" s="29">
        <v>0</v>
      </c>
      <c r="F18" s="29">
        <v>0</v>
      </c>
      <c r="G18" s="29">
        <v>0</v>
      </c>
      <c r="H18" s="29">
        <v>394872</v>
      </c>
      <c r="I18" s="29">
        <v>4689108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</row>
    <row r="19" spans="1:17" ht="12.75">
      <c r="A19" s="57">
        <v>16</v>
      </c>
      <c r="B19" s="68" t="s">
        <v>374</v>
      </c>
      <c r="C19" s="69">
        <v>3050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3050</v>
      </c>
      <c r="P19" s="69">
        <v>0</v>
      </c>
      <c r="Q19" s="69">
        <v>0</v>
      </c>
    </row>
    <row r="20" spans="1:17" ht="25.5">
      <c r="A20" s="57">
        <v>17</v>
      </c>
      <c r="B20" s="68" t="s">
        <v>217</v>
      </c>
      <c r="C20" s="69">
        <v>3050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3050</v>
      </c>
      <c r="P20" s="69">
        <v>0</v>
      </c>
      <c r="Q20" s="69">
        <v>0</v>
      </c>
    </row>
    <row r="21" spans="1:17" ht="12.75">
      <c r="A21" s="57">
        <v>18</v>
      </c>
      <c r="B21" s="68" t="s">
        <v>375</v>
      </c>
      <c r="C21" s="69">
        <v>3050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3050</v>
      </c>
      <c r="P21" s="69">
        <v>0</v>
      </c>
      <c r="Q21" s="69">
        <v>0</v>
      </c>
    </row>
    <row r="22" spans="1:17" ht="12.75">
      <c r="A22" s="57">
        <v>19</v>
      </c>
      <c r="B22" s="68" t="s">
        <v>376</v>
      </c>
      <c r="C22" s="69">
        <v>1767370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1767370</v>
      </c>
      <c r="P22" s="69">
        <v>0</v>
      </c>
      <c r="Q22" s="69">
        <v>0</v>
      </c>
    </row>
    <row r="23" spans="1:17" ht="12.75">
      <c r="A23" s="57">
        <v>20</v>
      </c>
      <c r="B23" s="68" t="s">
        <v>218</v>
      </c>
      <c r="C23" s="69">
        <v>1767370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1767370</v>
      </c>
      <c r="P23" s="69">
        <v>0</v>
      </c>
      <c r="Q23" s="69">
        <v>0</v>
      </c>
    </row>
    <row r="24" spans="1:17" ht="12.75">
      <c r="A24" s="57">
        <v>21</v>
      </c>
      <c r="B24" s="68" t="s">
        <v>377</v>
      </c>
      <c r="C24" s="69">
        <v>9318943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9318943</v>
      </c>
      <c r="P24" s="69">
        <v>0</v>
      </c>
      <c r="Q24" s="69">
        <v>0</v>
      </c>
    </row>
    <row r="25" spans="1:17" ht="25.5">
      <c r="A25" s="57">
        <v>22</v>
      </c>
      <c r="B25" s="68" t="s">
        <v>219</v>
      </c>
      <c r="C25" s="69">
        <v>9318943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9318943</v>
      </c>
      <c r="P25" s="69">
        <v>0</v>
      </c>
      <c r="Q25" s="69">
        <v>0</v>
      </c>
    </row>
    <row r="26" spans="1:17" ht="12.75">
      <c r="A26" s="57">
        <v>23</v>
      </c>
      <c r="B26" s="68" t="s">
        <v>378</v>
      </c>
      <c r="C26" s="69">
        <v>2627708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2627708</v>
      </c>
      <c r="P26" s="69">
        <v>0</v>
      </c>
      <c r="Q26" s="69">
        <v>0</v>
      </c>
    </row>
    <row r="27" spans="1:17" ht="25.5">
      <c r="A27" s="57">
        <v>24</v>
      </c>
      <c r="B27" s="68" t="s">
        <v>220</v>
      </c>
      <c r="C27" s="69">
        <v>2627708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2627708</v>
      </c>
      <c r="P27" s="69">
        <v>0</v>
      </c>
      <c r="Q27" s="69">
        <v>0</v>
      </c>
    </row>
    <row r="28" spans="1:17" ht="12.75">
      <c r="A28" s="57">
        <v>25</v>
      </c>
      <c r="B28" s="68" t="s">
        <v>379</v>
      </c>
      <c r="C28" s="69">
        <v>11946651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11946651</v>
      </c>
      <c r="P28" s="69">
        <v>0</v>
      </c>
      <c r="Q28" s="69">
        <v>0</v>
      </c>
    </row>
    <row r="29" spans="1:17" ht="12.75">
      <c r="A29" s="57">
        <v>26</v>
      </c>
      <c r="B29" s="68" t="s">
        <v>380</v>
      </c>
      <c r="C29" s="69">
        <v>174721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174721</v>
      </c>
      <c r="P29" s="69">
        <v>0</v>
      </c>
      <c r="Q29" s="69">
        <v>0</v>
      </c>
    </row>
    <row r="30" spans="1:17" ht="12.75">
      <c r="A30" s="58">
        <v>27</v>
      </c>
      <c r="B30" s="28" t="s">
        <v>381</v>
      </c>
      <c r="C30" s="29">
        <v>13891792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13891792</v>
      </c>
      <c r="P30" s="29">
        <v>0</v>
      </c>
      <c r="Q30" s="29">
        <v>0</v>
      </c>
    </row>
    <row r="31" spans="1:17" ht="12.75">
      <c r="A31" s="57">
        <v>28</v>
      </c>
      <c r="B31" s="68" t="s">
        <v>221</v>
      </c>
      <c r="C31" s="69">
        <v>8852017</v>
      </c>
      <c r="D31" s="69">
        <v>0</v>
      </c>
      <c r="E31" s="69">
        <v>0</v>
      </c>
      <c r="F31" s="69">
        <v>0</v>
      </c>
      <c r="G31" s="69">
        <v>0</v>
      </c>
      <c r="H31" s="69">
        <v>2116981</v>
      </c>
      <c r="I31" s="69">
        <v>0</v>
      </c>
      <c r="J31" s="69">
        <v>72462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6662574</v>
      </c>
    </row>
    <row r="32" spans="1:17" ht="12.75">
      <c r="A32" s="57">
        <v>29</v>
      </c>
      <c r="B32" s="68" t="s">
        <v>382</v>
      </c>
      <c r="C32" s="69">
        <v>11520219</v>
      </c>
      <c r="D32" s="69">
        <v>0</v>
      </c>
      <c r="E32" s="69">
        <v>1000966</v>
      </c>
      <c r="F32" s="69">
        <v>0</v>
      </c>
      <c r="G32" s="69">
        <v>0</v>
      </c>
      <c r="H32" s="69">
        <v>0</v>
      </c>
      <c r="I32" s="69">
        <v>0</v>
      </c>
      <c r="J32" s="69">
        <v>106107</v>
      </c>
      <c r="K32" s="69">
        <v>137700</v>
      </c>
      <c r="L32" s="69">
        <v>0</v>
      </c>
      <c r="M32" s="69">
        <v>0</v>
      </c>
      <c r="N32" s="69">
        <v>899638</v>
      </c>
      <c r="O32" s="69">
        <v>0</v>
      </c>
      <c r="P32" s="69">
        <v>0</v>
      </c>
      <c r="Q32" s="69">
        <v>9375808</v>
      </c>
    </row>
    <row r="33" spans="1:17" ht="12.75">
      <c r="A33" s="57">
        <v>30</v>
      </c>
      <c r="B33" s="68" t="s">
        <v>222</v>
      </c>
      <c r="C33" s="69">
        <v>1104541</v>
      </c>
      <c r="D33" s="69">
        <v>0</v>
      </c>
      <c r="E33" s="69">
        <v>1000966</v>
      </c>
      <c r="F33" s="69">
        <v>0</v>
      </c>
      <c r="G33" s="69">
        <v>0</v>
      </c>
      <c r="H33" s="69">
        <v>0</v>
      </c>
      <c r="I33" s="69">
        <v>0</v>
      </c>
      <c r="J33" s="69">
        <v>103575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</row>
    <row r="34" spans="1:17" ht="12.75">
      <c r="A34" s="57">
        <v>31</v>
      </c>
      <c r="B34" s="68" t="s">
        <v>383</v>
      </c>
      <c r="C34" s="69">
        <v>2175577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2127704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47873</v>
      </c>
    </row>
    <row r="35" spans="1:17" ht="12.75">
      <c r="A35" s="57">
        <v>32</v>
      </c>
      <c r="B35" s="68" t="s">
        <v>223</v>
      </c>
      <c r="C35" s="69">
        <v>2049726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2001853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47873</v>
      </c>
    </row>
    <row r="36" spans="1:17" ht="12.75">
      <c r="A36" s="57">
        <v>33</v>
      </c>
      <c r="B36" s="68" t="s">
        <v>384</v>
      </c>
      <c r="C36" s="69">
        <v>1155660</v>
      </c>
      <c r="D36" s="69">
        <v>0</v>
      </c>
      <c r="E36" s="69">
        <v>1155660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</row>
    <row r="37" spans="1:17" ht="25.5">
      <c r="A37" s="57">
        <v>34</v>
      </c>
      <c r="B37" s="68" t="s">
        <v>224</v>
      </c>
      <c r="C37" s="69">
        <v>1155660</v>
      </c>
      <c r="D37" s="69">
        <v>0</v>
      </c>
      <c r="E37" s="69">
        <v>1155660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</row>
    <row r="38" spans="1:17" ht="12.75">
      <c r="A38" s="57">
        <v>35</v>
      </c>
      <c r="B38" s="68" t="s">
        <v>225</v>
      </c>
      <c r="C38" s="69">
        <v>4217351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4217351</v>
      </c>
      <c r="N38" s="69">
        <v>0</v>
      </c>
      <c r="O38" s="69">
        <v>0</v>
      </c>
      <c r="P38" s="69">
        <v>0</v>
      </c>
      <c r="Q38" s="69">
        <v>0</v>
      </c>
    </row>
    <row r="39" spans="1:17" ht="12.75">
      <c r="A39" s="57">
        <v>36</v>
      </c>
      <c r="B39" s="68" t="s">
        <v>226</v>
      </c>
      <c r="C39" s="69">
        <v>7126847</v>
      </c>
      <c r="D39" s="69">
        <v>0</v>
      </c>
      <c r="E39" s="69">
        <v>312028</v>
      </c>
      <c r="F39" s="69">
        <v>0</v>
      </c>
      <c r="G39" s="69">
        <v>0</v>
      </c>
      <c r="H39" s="69">
        <v>571584</v>
      </c>
      <c r="I39" s="69">
        <v>0</v>
      </c>
      <c r="J39" s="69">
        <v>611281</v>
      </c>
      <c r="K39" s="69">
        <v>0</v>
      </c>
      <c r="L39" s="69">
        <v>0</v>
      </c>
      <c r="M39" s="69">
        <v>1138679</v>
      </c>
      <c r="N39" s="69">
        <v>242902</v>
      </c>
      <c r="O39" s="69">
        <v>0</v>
      </c>
      <c r="P39" s="69">
        <v>0</v>
      </c>
      <c r="Q39" s="69">
        <v>4250373</v>
      </c>
    </row>
    <row r="40" spans="1:17" ht="25.5">
      <c r="A40" s="57">
        <v>37</v>
      </c>
      <c r="B40" s="68" t="s">
        <v>385</v>
      </c>
      <c r="C40" s="69">
        <v>17</v>
      </c>
      <c r="D40" s="69">
        <v>17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</row>
    <row r="41" spans="1:17" ht="25.5">
      <c r="A41" s="57">
        <v>38</v>
      </c>
      <c r="B41" s="68" t="s">
        <v>386</v>
      </c>
      <c r="C41" s="69">
        <v>17</v>
      </c>
      <c r="D41" s="69">
        <v>17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</row>
    <row r="42" spans="1:17" ht="12.75">
      <c r="A42" s="57">
        <v>39</v>
      </c>
      <c r="B42" s="68" t="s">
        <v>387</v>
      </c>
      <c r="C42" s="69">
        <v>117457</v>
      </c>
      <c r="D42" s="69">
        <v>82981</v>
      </c>
      <c r="E42" s="69">
        <v>0</v>
      </c>
      <c r="F42" s="69">
        <v>0</v>
      </c>
      <c r="G42" s="69">
        <v>0</v>
      </c>
      <c r="H42" s="69">
        <v>2</v>
      </c>
      <c r="I42" s="69">
        <v>0</v>
      </c>
      <c r="J42" s="69">
        <v>34474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</row>
    <row r="43" spans="1:17" ht="12.75">
      <c r="A43" s="57">
        <v>40</v>
      </c>
      <c r="B43" s="68" t="s">
        <v>227</v>
      </c>
      <c r="C43" s="69">
        <v>27272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27272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</row>
    <row r="44" spans="1:17" ht="25.5">
      <c r="A44" s="58">
        <v>41</v>
      </c>
      <c r="B44" s="28" t="s">
        <v>388</v>
      </c>
      <c r="C44" s="29">
        <v>35165145</v>
      </c>
      <c r="D44" s="29">
        <v>82998</v>
      </c>
      <c r="E44" s="29">
        <v>2468654</v>
      </c>
      <c r="F44" s="29">
        <v>0</v>
      </c>
      <c r="G44" s="29">
        <v>0</v>
      </c>
      <c r="H44" s="29">
        <v>2688567</v>
      </c>
      <c r="I44" s="29">
        <v>0</v>
      </c>
      <c r="J44" s="29">
        <v>2952028</v>
      </c>
      <c r="K44" s="29">
        <v>137700</v>
      </c>
      <c r="L44" s="29">
        <v>0</v>
      </c>
      <c r="M44" s="29">
        <v>5356030</v>
      </c>
      <c r="N44" s="29">
        <v>1142540</v>
      </c>
      <c r="O44" s="29">
        <v>0</v>
      </c>
      <c r="P44" s="29">
        <v>0</v>
      </c>
      <c r="Q44" s="29">
        <v>20336628</v>
      </c>
    </row>
    <row r="45" spans="1:17" ht="12.75">
      <c r="A45" s="57">
        <v>42</v>
      </c>
      <c r="B45" s="68" t="s">
        <v>389</v>
      </c>
      <c r="C45" s="69">
        <v>121000</v>
      </c>
      <c r="D45" s="69">
        <v>0</v>
      </c>
      <c r="E45" s="69">
        <v>121000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</row>
    <row r="46" spans="1:17" ht="12.75">
      <c r="A46" s="58">
        <v>43</v>
      </c>
      <c r="B46" s="28" t="s">
        <v>390</v>
      </c>
      <c r="C46" s="29">
        <v>121000</v>
      </c>
      <c r="D46" s="29">
        <v>0</v>
      </c>
      <c r="E46" s="29">
        <v>121000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</row>
    <row r="47" spans="1:17" ht="25.5">
      <c r="A47" s="57">
        <v>44</v>
      </c>
      <c r="B47" s="68" t="s">
        <v>391</v>
      </c>
      <c r="C47" s="69">
        <v>1300000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1300000</v>
      </c>
      <c r="Q47" s="69">
        <v>0</v>
      </c>
    </row>
    <row r="48" spans="1:17" ht="12.75">
      <c r="A48" s="57">
        <v>45</v>
      </c>
      <c r="B48" s="68" t="s">
        <v>392</v>
      </c>
      <c r="C48" s="69">
        <v>1300000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1300000</v>
      </c>
      <c r="Q48" s="69">
        <v>0</v>
      </c>
    </row>
    <row r="49" spans="1:17" ht="12.75">
      <c r="A49" s="58">
        <v>46</v>
      </c>
      <c r="B49" s="28" t="s">
        <v>393</v>
      </c>
      <c r="C49" s="29">
        <v>1300000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1300000</v>
      </c>
      <c r="Q49" s="29">
        <v>0</v>
      </c>
    </row>
    <row r="50" spans="1:17" ht="25.5">
      <c r="A50" s="58">
        <v>47</v>
      </c>
      <c r="B50" s="28" t="s">
        <v>394</v>
      </c>
      <c r="C50" s="29">
        <v>167570008</v>
      </c>
      <c r="D50" s="29">
        <v>82998</v>
      </c>
      <c r="E50" s="29">
        <v>2589654</v>
      </c>
      <c r="F50" s="29">
        <v>74734717</v>
      </c>
      <c r="G50" s="29">
        <v>12575</v>
      </c>
      <c r="H50" s="29">
        <v>13655138</v>
      </c>
      <c r="I50" s="29">
        <v>4689108</v>
      </c>
      <c r="J50" s="29">
        <v>2952028</v>
      </c>
      <c r="K50" s="29">
        <v>22361800</v>
      </c>
      <c r="L50" s="29">
        <v>4465000</v>
      </c>
      <c r="M50" s="29">
        <v>5356030</v>
      </c>
      <c r="N50" s="29">
        <v>1142540</v>
      </c>
      <c r="O50" s="29">
        <v>13891792</v>
      </c>
      <c r="P50" s="29">
        <v>1300000</v>
      </c>
      <c r="Q50" s="29">
        <v>20336628</v>
      </c>
    </row>
    <row r="51" spans="1:17" ht="12.75">
      <c r="A51" s="57">
        <v>48</v>
      </c>
      <c r="B51" s="68" t="s">
        <v>228</v>
      </c>
      <c r="C51" s="69">
        <v>18975835</v>
      </c>
      <c r="D51" s="69">
        <v>0</v>
      </c>
      <c r="E51" s="69">
        <v>0</v>
      </c>
      <c r="F51" s="69">
        <v>0</v>
      </c>
      <c r="G51" s="69">
        <v>18975835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</row>
    <row r="52" spans="1:17" ht="12.75">
      <c r="A52" s="57">
        <v>49</v>
      </c>
      <c r="B52" s="68" t="s">
        <v>229</v>
      </c>
      <c r="C52" s="69">
        <v>543485</v>
      </c>
      <c r="D52" s="69">
        <v>0</v>
      </c>
      <c r="E52" s="69">
        <v>0</v>
      </c>
      <c r="F52" s="69">
        <v>0</v>
      </c>
      <c r="G52" s="69">
        <v>543485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</row>
    <row r="53" spans="1:17" ht="12.75">
      <c r="A53" s="57">
        <v>50</v>
      </c>
      <c r="B53" s="68" t="s">
        <v>395</v>
      </c>
      <c r="C53" s="69">
        <v>19519320</v>
      </c>
      <c r="D53" s="69">
        <v>0</v>
      </c>
      <c r="E53" s="69">
        <v>0</v>
      </c>
      <c r="F53" s="69">
        <v>0</v>
      </c>
      <c r="G53" s="69">
        <v>19519320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</row>
    <row r="54" spans="1:17" ht="12.75">
      <c r="A54" s="57">
        <v>51</v>
      </c>
      <c r="B54" s="68" t="s">
        <v>230</v>
      </c>
      <c r="C54" s="69">
        <v>3031859</v>
      </c>
      <c r="D54" s="69">
        <v>0</v>
      </c>
      <c r="E54" s="69">
        <v>0</v>
      </c>
      <c r="F54" s="69">
        <v>3031859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</row>
    <row r="55" spans="1:17" ht="12.75">
      <c r="A55" s="57">
        <v>52</v>
      </c>
      <c r="B55" s="68" t="s">
        <v>231</v>
      </c>
      <c r="C55" s="69">
        <v>49956256</v>
      </c>
      <c r="D55" s="69">
        <v>0</v>
      </c>
      <c r="E55" s="69">
        <v>0</v>
      </c>
      <c r="F55" s="69">
        <v>0</v>
      </c>
      <c r="G55" s="69">
        <v>49956256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</row>
    <row r="56" spans="1:17" ht="12.75">
      <c r="A56" s="57">
        <v>53</v>
      </c>
      <c r="B56" s="68" t="s">
        <v>396</v>
      </c>
      <c r="C56" s="69">
        <v>72507435</v>
      </c>
      <c r="D56" s="69">
        <v>0</v>
      </c>
      <c r="E56" s="69">
        <v>0</v>
      </c>
      <c r="F56" s="69">
        <v>3031859</v>
      </c>
      <c r="G56" s="69">
        <v>69475576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</row>
    <row r="57" spans="1:17" ht="12.75">
      <c r="A57" s="58">
        <v>54</v>
      </c>
      <c r="B57" s="28" t="s">
        <v>397</v>
      </c>
      <c r="C57" s="29">
        <v>72507435</v>
      </c>
      <c r="D57" s="29">
        <v>0</v>
      </c>
      <c r="E57" s="29">
        <v>0</v>
      </c>
      <c r="F57" s="29">
        <v>3031859</v>
      </c>
      <c r="G57" s="29">
        <v>69475576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ht="12.75">
      <c r="A58" s="58">
        <v>55</v>
      </c>
      <c r="B58" s="28" t="s">
        <v>398</v>
      </c>
      <c r="C58" s="29">
        <v>240077443</v>
      </c>
      <c r="D58" s="29">
        <v>82998</v>
      </c>
      <c r="E58" s="29">
        <v>2589654</v>
      </c>
      <c r="F58" s="29">
        <v>77766576</v>
      </c>
      <c r="G58" s="29">
        <v>69488151</v>
      </c>
      <c r="H58" s="29">
        <v>13655138</v>
      </c>
      <c r="I58" s="29">
        <v>4689108</v>
      </c>
      <c r="J58" s="29">
        <v>2952028</v>
      </c>
      <c r="K58" s="29">
        <v>22361800</v>
      </c>
      <c r="L58" s="29">
        <v>4465000</v>
      </c>
      <c r="M58" s="29">
        <v>5356030</v>
      </c>
      <c r="N58" s="29">
        <v>1142540</v>
      </c>
      <c r="O58" s="29">
        <v>13891792</v>
      </c>
      <c r="P58" s="29">
        <v>1300000</v>
      </c>
      <c r="Q58" s="29">
        <v>20336628</v>
      </c>
    </row>
  </sheetData>
  <sheetProtection/>
  <mergeCells count="2">
    <mergeCell ref="A1:Q1"/>
    <mergeCell ref="A2:Q2"/>
  </mergeCells>
  <printOptions/>
  <pageMargins left="0.7480314960629921" right="0.7480314960629921" top="0.984251968503937" bottom="0.984251968503937" header="0.5118110236220472" footer="0.5118110236220472"/>
  <pageSetup fitToWidth="4" fitToHeight="1" horizontalDpi="300" verticalDpi="300" orientation="landscape" scale="47" r:id="rId1"/>
  <headerFooter alignWithMargins="0">
    <oddHeader>&amp;C7.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pane ySplit="3" topLeftCell="A4" activePane="bottomLeft" state="frozen"/>
      <selection pane="topLeft" activeCell="B21" sqref="B21"/>
      <selection pane="bottomLeft" activeCell="A1" sqref="A1:D1"/>
    </sheetView>
  </sheetViews>
  <sheetFormatPr defaultColWidth="9.140625" defaultRowHeight="12.75"/>
  <cols>
    <col min="1" max="1" width="3.00390625" style="26" bestFit="1" customWidth="1"/>
    <col min="2" max="2" width="33.140625" style="26" customWidth="1"/>
    <col min="3" max="3" width="12.7109375" style="26" bestFit="1" customWidth="1"/>
    <col min="4" max="4" width="12.00390625" style="26" bestFit="1" customWidth="1"/>
    <col min="5" max="16384" width="9.140625" style="26" customWidth="1"/>
  </cols>
  <sheetData>
    <row r="1" spans="1:4" ht="17.25" customHeight="1">
      <c r="A1" s="147" t="s">
        <v>454</v>
      </c>
      <c r="B1" s="148"/>
      <c r="C1" s="148"/>
      <c r="D1" s="148"/>
    </row>
    <row r="2" spans="1:4" ht="30" customHeight="1">
      <c r="A2" s="146" t="s">
        <v>82</v>
      </c>
      <c r="B2" s="146"/>
      <c r="C2" s="146"/>
      <c r="D2" s="146"/>
    </row>
    <row r="3" spans="1:4" ht="15">
      <c r="A3" s="20"/>
      <c r="B3" s="30" t="s">
        <v>50</v>
      </c>
      <c r="C3" s="30" t="s">
        <v>18</v>
      </c>
      <c r="D3" s="30" t="s">
        <v>51</v>
      </c>
    </row>
    <row r="4" spans="1:4" ht="12.75">
      <c r="A4" s="48" t="s">
        <v>20</v>
      </c>
      <c r="B4" s="28" t="s">
        <v>56</v>
      </c>
      <c r="C4" s="29">
        <v>2400000</v>
      </c>
      <c r="D4" s="29">
        <v>2400000</v>
      </c>
    </row>
    <row r="5" spans="1:4" ht="12.75">
      <c r="A5" s="64" t="s">
        <v>21</v>
      </c>
      <c r="B5" s="65" t="s">
        <v>52</v>
      </c>
      <c r="C5" s="66">
        <v>15000</v>
      </c>
      <c r="D5" s="66">
        <v>15000</v>
      </c>
    </row>
    <row r="6" spans="1:4" ht="13.5" thickBot="1">
      <c r="A6" s="61" t="s">
        <v>22</v>
      </c>
      <c r="B6" s="59" t="s">
        <v>182</v>
      </c>
      <c r="C6" s="60">
        <v>10000</v>
      </c>
      <c r="D6" s="60">
        <v>10000</v>
      </c>
    </row>
    <row r="7" spans="1:4" ht="13.5" thickTop="1">
      <c r="A7" s="67" t="s">
        <v>23</v>
      </c>
      <c r="B7" s="46" t="s">
        <v>49</v>
      </c>
      <c r="C7" s="47">
        <f>SUM(C4:C6)</f>
        <v>2425000</v>
      </c>
      <c r="D7" s="47">
        <f>SUM(D4:D6)</f>
        <v>2425000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9.421875" style="31" customWidth="1"/>
    <col min="2" max="2" width="20.28125" style="31" customWidth="1"/>
    <col min="3" max="3" width="15.57421875" style="31" customWidth="1"/>
    <col min="4" max="16384" width="9.140625" style="31" customWidth="1"/>
  </cols>
  <sheetData>
    <row r="1" spans="1:3" ht="28.5" customHeight="1">
      <c r="A1" s="145" t="s">
        <v>455</v>
      </c>
      <c r="B1" s="145"/>
      <c r="C1" s="145"/>
    </row>
    <row r="2" spans="1:3" ht="12.75">
      <c r="A2" s="146" t="s">
        <v>53</v>
      </c>
      <c r="B2" s="146"/>
      <c r="C2" s="146"/>
    </row>
    <row r="3" spans="1:3" ht="51.75" customHeight="1">
      <c r="A3" s="33" t="s">
        <v>443</v>
      </c>
      <c r="B3" s="73">
        <v>544500</v>
      </c>
      <c r="C3" s="32" t="s">
        <v>54</v>
      </c>
    </row>
    <row r="4" spans="1:3" ht="25.5">
      <c r="A4" s="76" t="s">
        <v>55</v>
      </c>
      <c r="B4" s="77">
        <f>SUM(B3:B3)</f>
        <v>544500</v>
      </c>
      <c r="C4" s="78" t="s">
        <v>54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bekkne</dc:creator>
  <cp:keywords/>
  <dc:description/>
  <cp:lastModifiedBy>User</cp:lastModifiedBy>
  <cp:lastPrinted>2020-07-08T01:18:53Z</cp:lastPrinted>
  <dcterms:created xsi:type="dcterms:W3CDTF">2014-11-04T06:39:31Z</dcterms:created>
  <dcterms:modified xsi:type="dcterms:W3CDTF">2020-07-16T11:59:08Z</dcterms:modified>
  <cp:category/>
  <cp:version/>
  <cp:contentType/>
  <cp:contentStatus/>
</cp:coreProperties>
</file>