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9" l="1"/>
  <c r="E40" i="9"/>
  <c r="E72" i="12" l="1"/>
  <c r="F70" i="12"/>
  <c r="I38" i="12"/>
  <c r="F38" i="12"/>
  <c r="F17" i="12"/>
  <c r="F18" i="12"/>
  <c r="F22" i="12"/>
  <c r="F21" i="12"/>
  <c r="E70" i="12"/>
  <c r="E38" i="12"/>
  <c r="E22" i="12"/>
  <c r="F51" i="10"/>
  <c r="F46" i="10"/>
  <c r="F45" i="10"/>
  <c r="F43" i="10"/>
  <c r="F42" i="10"/>
  <c r="F34" i="10"/>
  <c r="F31" i="10"/>
  <c r="F52" i="10" s="1"/>
  <c r="F25" i="10"/>
  <c r="F16" i="10"/>
  <c r="E73" i="10"/>
  <c r="E52" i="10"/>
  <c r="E51" i="10"/>
  <c r="E46" i="10"/>
  <c r="E45" i="10"/>
  <c r="E43" i="10"/>
  <c r="E42" i="10"/>
  <c r="E34" i="10"/>
  <c r="E31" i="10"/>
  <c r="E26" i="10"/>
  <c r="E25" i="10"/>
  <c r="E21" i="10"/>
  <c r="E16" i="10"/>
  <c r="E28" i="9"/>
  <c r="E27" i="9"/>
  <c r="F27" i="9"/>
  <c r="F22" i="9"/>
  <c r="E37" i="9"/>
  <c r="F28" i="9"/>
  <c r="F37" i="9" s="1"/>
  <c r="D27" i="9"/>
  <c r="F19" i="9"/>
  <c r="F17" i="9"/>
  <c r="E19" i="9"/>
  <c r="F21" i="10" l="1"/>
  <c r="F26" i="10" s="1"/>
  <c r="D39" i="9"/>
  <c r="F73" i="10" l="1"/>
  <c r="F68" i="12"/>
  <c r="F71" i="12" s="1"/>
  <c r="F67" i="12"/>
  <c r="I67" i="12" s="1"/>
  <c r="F66" i="12"/>
  <c r="I66" i="12" s="1"/>
  <c r="F65" i="12"/>
  <c r="I65" i="12" s="1"/>
  <c r="F64" i="12"/>
  <c r="F63" i="12"/>
  <c r="I63" i="12" s="1"/>
  <c r="F62" i="12"/>
  <c r="I62" i="12" s="1"/>
  <c r="F61" i="12"/>
  <c r="I61" i="12" s="1"/>
  <c r="F60" i="12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F51" i="12"/>
  <c r="I51" i="12" s="1"/>
  <c r="F50" i="12"/>
  <c r="I50" i="12" s="1"/>
  <c r="F49" i="12"/>
  <c r="I49" i="12" s="1"/>
  <c r="F48" i="12"/>
  <c r="F47" i="12"/>
  <c r="I47" i="12" s="1"/>
  <c r="F46" i="12"/>
  <c r="I46" i="12" s="1"/>
  <c r="F45" i="12"/>
  <c r="I45" i="12" s="1"/>
  <c r="F44" i="12"/>
  <c r="F43" i="12"/>
  <c r="F42" i="12"/>
  <c r="I42" i="12" s="1"/>
  <c r="F41" i="12"/>
  <c r="I41" i="12" s="1"/>
  <c r="F40" i="12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F27" i="12"/>
  <c r="F26" i="12"/>
  <c r="I26" i="12" s="1"/>
  <c r="F25" i="12"/>
  <c r="I25" i="12" s="1"/>
  <c r="F24" i="12"/>
  <c r="F23" i="12"/>
  <c r="I23" i="12" s="1"/>
  <c r="I22" i="12"/>
  <c r="I21" i="12"/>
  <c r="F20" i="12"/>
  <c r="F19" i="12"/>
  <c r="I19" i="12" s="1"/>
  <c r="I18" i="12"/>
  <c r="I17" i="12"/>
  <c r="F16" i="12"/>
  <c r="F15" i="12"/>
  <c r="I15" i="12" s="1"/>
  <c r="F14" i="12"/>
  <c r="I14" i="12" s="1"/>
  <c r="F13" i="12"/>
  <c r="I13" i="12" s="1"/>
  <c r="F12" i="12"/>
  <c r="F11" i="12"/>
  <c r="I11" i="12" s="1"/>
  <c r="F10" i="12"/>
  <c r="I10" i="12" s="1"/>
  <c r="F9" i="12"/>
  <c r="F72" i="10"/>
  <c r="F71" i="10"/>
  <c r="I71" i="10" s="1"/>
  <c r="F70" i="10"/>
  <c r="I70" i="10" s="1"/>
  <c r="F69" i="10"/>
  <c r="I69" i="10" s="1"/>
  <c r="F68" i="10"/>
  <c r="F67" i="10"/>
  <c r="F66" i="10"/>
  <c r="I66" i="10" s="1"/>
  <c r="F65" i="10"/>
  <c r="I65" i="10" s="1"/>
  <c r="F64" i="10"/>
  <c r="F63" i="10"/>
  <c r="I63" i="10" s="1"/>
  <c r="F62" i="10"/>
  <c r="I62" i="10" s="1"/>
  <c r="F61" i="10"/>
  <c r="F60" i="10"/>
  <c r="F59" i="10"/>
  <c r="F58" i="10"/>
  <c r="I58" i="10" s="1"/>
  <c r="F57" i="10"/>
  <c r="I57" i="10" s="1"/>
  <c r="F56" i="10"/>
  <c r="F55" i="10"/>
  <c r="I55" i="10" s="1"/>
  <c r="F54" i="10"/>
  <c r="I54" i="10" s="1"/>
  <c r="F53" i="10"/>
  <c r="I53" i="10" s="1"/>
  <c r="I50" i="10"/>
  <c r="I49" i="10"/>
  <c r="I46" i="10"/>
  <c r="I45" i="10"/>
  <c r="I43" i="10"/>
  <c r="I42" i="10"/>
  <c r="I41" i="10"/>
  <c r="I38" i="10"/>
  <c r="I37" i="10"/>
  <c r="I34" i="10"/>
  <c r="I33" i="10"/>
  <c r="I30" i="10"/>
  <c r="I29" i="10"/>
  <c r="I27" i="10"/>
  <c r="I26" i="10"/>
  <c r="I25" i="10"/>
  <c r="I22" i="10"/>
  <c r="I21" i="10"/>
  <c r="I19" i="10"/>
  <c r="I18" i="10"/>
  <c r="I17" i="10"/>
  <c r="I14" i="10"/>
  <c r="I13" i="10"/>
  <c r="I11" i="10"/>
  <c r="I10" i="10"/>
  <c r="I9" i="10"/>
  <c r="F40" i="9"/>
  <c r="I40" i="9" s="1"/>
  <c r="F36" i="9"/>
  <c r="I36" i="9" s="1"/>
  <c r="F35" i="9"/>
  <c r="F34" i="9"/>
  <c r="F33" i="9"/>
  <c r="I33" i="9" s="1"/>
  <c r="F32" i="9"/>
  <c r="I32" i="9" s="1"/>
  <c r="F31" i="9"/>
  <c r="F30" i="9"/>
  <c r="F29" i="9"/>
  <c r="I29" i="9" s="1"/>
  <c r="I28" i="9"/>
  <c r="F26" i="9"/>
  <c r="F25" i="9"/>
  <c r="I25" i="9" s="1"/>
  <c r="F24" i="9"/>
  <c r="I24" i="9" s="1"/>
  <c r="F23" i="9"/>
  <c r="F21" i="9"/>
  <c r="F20" i="9"/>
  <c r="I20" i="9" s="1"/>
  <c r="F18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71" i="8"/>
  <c r="F39" i="9" s="1"/>
  <c r="F70" i="8"/>
  <c r="F69" i="8"/>
  <c r="I69" i="8" s="1"/>
  <c r="F68" i="8"/>
  <c r="I68" i="8" s="1"/>
  <c r="F67" i="8"/>
  <c r="F66" i="8"/>
  <c r="F65" i="8"/>
  <c r="I65" i="8" s="1"/>
  <c r="F64" i="8"/>
  <c r="I64" i="8" s="1"/>
  <c r="F63" i="8"/>
  <c r="F62" i="8"/>
  <c r="F61" i="8"/>
  <c r="I61" i="8" s="1"/>
  <c r="F60" i="8"/>
  <c r="I60" i="8" s="1"/>
  <c r="F59" i="8"/>
  <c r="F58" i="8"/>
  <c r="F57" i="8"/>
  <c r="I57" i="8" s="1"/>
  <c r="F56" i="8"/>
  <c r="I56" i="8" s="1"/>
  <c r="F55" i="8"/>
  <c r="F54" i="8"/>
  <c r="F53" i="8"/>
  <c r="I53" i="8" s="1"/>
  <c r="F52" i="8"/>
  <c r="F51" i="8"/>
  <c r="F50" i="8"/>
  <c r="F49" i="8"/>
  <c r="I49" i="8" s="1"/>
  <c r="F48" i="8"/>
  <c r="I48" i="8" s="1"/>
  <c r="F47" i="8"/>
  <c r="I47" i="8" s="1"/>
  <c r="F46" i="8"/>
  <c r="F45" i="8"/>
  <c r="I45" i="8" s="1"/>
  <c r="F44" i="8"/>
  <c r="I44" i="8" s="1"/>
  <c r="F43" i="8"/>
  <c r="I43" i="8" s="1"/>
  <c r="F42" i="8"/>
  <c r="F41" i="8"/>
  <c r="I41" i="8" s="1"/>
  <c r="F40" i="8"/>
  <c r="I40" i="8" s="1"/>
  <c r="F39" i="8"/>
  <c r="F38" i="8"/>
  <c r="F37" i="8"/>
  <c r="F36" i="8"/>
  <c r="I36" i="8" s="1"/>
  <c r="F35" i="8"/>
  <c r="I35" i="8" s="1"/>
  <c r="F34" i="8"/>
  <c r="F33" i="8"/>
  <c r="I33" i="8" s="1"/>
  <c r="F32" i="8"/>
  <c r="I32" i="8" s="1"/>
  <c r="F31" i="8"/>
  <c r="I31" i="8" s="1"/>
  <c r="F30" i="8"/>
  <c r="F29" i="8"/>
  <c r="I29" i="8" s="1"/>
  <c r="F28" i="8"/>
  <c r="I28" i="8" s="1"/>
  <c r="F27" i="8"/>
  <c r="I27" i="8" s="1"/>
  <c r="F26" i="8"/>
  <c r="F25" i="8"/>
  <c r="I25" i="8" s="1"/>
  <c r="F24" i="8"/>
  <c r="I24" i="8" s="1"/>
  <c r="F23" i="8"/>
  <c r="F22" i="8"/>
  <c r="F21" i="8"/>
  <c r="F20" i="8"/>
  <c r="I20" i="8" s="1"/>
  <c r="F19" i="8"/>
  <c r="I19" i="8" s="1"/>
  <c r="F18" i="8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I9" i="8" s="1"/>
  <c r="F8" i="8"/>
  <c r="I8" i="8" s="1"/>
  <c r="I72" i="10"/>
  <c r="I71" i="12"/>
  <c r="I68" i="12"/>
  <c r="I64" i="12"/>
  <c r="I60" i="12"/>
  <c r="I56" i="12"/>
  <c r="I55" i="12"/>
  <c r="I52" i="12"/>
  <c r="I48" i="12"/>
  <c r="I44" i="12"/>
  <c r="I43" i="12"/>
  <c r="D71" i="12"/>
  <c r="I40" i="12"/>
  <c r="I36" i="12"/>
  <c r="I35" i="12"/>
  <c r="I32" i="12"/>
  <c r="I28" i="12"/>
  <c r="I27" i="12"/>
  <c r="I24" i="12"/>
  <c r="I20" i="12"/>
  <c r="I16" i="12"/>
  <c r="I12" i="12"/>
  <c r="I9" i="12"/>
  <c r="I68" i="10"/>
  <c r="I67" i="10"/>
  <c r="I64" i="10"/>
  <c r="I60" i="10"/>
  <c r="I59" i="10"/>
  <c r="I56" i="10"/>
  <c r="I48" i="10"/>
  <c r="I47" i="10"/>
  <c r="I44" i="10"/>
  <c r="I40" i="10"/>
  <c r="I39" i="10"/>
  <c r="I36" i="10"/>
  <c r="I35" i="10"/>
  <c r="I32" i="10"/>
  <c r="I28" i="10"/>
  <c r="I24" i="10"/>
  <c r="I23" i="10"/>
  <c r="I20" i="10"/>
  <c r="I16" i="10"/>
  <c r="I15" i="10"/>
  <c r="I12" i="10"/>
  <c r="I8" i="10"/>
  <c r="D40" i="9"/>
  <c r="I39" i="9"/>
  <c r="I35" i="9"/>
  <c r="I34" i="9"/>
  <c r="I31" i="9"/>
  <c r="I30" i="9"/>
  <c r="I27" i="9"/>
  <c r="I26" i="9"/>
  <c r="I23" i="9"/>
  <c r="I22" i="9"/>
  <c r="I21" i="9"/>
  <c r="I19" i="9"/>
  <c r="I18" i="9"/>
  <c r="I17" i="9"/>
  <c r="I15" i="9"/>
  <c r="I14" i="9"/>
  <c r="I11" i="9"/>
  <c r="I10" i="9"/>
  <c r="I70" i="8"/>
  <c r="I67" i="8"/>
  <c r="I66" i="8"/>
  <c r="I63" i="8"/>
  <c r="I62" i="8"/>
  <c r="I59" i="8"/>
  <c r="I58" i="8"/>
  <c r="I55" i="8"/>
  <c r="I54" i="8"/>
  <c r="H52" i="8"/>
  <c r="H71" i="8" s="1"/>
  <c r="G52" i="8"/>
  <c r="G71" i="8" s="1"/>
  <c r="I51" i="8"/>
  <c r="I50" i="8"/>
  <c r="I46" i="8"/>
  <c r="I42" i="8"/>
  <c r="I39" i="8"/>
  <c r="I38" i="8"/>
  <c r="I37" i="8"/>
  <c r="I34" i="8"/>
  <c r="I30" i="8"/>
  <c r="I26" i="8"/>
  <c r="I23" i="8"/>
  <c r="I22" i="8"/>
  <c r="I21" i="8"/>
  <c r="I18" i="8"/>
  <c r="I14" i="8"/>
  <c r="I10" i="8"/>
  <c r="I37" i="9" l="1"/>
  <c r="F41" i="9"/>
  <c r="D70" i="12"/>
  <c r="I61" i="10"/>
  <c r="I51" i="10"/>
  <c r="I31" i="10"/>
  <c r="D41" i="9"/>
  <c r="I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<sst xmlns="http://schemas.openxmlformats.org/spreadsheetml/2006/main" count="659" uniqueCount="521">
  <si>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</si>
  <si>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</si>
  <si>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</si>
  <si>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</si>
  <si>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</si>
  <si>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</si>
  <si>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</si>
  <si>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</si>
  <si>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</si>
  <si>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</si>
  <si>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</si>
  <si>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</si>
  <si>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</si>
  <si>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</si>
  <si>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</si>
  <si>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</si>
  <si>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</si>
  <si>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</si>
  <si>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</si>
  <si>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</si>
  <si>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</si>
  <si>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</si>
  <si>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</si>
  <si>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</si>
  <si>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</si>
  <si>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</si>
  <si>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</si>
  <si>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</si>
  <si>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</si>
  <si>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</si>
  <si>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</si>
  <si>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</si>
  <si>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</si>
  <si>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</si>
  <si>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</si>
  <si>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</si>
  <si>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</si>
  <si>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</si>
  <si>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</si>
  <si>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</si>
  <si>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</si>
  <si>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</si>
  <si>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</si>
  <si>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</si>
  <si>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</si>
  <si>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</si>
  <si>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</si>
  <si>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</si>
  <si>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</si>
  <si>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</si>
  <si>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</si>
  <si>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</si>
  <si>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</si>
  <si>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</si>
  <si>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</si>
  <si>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</si>
  <si>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</si>
  <si>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</si>
  <si>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</si>
  <si>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</si>
  <si>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</si>
  <si>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</si>
  <si>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</si>
  <si>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</si>
  <si>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</si>
  <si>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</si>
  <si>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</si>
  <si>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</si>
  <si>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</si>
  <si>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</si>
  <si>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</si>
  <si>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</si>
  <si>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</si>
  <si>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</si>
  <si>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</si>
  <si>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</si>
  <si>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</si>
  <si>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</si>
  <si>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</si>
  <si>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</si>
  <si>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</si>
  <si>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</si>
  <si>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</si>
  <si>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</si>
  <si>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</si>
  <si>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</si>
  <si>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</si>
  <si>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</si>
  <si>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</si>
  <si>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</si>
  <si>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</si>
  <si>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</si>
  <si>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</si>
  <si>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</si>
  <si>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</si>
  <si>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</si>
  <si>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</si>
  <si>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</si>
  <si>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</si>
  <si>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</si>
  <si>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</si>
  <si>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</si>
  <si>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</si>
  <si>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</si>
  <si>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</si>
  <si>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</si>
  <si>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</si>
  <si>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</si>
  <si>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</si>
  <si>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</si>
  <si>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</si>
  <si>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</si>
  <si>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</si>
  <si>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</si>
  <si>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</si>
  <si>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</si>
  <si>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</si>
  <si>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</si>
  <si>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</si>
  <si>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</si>
  <si>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</si>
  <si>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</si>
  <si>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</si>
  <si>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</si>
  <si>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</si>
  <si>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</si>
  <si>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</si>
  <si>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</si>
  <si>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</si>
  <si>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</si>
  <si>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</si>
  <si>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</si>
  <si>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</si>
  <si>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</si>
  <si>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</si>
  <si>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</si>
  <si>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</si>
  <si>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</si>
  <si>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</si>
  <si>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</si>
  <si>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</si>
  <si>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</si>
  <si>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</si>
  <si>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</si>
  <si>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</si>
  <si>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</si>
  <si>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</si>
  <si>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</si>
  <si>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</si>
  <si>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</si>
  <si>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</si>
  <si>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</si>
  <si>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</si>
  <si>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</si>
  <si>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</si>
  <si>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</si>
  <si>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</si>
  <si>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</si>
  <si>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</si>
  <si>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</si>
  <si>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</si>
  <si>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</si>
  <si>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</si>
  <si>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</si>
  <si>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</si>
  <si>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</si>
  <si>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</si>
  <si>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</si>
  <si>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</si>
  <si>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</si>
  <si>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</si>
  <si>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</si>
  <si>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</si>
  <si>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</si>
  <si>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</si>
  <si>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</si>
  <si>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</si>
  <si>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</si>
  <si>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</si>
  <si>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</si>
  <si>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</si>
  <si>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</si>
  <si>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</si>
  <si>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</si>
  <si>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</si>
  <si>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</si>
  <si>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</si>
  <si>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</si>
  <si>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</si>
  <si>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</si>
  <si>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</si>
  <si>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</si>
  <si>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</si>
  <si>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</si>
  <si>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</si>
  <si>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</si>
  <si>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</si>
  <si>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</si>
  <si>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</si>
  <si>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</si>
  <si>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</si>
  <si>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</si>
  <si>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</si>
  <si>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</si>
  <si>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</si>
  <si>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</si>
  <si>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</si>
  <si>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</si>
  <si>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</si>
  <si>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</si>
  <si>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</si>
  <si>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</si>
  <si>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</si>
  <si>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</si>
  <si>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</si>
  <si>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</si>
  <si>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</si>
  <si>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</si>
  <si>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</si>
  <si>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</si>
  <si>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</si>
  <si>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</si>
  <si>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</si>
  <si>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</si>
  <si>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</si>
  <si>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</si>
  <si>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</si>
  <si>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</si>
  <si>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</si>
  <si>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</si>
  <si>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</si>
  <si>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</si>
  <si>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</si>
  <si>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</si>
  <si>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</si>
  <si>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</si>
  <si>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</si>
  <si>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</si>
  <si>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</si>
  <si>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</si>
  <si>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</si>
  <si>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</si>
  <si>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</si>
  <si>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</si>
  <si>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</si>
  <si>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</si>
  <si>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</si>
  <si>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</si>
  <si>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</si>
  <si>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</si>
  <si>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</si>
  <si>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</si>
  <si>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</si>
  <si>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</si>
  <si>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</si>
  <si>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</si>
  <si>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</si>
  <si>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</si>
  <si>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</si>
  <si>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</si>
  <si>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</si>
  <si>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</si>
  <si>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</si>
  <si>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</si>
  <si>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</si>
  <si>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</si>
  <si>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</si>
  <si>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</si>
  <si>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</si>
  <si>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</si>
  <si>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</si>
  <si>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</si>
  <si>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</si>
  <si>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</si>
  <si>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</si>
  <si>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</si>
  <si>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</si>
  <si>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</si>
  <si>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</si>
  <si>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</si>
  <si>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</si>
  <si>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</si>
  <si>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</si>
  <si>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</si>
  <si>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</si>
  <si>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</si>
  <si>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</si>
  <si>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</si>
  <si>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</si>
  <si>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</si>
  <si>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</si>
  <si>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</si>
  <si>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</si>
  <si>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</si>
  <si>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</si>
  <si>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</si>
  <si>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</si>
  <si>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</si>
  <si>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</si>
  <si>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</si>
  <si>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</si>
  <si>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</si>
  <si>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</si>
  <si>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</si>
  <si>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</si>
  <si>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</si>
  <si>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</si>
  <si>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</si>
  <si>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</si>
  <si>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</si>
  <si>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</si>
  <si>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</si>
  <si>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</si>
  <si>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</si>
  <si>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</si>
  <si>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</si>
  <si>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</si>
  <si>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</si>
  <si>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</si>
  <si>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</si>
  <si>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</si>
  <si>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</si>
  <si>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</si>
  <si>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</si>
  <si>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</si>
  <si>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</si>
  <si>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</si>
  <si>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</si>
  <si>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</si>
  <si>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</si>
  <si>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</si>
  <si>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</si>
  <si>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</si>
  <si>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</si>
  <si>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</si>
  <si>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</si>
  <si>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</si>
  <si>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</si>
  <si>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</si>
  <si>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</si>
  <si>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</si>
  <si>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</si>
  <si>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</si>
  <si>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</si>
  <si>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</si>
  <si>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</si>
  <si>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</si>
  <si>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</si>
  <si>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</si>
  <si>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</si>
  <si>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</si>
  <si>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</si>
  <si>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</si>
  <si>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</si>
  <si>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</si>
  <si>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</si>
  <si>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</si>
  <si>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</si>
  <si>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</si>
  <si>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</si>
  <si>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</si>
  <si>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</si>
  <si>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</si>
  <si>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</si>
  <si>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</si>
  <si>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</si>
  <si>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</si>
  <si>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</si>
  <si>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</si>
  <si>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</si>
  <si>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</si>
  <si>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</si>
  <si>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</si>
  <si>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</si>
  <si>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</si>
  <si>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</si>
  <si>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</si>
  <si>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</si>
  <si>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</si>
  <si>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</si>
  <si>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</si>
  <si>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</si>
  <si>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</si>
  <si>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</si>
  <si>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</si>
  <si>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</si>
  <si>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</si>
  <si>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</si>
  <si>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</si>
  <si>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</si>
  <si>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</si>
  <si>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</si>
  <si>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</si>
  <si>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</si>
  <si>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</si>
  <si>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</si>
  <si>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</si>
  <si>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</si>
  <si>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</si>
  <si>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</si>
  <si>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</si>
  <si>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</si>
  <si>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</si>
  <si>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</si>
  <si>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</si>
  <si>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</si>
  <si>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</si>
  <si>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</si>
  <si>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</si>
  <si>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</si>
  <si>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</si>
  <si>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</si>
  <si>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</si>
  <si>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</si>
  <si>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</si>
  <si>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</si>
  <si>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</si>
  <si>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</si>
  <si>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</si>
  <si>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</si>
  <si>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</si>
  <si>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</si>
  <si>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</si>
  <si>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</si>
  <si>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</si>
  <si>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</si>
  <si>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</si>
  <si>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</si>
  <si>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</si>
  <si>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</si>
  <si>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</si>
  <si>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</si>
  <si>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</si>
  <si>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</si>
  <si>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</si>
  <si>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</si>
  <si>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</si>
  <si>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</si>
  <si>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</si>
  <si>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</si>
  <si>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</si>
  <si>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</si>
  <si>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</si>
  <si>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</si>
  <si>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</si>
  <si>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</si>
  <si>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</si>
  <si>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</si>
  <si>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</si>
  <si>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</si>
  <si>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</si>
  <si>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</si>
  <si>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</si>
  <si>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</si>
  <si>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</si>
  <si>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</si>
  <si>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</si>
  <si>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</si>
  <si>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</si>
  <si>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</si>
  <si>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</si>
  <si>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</si>
  <si>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</si>
  <si>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</si>
  <si>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</si>
  <si>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</si>
  <si>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</si>
  <si>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</si>
  <si>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</si>
  <si>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</si>
  <si>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</si>
  <si>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</si>
  <si>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</si>
  <si>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</si>
  <si>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</si>
  <si>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</si>
  <si>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</si>
  <si>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</si>
  <si>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</si>
  <si>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</si>
  <si>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</si>
  <si>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</si>
  <si>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</si>
  <si>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</si>
  <si>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</si>
  <si>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</si>
  <si>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</si>
  <si>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</si>
  <si>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</si>
  <si>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</si>
  <si>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</si>
  <si>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</si>
  <si>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</si>
  <si>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</si>
  <si>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</si>
  <si>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</si>
  <si>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</si>
  <si>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</si>
  <si>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</si>
  <si>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</si>
  <si>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</si>
  <si>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</si>
  <si>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</si>
  <si>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</si>
  <si>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</si>
  <si>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</si>
  <si>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</si>
  <si>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</si>
  <si>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</si>
  <si>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</si>
  <si>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</si>
  <si>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</si>
  <si>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</si>
  <si>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</si>
  <si>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</si>
  <si>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Óvoda Mindösszesen: </t>
  </si>
  <si>
    <t xml:space="preserve"> Tószegi Óvoda feladatai, kötelező -, államigazgatási -, önként vállat feladatonként  2019. évben </t>
  </si>
  <si>
    <t>Eredeti előirányzat</t>
  </si>
  <si>
    <t>Módosított előirányzat</t>
  </si>
  <si>
    <t>9.</t>
  </si>
  <si>
    <t xml:space="preserve">10. számú melléklet   4/ 2020 (VII.01.)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</si>
</sst>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41" fontId="0" fillId="0" borderId="6" xfId="0" applyNumberForma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5" t="s">
        <v>520</v>
      </c>
      <c r="G1" s="85"/>
      <c r="H1" s="85"/>
      <c r="I1" s="85"/>
    </row>
    <row r="2" spans="1:9" ht="15" customHeight="1" x14ac:dyDescent="0.2">
      <c r="A2" s="99" t="s">
        <v>516</v>
      </c>
      <c r="B2" s="99"/>
      <c r="C2" s="99"/>
      <c r="D2" s="99"/>
      <c r="E2" s="99"/>
      <c r="F2" s="99"/>
      <c r="G2" s="99"/>
      <c r="H2" s="99"/>
      <c r="I2" s="99"/>
    </row>
    <row r="3" spans="1:9" ht="15" customHeight="1" x14ac:dyDescent="0.2">
      <c r="A3" s="99"/>
      <c r="B3" s="99"/>
      <c r="C3" s="99"/>
      <c r="D3" s="99"/>
      <c r="E3" s="99"/>
      <c r="F3" s="99"/>
      <c r="G3" s="99"/>
      <c r="H3" s="99"/>
      <c r="I3" s="99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6" t="s">
        <v>67</v>
      </c>
      <c r="B5" s="88" t="s">
        <v>66</v>
      </c>
      <c r="C5" s="90" t="s">
        <v>65</v>
      </c>
      <c r="D5" s="92" t="s">
        <v>517</v>
      </c>
      <c r="E5" s="92" t="s">
        <v>518</v>
      </c>
      <c r="F5" s="94" t="s">
        <v>506</v>
      </c>
      <c r="G5" s="95"/>
      <c r="H5" s="96"/>
      <c r="I5" s="97" t="s">
        <v>515</v>
      </c>
    </row>
    <row r="6" spans="1:9" ht="15" customHeight="1" x14ac:dyDescent="0.25">
      <c r="A6" s="87"/>
      <c r="B6" s="89"/>
      <c r="C6" s="91"/>
      <c r="D6" s="93"/>
      <c r="E6" s="100"/>
      <c r="F6" s="4" t="s">
        <v>505</v>
      </c>
      <c r="G6" s="4" t="s">
        <v>504</v>
      </c>
      <c r="H6" s="4" t="s">
        <v>508</v>
      </c>
      <c r="I6" s="98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519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/>
      <c r="F43" s="6">
        <f t="shared" si="0"/>
        <v>0</v>
      </c>
      <c r="G43" s="6"/>
      <c r="H43" s="6"/>
      <c r="I43" s="6">
        <f t="shared" si="1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2">SUM(F45:H45)</f>
        <v>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/>
      <c r="F46" s="6">
        <f t="shared" si="0"/>
        <v>0</v>
      </c>
      <c r="G46" s="6"/>
      <c r="H46" s="6"/>
      <c r="I46" s="6">
        <f t="shared" si="2"/>
        <v>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/>
      <c r="F47" s="6">
        <f t="shared" si="0"/>
        <v>0</v>
      </c>
      <c r="G47" s="6"/>
      <c r="H47" s="6"/>
      <c r="I47" s="6">
        <f t="shared" si="2"/>
        <v>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/>
      <c r="F51" s="6">
        <f t="shared" si="0"/>
        <v>0</v>
      </c>
      <c r="G51" s="6"/>
      <c r="H51" s="6"/>
      <c r="I51" s="6">
        <f t="shared" si="2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/>
      <c r="F52" s="28">
        <f t="shared" si="0"/>
        <v>0</v>
      </c>
      <c r="G52" s="28">
        <f>SUM(G41:G51)</f>
        <v>0</v>
      </c>
      <c r="H52" s="28">
        <f>SUM(H41:H51)</f>
        <v>0</v>
      </c>
      <c r="I52" s="28">
        <f t="shared" si="2"/>
        <v>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2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/>
      <c r="F58" s="28">
        <f t="shared" si="0"/>
        <v>0</v>
      </c>
      <c r="G58" s="28"/>
      <c r="H58" s="28"/>
      <c r="I58" s="28">
        <f t="shared" si="2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/>
      <c r="F63" s="6">
        <f t="shared" si="0"/>
        <v>0</v>
      </c>
      <c r="G63" s="6"/>
      <c r="H63" s="6"/>
      <c r="I63" s="6">
        <f t="shared" si="2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/>
      <c r="F64" s="28">
        <f t="shared" si="0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/>
      <c r="F70" s="28">
        <f t="shared" si="0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/>
      <c r="F71" s="28">
        <f t="shared" si="0"/>
        <v>0</v>
      </c>
      <c r="G71" s="28">
        <f>G20+G26+G40+G52+G58+G64+G70</f>
        <v>0</v>
      </c>
      <c r="H71" s="28">
        <f>H20+H26+H40+H52+H58+H64+H70</f>
        <v>0</v>
      </c>
      <c r="I71" s="28">
        <f t="shared" si="2"/>
        <v>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zoomScaleNormal="100" zoomScaleSheetLayoutView="100" workbookViewId="0">
      <selection activeCell="D1" sqref="D1:H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7"/>
      <c r="B1" s="38"/>
      <c r="C1" s="35"/>
      <c r="D1" s="85" t="s">
        <v>520</v>
      </c>
      <c r="E1" s="85"/>
      <c r="F1" s="85"/>
      <c r="G1" s="85"/>
      <c r="H1" s="85"/>
      <c r="I1" s="36"/>
    </row>
    <row r="2" spans="1:9" ht="15" customHeight="1" x14ac:dyDescent="0.2">
      <c r="A2" s="99" t="s">
        <v>516</v>
      </c>
      <c r="B2" s="99"/>
      <c r="C2" s="99"/>
      <c r="D2" s="99"/>
      <c r="E2" s="99"/>
      <c r="F2" s="99"/>
      <c r="G2" s="99"/>
      <c r="H2" s="99"/>
      <c r="I2" s="99"/>
    </row>
    <row r="3" spans="1:9" ht="15" customHeight="1" x14ac:dyDescent="0.2">
      <c r="A3" s="99"/>
      <c r="B3" s="99"/>
      <c r="C3" s="99"/>
      <c r="D3" s="99"/>
      <c r="E3" s="99"/>
      <c r="F3" s="99"/>
      <c r="G3" s="99"/>
      <c r="H3" s="99"/>
      <c r="I3" s="99"/>
    </row>
    <row r="4" spans="1:9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9" ht="15" customHeight="1" x14ac:dyDescent="0.25">
      <c r="A5" s="86" t="s">
        <v>67</v>
      </c>
      <c r="B5" s="88" t="s">
        <v>66</v>
      </c>
      <c r="C5" s="90" t="s">
        <v>65</v>
      </c>
      <c r="D5" s="92" t="s">
        <v>517</v>
      </c>
      <c r="E5" s="92" t="s">
        <v>518</v>
      </c>
      <c r="F5" s="94" t="s">
        <v>506</v>
      </c>
      <c r="G5" s="95"/>
      <c r="H5" s="96"/>
      <c r="I5" s="97" t="s">
        <v>515</v>
      </c>
    </row>
    <row r="6" spans="1:9" ht="15" customHeight="1" x14ac:dyDescent="0.25">
      <c r="A6" s="87"/>
      <c r="B6" s="89"/>
      <c r="C6" s="91"/>
      <c r="D6" s="93"/>
      <c r="E6" s="100"/>
      <c r="F6" s="4" t="s">
        <v>505</v>
      </c>
      <c r="G6" s="4" t="s">
        <v>504</v>
      </c>
      <c r="H6" s="4" t="s">
        <v>508</v>
      </c>
      <c r="I6" s="98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  <c r="I7" s="32" t="s">
        <v>519</v>
      </c>
    </row>
    <row r="8" spans="1:9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9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>
        <f t="shared" si="0"/>
        <v>0</v>
      </c>
    </row>
    <row r="10" spans="1:9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9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7223152</v>
      </c>
      <c r="F17" s="6">
        <f>SUM(E17)</f>
        <v>7223152</v>
      </c>
      <c r="G17" s="6"/>
      <c r="H17" s="6"/>
      <c r="I17" s="6">
        <f t="shared" si="0"/>
        <v>7223152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7223152</v>
      </c>
      <c r="F19" s="28">
        <f>SUM(F17:F18)</f>
        <v>7223152</v>
      </c>
      <c r="G19" s="28"/>
      <c r="H19" s="28"/>
      <c r="I19" s="28">
        <f t="shared" si="0"/>
        <v>7223152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81025749</v>
      </c>
      <c r="E22" s="6">
        <v>79053875</v>
      </c>
      <c r="F22" s="6">
        <f>SUM(E22)</f>
        <v>79053875</v>
      </c>
      <c r="G22" s="6"/>
      <c r="H22" s="6"/>
      <c r="I22" s="6">
        <f t="shared" si="0"/>
        <v>79053875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f>SUM(D22:D26)</f>
        <v>81025749</v>
      </c>
      <c r="E27" s="28">
        <f>SUM(E22:E26)</f>
        <v>79053875</v>
      </c>
      <c r="F27" s="28">
        <f>SUM(F22:F26)</f>
        <v>79053875</v>
      </c>
      <c r="G27" s="28"/>
      <c r="H27" s="28"/>
      <c r="I27" s="28">
        <f t="shared" si="0"/>
        <v>79053875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v>81025749</v>
      </c>
      <c r="E28" s="28">
        <f>E19+E27</f>
        <v>86277027</v>
      </c>
      <c r="F28" s="28">
        <f>F19+F27</f>
        <v>86277027</v>
      </c>
      <c r="G28" s="28"/>
      <c r="H28" s="28"/>
      <c r="I28" s="28">
        <f t="shared" si="0"/>
        <v>86277027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v>81025749</v>
      </c>
      <c r="E37" s="28">
        <f>SUM(E28:E36)</f>
        <v>86277027</v>
      </c>
      <c r="F37" s="28">
        <f>SUM(F28:F36)</f>
        <v>86277027</v>
      </c>
      <c r="G37" s="28"/>
      <c r="H37" s="28"/>
      <c r="I37" s="28">
        <f t="shared" si="0"/>
        <v>86277027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/>
      <c r="F39" s="47">
        <f>'Bevétel feladatonként - 1'!F71</f>
        <v>0</v>
      </c>
      <c r="G39" s="41"/>
      <c r="H39" s="41"/>
      <c r="I39" s="47">
        <f>SUM(F39:H39)</f>
        <v>0</v>
      </c>
    </row>
    <row r="40" spans="1:9" ht="15" customHeight="1" x14ac:dyDescent="0.25">
      <c r="A40" s="40"/>
      <c r="B40" s="45" t="s">
        <v>314</v>
      </c>
      <c r="C40" s="46"/>
      <c r="D40" s="47">
        <f>D37</f>
        <v>81025749</v>
      </c>
      <c r="E40" s="47">
        <f>E37</f>
        <v>86277027</v>
      </c>
      <c r="F40" s="47">
        <f>F37</f>
        <v>86277027</v>
      </c>
      <c r="G40" s="41"/>
      <c r="H40" s="41"/>
      <c r="I40" s="47">
        <f>SUM(F40:H40)</f>
        <v>86277027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81025749</v>
      </c>
      <c r="E41" s="61">
        <f>SUM(E40)</f>
        <v>86277027</v>
      </c>
      <c r="F41" s="61">
        <f>SUM(F39:F40)</f>
        <v>86277027</v>
      </c>
      <c r="G41" s="62"/>
      <c r="H41" s="62"/>
      <c r="I41" s="61">
        <f>SUM(F41:H41)</f>
        <v>86277027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D1:H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5" t="s">
        <v>520</v>
      </c>
      <c r="G1" s="85"/>
      <c r="H1" s="85"/>
      <c r="I1" s="85"/>
    </row>
    <row r="2" spans="1:9" s="1" customFormat="1" ht="15" customHeight="1" x14ac:dyDescent="0.2">
      <c r="A2" s="99" t="s">
        <v>516</v>
      </c>
      <c r="B2" s="99"/>
      <c r="C2" s="99"/>
      <c r="D2" s="99"/>
      <c r="E2" s="99"/>
      <c r="F2" s="99"/>
      <c r="G2" s="99"/>
      <c r="H2" s="99"/>
      <c r="I2" s="99"/>
    </row>
    <row r="3" spans="1:9" s="1" customFormat="1" ht="15" customHeight="1" x14ac:dyDescent="0.2">
      <c r="A3" s="99"/>
      <c r="B3" s="99"/>
      <c r="C3" s="99"/>
      <c r="D3" s="99"/>
      <c r="E3" s="99"/>
      <c r="F3" s="99"/>
      <c r="G3" s="99"/>
      <c r="H3" s="99"/>
      <c r="I3" s="99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4" t="s">
        <v>67</v>
      </c>
      <c r="B5" s="106" t="s">
        <v>66</v>
      </c>
      <c r="C5" s="108" t="s">
        <v>65</v>
      </c>
      <c r="D5" s="101" t="s">
        <v>517</v>
      </c>
      <c r="E5" s="101" t="s">
        <v>518</v>
      </c>
      <c r="F5" s="111" t="s">
        <v>506</v>
      </c>
      <c r="G5" s="112"/>
      <c r="H5" s="113"/>
      <c r="I5" s="102" t="s">
        <v>515</v>
      </c>
    </row>
    <row r="6" spans="1:9" s="48" customFormat="1" ht="15" customHeight="1" x14ac:dyDescent="0.25">
      <c r="A6" s="105"/>
      <c r="B6" s="107"/>
      <c r="C6" s="109"/>
      <c r="D6" s="110"/>
      <c r="E6" s="100"/>
      <c r="F6" s="49" t="s">
        <v>505</v>
      </c>
      <c r="G6" s="49" t="s">
        <v>504</v>
      </c>
      <c r="H6" s="49" t="s">
        <v>508</v>
      </c>
      <c r="I6" s="103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  <c r="I7" s="52" t="s">
        <v>519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53767790</v>
      </c>
      <c r="E8" s="6">
        <v>52371431</v>
      </c>
      <c r="F8" s="6">
        <v>52371431</v>
      </c>
      <c r="G8" s="6"/>
      <c r="H8" s="6"/>
      <c r="I8" s="6">
        <f t="shared" ref="I8:I70" si="0">SUM(F8:H8)</f>
        <v>52371431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4958913</v>
      </c>
      <c r="E9" s="6">
        <v>2339390</v>
      </c>
      <c r="F9" s="6">
        <v>2339390</v>
      </c>
      <c r="G9" s="6"/>
      <c r="H9" s="6"/>
      <c r="I9" s="6">
        <f t="shared" si="0"/>
        <v>2339390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>
        <v>0</v>
      </c>
      <c r="E10" s="6">
        <v>4409523</v>
      </c>
      <c r="F10" s="6">
        <v>4409523</v>
      </c>
      <c r="G10" s="6"/>
      <c r="H10" s="6"/>
      <c r="I10" s="6">
        <f t="shared" si="0"/>
        <v>4409523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>
        <v>0</v>
      </c>
      <c r="E11" s="6"/>
      <c r="F11" s="6"/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>
        <v>0</v>
      </c>
      <c r="E12" s="6"/>
      <c r="F12" s="6"/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>
        <v>1388520</v>
      </c>
      <c r="E13" s="6">
        <v>1388520</v>
      </c>
      <c r="F13" s="6">
        <v>1388520</v>
      </c>
      <c r="G13" s="6"/>
      <c r="H13" s="6"/>
      <c r="I13" s="6">
        <f t="shared" si="0"/>
        <v>1388520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>
        <v>0</v>
      </c>
      <c r="E14" s="6"/>
      <c r="F14" s="6"/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>
        <v>0</v>
      </c>
      <c r="E15" s="6"/>
      <c r="F15" s="6"/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245640</v>
      </c>
      <c r="E16" s="6">
        <f>SUM(D16)</f>
        <v>245640</v>
      </c>
      <c r="F16" s="6">
        <f>SUM(E16)</f>
        <v>245640</v>
      </c>
      <c r="G16" s="6"/>
      <c r="H16" s="6"/>
      <c r="I16" s="6">
        <f t="shared" si="0"/>
        <v>245640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>
        <v>227973</v>
      </c>
      <c r="E17" s="6">
        <v>267973</v>
      </c>
      <c r="F17" s="6">
        <v>267973</v>
      </c>
      <c r="G17" s="6"/>
      <c r="H17" s="6"/>
      <c r="I17" s="6">
        <f t="shared" si="0"/>
        <v>267973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/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/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0</v>
      </c>
      <c r="E20" s="6">
        <v>1800000</v>
      </c>
      <c r="F20" s="6">
        <v>1800000</v>
      </c>
      <c r="G20" s="6"/>
      <c r="H20" s="6"/>
      <c r="I20" s="6">
        <f t="shared" si="0"/>
        <v>1800000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v>60588836</v>
      </c>
      <c r="E21" s="24">
        <f>SUM(E8:E20)</f>
        <v>62822477</v>
      </c>
      <c r="F21" s="24">
        <f>SUM(F8:F20)</f>
        <v>62822477</v>
      </c>
      <c r="G21" s="24"/>
      <c r="H21" s="24"/>
      <c r="I21" s="24">
        <f t="shared" si="0"/>
        <v>62822477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/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>
        <v>400000</v>
      </c>
      <c r="F23" s="6">
        <v>400000</v>
      </c>
      <c r="G23" s="6"/>
      <c r="H23" s="6"/>
      <c r="I23" s="6">
        <f t="shared" si="0"/>
        <v>400000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/>
      <c r="F24" s="6"/>
      <c r="G24" s="6"/>
      <c r="H24" s="6"/>
      <c r="I24" s="6">
        <f t="shared" si="0"/>
        <v>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v>0</v>
      </c>
      <c r="E25" s="24">
        <f>SUM(E23:E24)</f>
        <v>400000</v>
      </c>
      <c r="F25" s="24">
        <f>SUM(F23:F24)</f>
        <v>400000</v>
      </c>
      <c r="G25" s="24"/>
      <c r="H25" s="24"/>
      <c r="I25" s="24">
        <f t="shared" si="0"/>
        <v>400000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v>60588836</v>
      </c>
      <c r="E26" s="24">
        <f>E21+E25</f>
        <v>63222477</v>
      </c>
      <c r="F26" s="24">
        <f>F21+F25</f>
        <v>63222477</v>
      </c>
      <c r="G26" s="24"/>
      <c r="H26" s="24"/>
      <c r="I26" s="24">
        <f t="shared" si="0"/>
        <v>63222477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11814823</v>
      </c>
      <c r="E27" s="24">
        <v>12328383</v>
      </c>
      <c r="F27" s="24">
        <v>12328383</v>
      </c>
      <c r="G27" s="24"/>
      <c r="H27" s="24"/>
      <c r="I27" s="24">
        <f t="shared" si="0"/>
        <v>12328383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950000</v>
      </c>
      <c r="E28" s="6">
        <v>600000</v>
      </c>
      <c r="F28" s="6">
        <v>600000</v>
      </c>
      <c r="G28" s="6"/>
      <c r="H28" s="6"/>
      <c r="I28" s="6">
        <f t="shared" si="0"/>
        <v>600000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1625000</v>
      </c>
      <c r="E29" s="6">
        <v>2519077</v>
      </c>
      <c r="F29" s="6">
        <v>2519077</v>
      </c>
      <c r="G29" s="6"/>
      <c r="H29" s="6"/>
      <c r="I29" s="6">
        <f t="shared" si="0"/>
        <v>2519077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/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v>2575000</v>
      </c>
      <c r="E31" s="24">
        <f>SUM(E28:E30)</f>
        <v>3119077</v>
      </c>
      <c r="F31" s="24">
        <f>SUM(F28:F30)</f>
        <v>3119077</v>
      </c>
      <c r="G31" s="24"/>
      <c r="H31" s="24"/>
      <c r="I31" s="24">
        <f t="shared" si="0"/>
        <v>3119077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50000</v>
      </c>
      <c r="E32" s="6">
        <v>60000</v>
      </c>
      <c r="F32" s="6">
        <v>60000</v>
      </c>
      <c r="G32" s="6"/>
      <c r="H32" s="6"/>
      <c r="I32" s="6">
        <f t="shared" si="0"/>
        <v>60000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120000</v>
      </c>
      <c r="E33" s="6">
        <v>210000</v>
      </c>
      <c r="F33" s="6">
        <v>210000</v>
      </c>
      <c r="G33" s="6"/>
      <c r="H33" s="6"/>
      <c r="I33" s="6">
        <f t="shared" si="0"/>
        <v>210000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v>170000</v>
      </c>
      <c r="E34" s="24">
        <f>SUM(E32:E33)</f>
        <v>270000</v>
      </c>
      <c r="F34" s="24">
        <f>SUM(F32:F33)</f>
        <v>270000</v>
      </c>
      <c r="G34" s="24"/>
      <c r="H34" s="24"/>
      <c r="I34" s="24">
        <f t="shared" si="0"/>
        <v>270000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2367000</v>
      </c>
      <c r="E35" s="6">
        <v>2367000</v>
      </c>
      <c r="F35" s="6">
        <v>2367000</v>
      </c>
      <c r="G35" s="6"/>
      <c r="H35" s="6"/>
      <c r="I35" s="6">
        <f t="shared" si="0"/>
        <v>2367000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>
        <v>0</v>
      </c>
      <c r="E36" s="6"/>
      <c r="F36" s="6"/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>
        <v>0</v>
      </c>
      <c r="E37" s="6"/>
      <c r="F37" s="6"/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0</v>
      </c>
      <c r="E38" s="6">
        <v>215010</v>
      </c>
      <c r="F38" s="6">
        <v>215010</v>
      </c>
      <c r="G38" s="6"/>
      <c r="H38" s="6"/>
      <c r="I38" s="6">
        <f t="shared" si="0"/>
        <v>215010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/>
      <c r="F39" s="6"/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>
        <v>875000</v>
      </c>
      <c r="E40" s="6">
        <v>700000</v>
      </c>
      <c r="F40" s="6">
        <v>700000</v>
      </c>
      <c r="G40" s="6"/>
      <c r="H40" s="6"/>
      <c r="I40" s="6">
        <f t="shared" si="0"/>
        <v>700000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430000</v>
      </c>
      <c r="E41" s="6">
        <v>1099490</v>
      </c>
      <c r="F41" s="6">
        <v>1099490</v>
      </c>
      <c r="G41" s="6"/>
      <c r="H41" s="6"/>
      <c r="I41" s="6">
        <f t="shared" si="0"/>
        <v>1099490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v>3672000</v>
      </c>
      <c r="E42" s="24">
        <f>SUM(E35:E41)</f>
        <v>4381500</v>
      </c>
      <c r="F42" s="24">
        <f>SUM(F35:F41)</f>
        <v>4381500</v>
      </c>
      <c r="G42" s="24"/>
      <c r="H42" s="24"/>
      <c r="I42" s="24">
        <f t="shared" si="0"/>
        <v>4381500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100000</v>
      </c>
      <c r="E43" s="6">
        <f>SUM(D43)</f>
        <v>100000</v>
      </c>
      <c r="F43" s="6">
        <f>SUM(E43)</f>
        <v>100000</v>
      </c>
      <c r="G43" s="6"/>
      <c r="H43" s="6"/>
      <c r="I43" s="6">
        <f t="shared" si="0"/>
        <v>100000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/>
      <c r="F44" s="6"/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v>100000</v>
      </c>
      <c r="E45" s="24">
        <f>SUM(E43:E44)</f>
        <v>100000</v>
      </c>
      <c r="F45" s="24">
        <f>SUM(F43:F44)</f>
        <v>100000</v>
      </c>
      <c r="G45" s="24"/>
      <c r="H45" s="24"/>
      <c r="I45" s="24">
        <f t="shared" si="0"/>
        <v>100000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1732590</v>
      </c>
      <c r="E46" s="6">
        <f>SUM(D46)</f>
        <v>1732590</v>
      </c>
      <c r="F46" s="6">
        <f>SUM(E46)</f>
        <v>1732590</v>
      </c>
      <c r="G46" s="6"/>
      <c r="H46" s="6"/>
      <c r="I46" s="6">
        <f t="shared" si="0"/>
        <v>1732590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0</v>
      </c>
      <c r="E47" s="6"/>
      <c r="F47" s="6"/>
      <c r="G47" s="6"/>
      <c r="H47" s="6"/>
      <c r="I47" s="6">
        <f t="shared" si="0"/>
        <v>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/>
      <c r="F48" s="6"/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/>
      <c r="F49" s="6"/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55000</v>
      </c>
      <c r="E50" s="6">
        <v>55500</v>
      </c>
      <c r="F50" s="6">
        <v>55500</v>
      </c>
      <c r="G50" s="6"/>
      <c r="H50" s="6"/>
      <c r="I50" s="6">
        <f t="shared" si="0"/>
        <v>55500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v>1787590</v>
      </c>
      <c r="E51" s="24">
        <f>SUM(E46:E50)</f>
        <v>1788090</v>
      </c>
      <c r="F51" s="24">
        <f>SUM(F46:F50)</f>
        <v>1788090</v>
      </c>
      <c r="G51" s="24"/>
      <c r="H51" s="24"/>
      <c r="I51" s="24">
        <f t="shared" si="0"/>
        <v>1788090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v>8304590</v>
      </c>
      <c r="E52" s="24">
        <f>E31+E34+E42+E45+E51</f>
        <v>9658667</v>
      </c>
      <c r="F52" s="24">
        <f>F31+F34+F42+F45+F51</f>
        <v>9658667</v>
      </c>
      <c r="G52" s="24"/>
      <c r="H52" s="24"/>
      <c r="I52" s="24">
        <f t="shared" si="0"/>
        <v>9658667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ref="F53:F72" si="1">D53</f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2">SUM(F72:H72)</f>
        <v>0</v>
      </c>
    </row>
    <row r="73" spans="1:9" s="57" customFormat="1" ht="15" customHeight="1" x14ac:dyDescent="0.2">
      <c r="E73" s="84">
        <f>SUM(E52:E72)</f>
        <v>9658667</v>
      </c>
      <c r="F73" s="84">
        <f>SUM(F8:F54)</f>
        <v>230971815</v>
      </c>
    </row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E5:E6"/>
    <mergeCell ref="I5:I6"/>
    <mergeCell ref="A2:I3"/>
    <mergeCell ref="A5:A6"/>
    <mergeCell ref="B5:B6"/>
    <mergeCell ref="C5:C6"/>
    <mergeCell ref="D5:D6"/>
    <mergeCell ref="F5:H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5" t="s">
        <v>520</v>
      </c>
      <c r="G1" s="85"/>
      <c r="H1" s="85"/>
      <c r="I1" s="85"/>
    </row>
    <row r="2" spans="1:9" s="1" customFormat="1" ht="15" customHeight="1" x14ac:dyDescent="0.2">
      <c r="A2" s="99" t="s">
        <v>516</v>
      </c>
      <c r="B2" s="99"/>
      <c r="C2" s="99"/>
      <c r="D2" s="99"/>
      <c r="E2" s="99"/>
      <c r="F2" s="99"/>
      <c r="G2" s="99"/>
      <c r="H2" s="99"/>
      <c r="I2" s="99"/>
    </row>
    <row r="3" spans="1:9" s="1" customFormat="1" ht="15" customHeight="1" x14ac:dyDescent="0.2">
      <c r="A3" s="99"/>
      <c r="B3" s="99"/>
      <c r="C3" s="99"/>
      <c r="D3" s="99"/>
      <c r="E3" s="99"/>
      <c r="F3" s="99"/>
      <c r="G3" s="99"/>
      <c r="H3" s="99"/>
      <c r="I3" s="99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4" t="s">
        <v>67</v>
      </c>
      <c r="B6" s="106" t="s">
        <v>66</v>
      </c>
      <c r="C6" s="108" t="s">
        <v>65</v>
      </c>
      <c r="D6" s="101" t="s">
        <v>517</v>
      </c>
      <c r="E6" s="101" t="s">
        <v>518</v>
      </c>
      <c r="F6" s="111" t="s">
        <v>506</v>
      </c>
      <c r="G6" s="112"/>
      <c r="H6" s="113"/>
      <c r="I6" s="102" t="s">
        <v>515</v>
      </c>
    </row>
    <row r="7" spans="1:9" s="48" customFormat="1" ht="15" customHeight="1" x14ac:dyDescent="0.25">
      <c r="A7" s="105"/>
      <c r="B7" s="107"/>
      <c r="C7" s="109"/>
      <c r="D7" s="110"/>
      <c r="E7" s="100"/>
      <c r="F7" s="49" t="s">
        <v>505</v>
      </c>
      <c r="G7" s="49" t="s">
        <v>504</v>
      </c>
      <c r="H7" s="49" t="s">
        <v>508</v>
      </c>
      <c r="I7" s="103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  <c r="I8" s="52" t="s">
        <v>519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>
        <f t="shared" si="1"/>
        <v>0</v>
      </c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100000</v>
      </c>
      <c r="E17" s="6">
        <v>200000</v>
      </c>
      <c r="F17" s="6">
        <f>SUM(E17)</f>
        <v>200000</v>
      </c>
      <c r="G17" s="6"/>
      <c r="H17" s="6"/>
      <c r="I17" s="6">
        <f t="shared" si="0"/>
        <v>200000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150000</v>
      </c>
      <c r="E18" s="6">
        <v>600000</v>
      </c>
      <c r="F18" s="6">
        <f>SUM(E18)</f>
        <v>600000</v>
      </c>
      <c r="G18" s="6"/>
      <c r="H18" s="6"/>
      <c r="I18" s="6">
        <f t="shared" si="0"/>
        <v>600000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67500</v>
      </c>
      <c r="E21" s="6">
        <v>267500</v>
      </c>
      <c r="F21" s="6">
        <f>SUM(E21)</f>
        <v>267500</v>
      </c>
      <c r="G21" s="6"/>
      <c r="H21" s="6"/>
      <c r="I21" s="6">
        <f t="shared" si="0"/>
        <v>267500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v>317500</v>
      </c>
      <c r="E22" s="24">
        <f>SUM(E17:E21)</f>
        <v>1067500</v>
      </c>
      <c r="F22" s="24">
        <f>SUM(F17:F21)</f>
        <v>1067500</v>
      </c>
      <c r="G22" s="24"/>
      <c r="H22" s="24"/>
      <c r="I22" s="24">
        <f t="shared" si="0"/>
        <v>1067500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/>
      <c r="F27" s="24">
        <f t="shared" si="1"/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v>81025749</v>
      </c>
      <c r="E38" s="24">
        <f>E22+'Kiadás feladatonként - 1'!E26+'Kiadás feladatonként - 1'!E27+'Kiadás feladatonként - 1'!E52</f>
        <v>86277027</v>
      </c>
      <c r="F38" s="24">
        <f>F22+'Kiadás feladatonként - 1'!F26+'Kiadás feladatonként - 1'!F27+'Kiadás feladatonként - 1'!F52</f>
        <v>86277027</v>
      </c>
      <c r="G38" s="24"/>
      <c r="H38" s="24"/>
      <c r="I38" s="24">
        <f>I22+'Kiadás feladatonként - 1'!I26+'Kiadás feladatonként - 1'!I27+'Kiadás feladatonként - 1'!I52</f>
        <v>86277027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81025749</v>
      </c>
      <c r="E70" s="80">
        <f>E38</f>
        <v>86277027</v>
      </c>
      <c r="F70" s="80">
        <f>F38</f>
        <v>86277027</v>
      </c>
      <c r="G70" s="80"/>
      <c r="H70" s="80"/>
      <c r="I70" s="80">
        <f t="shared" si="2"/>
        <v>86277027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81025749</v>
      </c>
      <c r="E72" s="73">
        <f>SUM(E70:E71)</f>
        <v>86277027</v>
      </c>
      <c r="F72" s="73">
        <f>SUM(F70:F71)</f>
        <v>86277027</v>
      </c>
      <c r="G72" s="73"/>
      <c r="H72" s="73"/>
      <c r="I72" s="73">
        <f t="shared" si="2"/>
        <v>86277027</v>
      </c>
    </row>
  </sheetData>
  <mergeCells count="9">
    <mergeCell ref="F1:I1"/>
    <mergeCell ref="E6:E7"/>
    <mergeCell ref="I6:I7"/>
    <mergeCell ref="A2:I3"/>
    <mergeCell ref="A6:A7"/>
    <mergeCell ref="B6:B7"/>
    <mergeCell ref="C6:C7"/>
    <mergeCell ref="D6:D7"/>
    <mergeCell ref="F6:H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2019-02-13T14:11:30Z</cp:lastPrinted>
  <dcterms:created xsi:type="dcterms:W3CDTF">2019-02-08T12:13:13Z</dcterms:created>
  <dcterms:modified xsi:type="dcterms:W3CDTF">2020-07-07T08:17:10Z</dcterms:modified>
</cp:coreProperties>
</file>