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2.1.sz.mell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2" i="1"/>
  <c r="C4"/>
  <c r="E4" s="1"/>
  <c r="C18"/>
  <c r="E18"/>
  <c r="E30" s="1"/>
  <c r="C19"/>
  <c r="C24"/>
  <c r="E29"/>
  <c r="E31"/>
  <c r="C29" l="1"/>
  <c r="C30" s="1"/>
  <c r="C31"/>
  <c r="E32" l="1"/>
  <c r="C32"/>
</calcChain>
</file>

<file path=xl/sharedStrings.xml><?xml version="1.0" encoding="utf-8"?>
<sst xmlns="http://schemas.openxmlformats.org/spreadsheetml/2006/main" count="81" uniqueCount="80">
  <si>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</si>
  <si>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</si>
  <si>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</si>
  <si>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</si>
  <si>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</si>
  <si>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</si>
  <si>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</si>
  <si>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</si>
  <si>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</si>
  <si>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</si>
  <si>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</si>
  <si>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</si>
  <si>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Államháztartáson belüli megelőlegezések visszafizetése</t>
  </si>
  <si>
    <t>Adóssághoz nem kapcsolódó származékos ügyletek bevételei</t>
  </si>
  <si>
    <t>23.</t>
  </si>
  <si>
    <t>Váltókiadások</t>
  </si>
  <si>
    <t>Váltóbevételek</t>
  </si>
  <si>
    <t>22.</t>
  </si>
  <si>
    <t>Adóssághoz nem kapcsolódó származékos ügyletek</t>
  </si>
  <si>
    <t>Egyéb</t>
  </si>
  <si>
    <t>21.</t>
  </si>
  <si>
    <t>Pénzeszközök lekötött betétként elhelyezése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</si>
  <si>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</si>
  <si>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</si>
  <si>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</si>
  <si>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</si>
  <si>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</si>
  <si>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</si>
  <si>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>Értékpapír értékesítése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</si>
  <si>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</si>
  <si>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</si>
  <si>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</si>
  <si>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</si>
  <si>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</si>
  <si>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</si>
  <si>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</si>
  <si>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</si>
  <si>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</si>
  <si>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</si>
  <si>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</si>
  <si>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</si>
  <si>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</si>
  <si>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</si>
  <si>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</si>
  <si>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</si>
  <si>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</si>
  <si>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11.</t>
  </si>
  <si>
    <t>10.</t>
  </si>
  <si>
    <t>9.</t>
  </si>
  <si>
    <t>8.</t>
  </si>
  <si>
    <t>6.-ból EU-s támogatás (közvetlen)</t>
  </si>
  <si>
    <t>7.</t>
  </si>
  <si>
    <t>Tartalékok</t>
  </si>
  <si>
    <t>Működési célú átvett pénzeszközök</t>
  </si>
  <si>
    <t>6.</t>
  </si>
  <si>
    <t>Egyéb működési célú kiadások</t>
  </si>
  <si>
    <t>Működési bevételek</t>
  </si>
  <si>
    <t>5.</t>
  </si>
  <si>
    <t>Ellátottak pénzbeli juttatásai</t>
  </si>
  <si>
    <t>Közhatalmi bevételek</t>
  </si>
  <si>
    <t>4.</t>
  </si>
  <si>
    <t xml:space="preserve">Dologi kiadások </t>
  </si>
  <si>
    <t>2.-ból EU-s támogatás</t>
  </si>
  <si>
    <t>3.</t>
  </si>
  <si>
    <t>Munkaadókat terhelő járulékok és szociális hozzájárulási adó</t>
  </si>
  <si>
    <t>Működési célú támogatások államháztartáson belülről</t>
  </si>
  <si>
    <t>2.</t>
  </si>
  <si>
    <t>Személyi juttatások</t>
  </si>
  <si>
    <t>Önkormányzatok működési támogatásai</t>
  </si>
  <si>
    <t>1.</t>
  </si>
  <si>
    <t>D</t>
  </si>
  <si>
    <t>C</t>
  </si>
  <si>
    <t>B</t>
  </si>
  <si>
    <t>A</t>
  </si>
  <si>
    <t>Megnevezés</t>
  </si>
  <si>
    <t>Kiadások</t>
  </si>
  <si>
    <t>Bevételek</t>
  </si>
  <si>
    <t>Sor-
szám</t>
  </si>
  <si>
    <t>I. Működési célú bevételek és kiadások mérlege
(Önkormányzati szinten)</t>
  </si>
  <si>
    <t>2.1.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</si>
</sst>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164" fontId="5" fillId="0" borderId="3" xfId="0" applyNumberFormat="1" applyFont="1" applyFill="1" applyBorder="1" applyAlignment="1" applyProtection="1">
      <alignment horizontal="left" vertical="center" wrapText="1" indent="1"/>
    </xf>
    <xf numFmtId="164" fontId="5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10" xfId="0" applyNumberForma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2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left" vertical="center" wrapText="1" indent="1"/>
    </xf>
    <xf numFmtId="164" fontId="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5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5" xfId="0" applyNumberFormat="1" applyFont="1" applyFill="1" applyBorder="1" applyAlignment="1" applyProtection="1">
      <alignment horizontal="centerContinuous" vertical="center" wrapText="1"/>
    </xf>
    <xf numFmtId="164" fontId="10" fillId="0" borderId="3" xfId="0" applyNumberFormat="1" applyFont="1" applyFill="1" applyBorder="1" applyAlignment="1" applyProtection="1">
      <alignment horizontal="centerContinuous" vertical="center" wrapText="1"/>
    </xf>
    <xf numFmtId="164" fontId="10" fillId="0" borderId="6" xfId="0" applyNumberFormat="1" applyFont="1" applyFill="1" applyBorder="1" applyAlignment="1" applyProtection="1">
      <alignment horizontal="centerContinuous"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13" fillId="0" borderId="0" xfId="0" applyNumberFormat="1" applyFont="1" applyFill="1" applyAlignment="1" applyProtection="1">
      <alignment horizontal="centerContinuous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_1.1.sz.mell."/>
    </sheetNames>
    <sheetDataSet>
      <sheetData sheetId="0">
        <row r="7">
          <cell r="C7" t="str">
            <v>Forintban!</v>
          </cell>
        </row>
        <row r="8">
          <cell r="C8" t="str">
            <v>2019. évi előirányzat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F33"/>
  <sheetViews>
    <sheetView tabSelected="1" topLeftCell="C1" zoomScale="120" zoomScaleNormal="120" zoomScaleSheetLayoutView="100" workbookViewId="0">
      <selection activeCell="F1" sqref="F1:F32"/>
    </sheetView>
  </sheetViews>
  <sheetFormatPr defaultRowHeight="12.75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>
      <c r="B1" s="51" t="s">
        <v>78</v>
      </c>
      <c r="C1" s="50"/>
      <c r="D1" s="50"/>
      <c r="E1" s="50"/>
      <c r="F1" s="54" t="s">
        <v>79</v>
      </c>
    </row>
    <row r="2" spans="1:6" ht="13.5" thickBot="1">
      <c r="E2" s="49" t="str">
        <f>CONCATENATE([1]KV_1.1.sz.mell.!C7)</f>
        <v>Forintban!</v>
      </c>
      <c r="F2" s="54"/>
    </row>
    <row r="3" spans="1:6" ht="18" customHeight="1" thickBot="1">
      <c r="A3" s="52" t="s">
        <v>77</v>
      </c>
      <c r="B3" s="47" t="s">
        <v>76</v>
      </c>
      <c r="C3" s="48"/>
      <c r="D3" s="47" t="s">
        <v>75</v>
      </c>
      <c r="E3" s="46"/>
      <c r="F3" s="54"/>
    </row>
    <row r="4" spans="1:6" s="42" customFormat="1" ht="35.25" customHeight="1" thickBot="1">
      <c r="A4" s="53"/>
      <c r="B4" s="44" t="s">
        <v>74</v>
      </c>
      <c r="C4" s="45" t="str">
        <f>+[1]KV_1.1.sz.mell.!C8</f>
        <v>2019. évi előirányzat</v>
      </c>
      <c r="D4" s="44" t="s">
        <v>74</v>
      </c>
      <c r="E4" s="43" t="str">
        <f>+C4</f>
        <v>2019. évi előirányzat</v>
      </c>
      <c r="F4" s="54"/>
    </row>
    <row r="5" spans="1:6" s="37" customFormat="1" ht="12" customHeight="1" thickBot="1">
      <c r="A5" s="41"/>
      <c r="B5" s="39" t="s">
        <v>73</v>
      </c>
      <c r="C5" s="40" t="s">
        <v>72</v>
      </c>
      <c r="D5" s="39" t="s">
        <v>71</v>
      </c>
      <c r="E5" s="38" t="s">
        <v>70</v>
      </c>
      <c r="F5" s="54"/>
    </row>
    <row r="6" spans="1:6" ht="12.95" customHeight="1">
      <c r="A6" s="36" t="s">
        <v>69</v>
      </c>
      <c r="B6" s="21" t="s">
        <v>68</v>
      </c>
      <c r="C6" s="35">
        <v>291520063</v>
      </c>
      <c r="D6" s="21" t="s">
        <v>67</v>
      </c>
      <c r="E6" s="34">
        <v>195759575</v>
      </c>
      <c r="F6" s="54"/>
    </row>
    <row r="7" spans="1:6" ht="12.95" customHeight="1">
      <c r="A7" s="18" t="s">
        <v>66</v>
      </c>
      <c r="B7" s="15" t="s">
        <v>65</v>
      </c>
      <c r="C7" s="30">
        <v>45142183</v>
      </c>
      <c r="D7" s="15" t="s">
        <v>64</v>
      </c>
      <c r="E7" s="29">
        <v>33899917</v>
      </c>
      <c r="F7" s="54"/>
    </row>
    <row r="8" spans="1:6" ht="12.95" customHeight="1">
      <c r="A8" s="18" t="s">
        <v>63</v>
      </c>
      <c r="B8" s="15" t="s">
        <v>62</v>
      </c>
      <c r="C8" s="30"/>
      <c r="D8" s="15" t="s">
        <v>61</v>
      </c>
      <c r="E8" s="29">
        <v>123370920</v>
      </c>
      <c r="F8" s="54"/>
    </row>
    <row r="9" spans="1:6" ht="12.95" customHeight="1">
      <c r="A9" s="18" t="s">
        <v>60</v>
      </c>
      <c r="B9" s="15" t="s">
        <v>59</v>
      </c>
      <c r="C9" s="30">
        <v>47760000</v>
      </c>
      <c r="D9" s="15" t="s">
        <v>58</v>
      </c>
      <c r="E9" s="29">
        <v>25154000</v>
      </c>
      <c r="F9" s="54"/>
    </row>
    <row r="10" spans="1:6" ht="12.95" customHeight="1">
      <c r="A10" s="18" t="s">
        <v>57</v>
      </c>
      <c r="B10" s="33" t="s">
        <v>56</v>
      </c>
      <c r="C10" s="30">
        <v>53631623</v>
      </c>
      <c r="D10" s="15" t="s">
        <v>55</v>
      </c>
      <c r="E10" s="29">
        <v>48814060</v>
      </c>
      <c r="F10" s="54"/>
    </row>
    <row r="11" spans="1:6" ht="12.95" customHeight="1">
      <c r="A11" s="18" t="s">
        <v>54</v>
      </c>
      <c r="B11" s="15" t="s">
        <v>53</v>
      </c>
      <c r="C11" s="31"/>
      <c r="D11" s="15" t="s">
        <v>52</v>
      </c>
      <c r="E11" s="29">
        <v>3500000</v>
      </c>
      <c r="F11" s="54"/>
    </row>
    <row r="12" spans="1:6" ht="12.95" customHeight="1">
      <c r="A12" s="18" t="s">
        <v>51</v>
      </c>
      <c r="B12" s="15" t="s">
        <v>50</v>
      </c>
      <c r="C12" s="30"/>
      <c r="D12" s="26"/>
      <c r="E12" s="29"/>
      <c r="F12" s="54"/>
    </row>
    <row r="13" spans="1:6" ht="12.95" customHeight="1">
      <c r="A13" s="18" t="s">
        <v>49</v>
      </c>
      <c r="B13" s="26"/>
      <c r="C13" s="30"/>
      <c r="D13" s="26"/>
      <c r="E13" s="29"/>
      <c r="F13" s="54"/>
    </row>
    <row r="14" spans="1:6" ht="12.95" customHeight="1">
      <c r="A14" s="18" t="s">
        <v>48</v>
      </c>
      <c r="B14" s="32"/>
      <c r="C14" s="31"/>
      <c r="D14" s="26"/>
      <c r="E14" s="29"/>
      <c r="F14" s="54"/>
    </row>
    <row r="15" spans="1:6" ht="12.95" customHeight="1">
      <c r="A15" s="18" t="s">
        <v>47</v>
      </c>
      <c r="B15" s="26"/>
      <c r="C15" s="30"/>
      <c r="D15" s="26"/>
      <c r="E15" s="29"/>
      <c r="F15" s="54"/>
    </row>
    <row r="16" spans="1:6" ht="12.95" customHeight="1">
      <c r="A16" s="18" t="s">
        <v>46</v>
      </c>
      <c r="B16" s="26"/>
      <c r="C16" s="30"/>
      <c r="D16" s="26"/>
      <c r="E16" s="29"/>
      <c r="F16" s="54"/>
    </row>
    <row r="17" spans="1:6" ht="12.95" customHeight="1" thickBot="1">
      <c r="A17" s="18" t="s">
        <v>45</v>
      </c>
      <c r="B17" s="28"/>
      <c r="C17" s="27"/>
      <c r="D17" s="26"/>
      <c r="E17" s="25"/>
      <c r="F17" s="54"/>
    </row>
    <row r="18" spans="1:6" ht="15.95" customHeight="1" thickBot="1">
      <c r="A18" s="5" t="s">
        <v>44</v>
      </c>
      <c r="B18" s="7" t="s">
        <v>43</v>
      </c>
      <c r="C18" s="8">
        <f>C6+C7+C9+C10+C11+C13+C14+C15+C16+C17</f>
        <v>438053869</v>
      </c>
      <c r="D18" s="7" t="s">
        <v>42</v>
      </c>
      <c r="E18" s="6">
        <f>SUM(E6:E17)</f>
        <v>430498472</v>
      </c>
      <c r="F18" s="54"/>
    </row>
    <row r="19" spans="1:6" ht="12.95" customHeight="1">
      <c r="A19" s="22" t="s">
        <v>41</v>
      </c>
      <c r="B19" s="12" t="s">
        <v>40</v>
      </c>
      <c r="C19" s="24">
        <f>SUM(C20:C23)</f>
        <v>2801276</v>
      </c>
      <c r="D19" s="17" t="s">
        <v>39</v>
      </c>
      <c r="E19" s="9"/>
      <c r="F19" s="54"/>
    </row>
    <row r="20" spans="1:6" ht="12.95" customHeight="1">
      <c r="A20" s="20" t="s">
        <v>38</v>
      </c>
      <c r="B20" s="17" t="s">
        <v>37</v>
      </c>
      <c r="C20" s="16">
        <v>2801276</v>
      </c>
      <c r="D20" s="17" t="s">
        <v>36</v>
      </c>
      <c r="E20" s="14"/>
      <c r="F20" s="54"/>
    </row>
    <row r="21" spans="1:6" ht="12.95" customHeight="1">
      <c r="A21" s="20" t="s">
        <v>35</v>
      </c>
      <c r="B21" s="17" t="s">
        <v>34</v>
      </c>
      <c r="C21" s="16"/>
      <c r="D21" s="17" t="s">
        <v>33</v>
      </c>
      <c r="E21" s="14"/>
      <c r="F21" s="54"/>
    </row>
    <row r="22" spans="1:6" ht="12.95" customHeight="1">
      <c r="A22" s="20" t="s">
        <v>32</v>
      </c>
      <c r="B22" s="17" t="s">
        <v>31</v>
      </c>
      <c r="C22" s="16"/>
      <c r="D22" s="17" t="s">
        <v>30</v>
      </c>
      <c r="E22" s="14"/>
      <c r="F22" s="54"/>
    </row>
    <row r="23" spans="1:6" ht="12.95" customHeight="1">
      <c r="A23" s="20" t="s">
        <v>29</v>
      </c>
      <c r="B23" s="19" t="s">
        <v>28</v>
      </c>
      <c r="C23" s="16"/>
      <c r="D23" s="12" t="s">
        <v>27</v>
      </c>
      <c r="E23" s="14"/>
      <c r="F23" s="54"/>
    </row>
    <row r="24" spans="1:6" ht="12.95" customHeight="1">
      <c r="A24" s="20" t="s">
        <v>26</v>
      </c>
      <c r="B24" s="17" t="s">
        <v>25</v>
      </c>
      <c r="C24" s="23">
        <f>+C25+C26</f>
        <v>0</v>
      </c>
      <c r="D24" s="17" t="s">
        <v>24</v>
      </c>
      <c r="E24" s="14"/>
      <c r="F24" s="54"/>
    </row>
    <row r="25" spans="1:6" ht="12.95" customHeight="1">
      <c r="A25" s="22" t="s">
        <v>23</v>
      </c>
      <c r="B25" s="12" t="s">
        <v>22</v>
      </c>
      <c r="C25" s="11"/>
      <c r="D25" s="21" t="s">
        <v>21</v>
      </c>
      <c r="E25" s="9"/>
      <c r="F25" s="54"/>
    </row>
    <row r="26" spans="1:6" ht="12.95" customHeight="1">
      <c r="A26" s="20" t="s">
        <v>20</v>
      </c>
      <c r="B26" s="19" t="s">
        <v>19</v>
      </c>
      <c r="C26" s="16"/>
      <c r="D26" s="15" t="s">
        <v>18</v>
      </c>
      <c r="E26" s="14"/>
      <c r="F26" s="54"/>
    </row>
    <row r="27" spans="1:6" ht="12.95" customHeight="1">
      <c r="A27" s="18" t="s">
        <v>17</v>
      </c>
      <c r="B27" s="17" t="s">
        <v>16</v>
      </c>
      <c r="C27" s="16"/>
      <c r="D27" s="15" t="s">
        <v>15</v>
      </c>
      <c r="E27" s="14"/>
      <c r="F27" s="54"/>
    </row>
    <row r="28" spans="1:6" ht="12.95" customHeight="1" thickBot="1">
      <c r="A28" s="13" t="s">
        <v>14</v>
      </c>
      <c r="B28" s="12" t="s">
        <v>13</v>
      </c>
      <c r="C28" s="11"/>
      <c r="D28" s="10" t="s">
        <v>12</v>
      </c>
      <c r="E28" s="9">
        <v>10356673</v>
      </c>
      <c r="F28" s="54"/>
    </row>
    <row r="29" spans="1:6" ht="15.95" customHeight="1" thickBot="1">
      <c r="A29" s="5" t="s">
        <v>11</v>
      </c>
      <c r="B29" s="7" t="s">
        <v>10</v>
      </c>
      <c r="C29" s="8">
        <f>+C19+C24+C27+C28</f>
        <v>2801276</v>
      </c>
      <c r="D29" s="7" t="s">
        <v>9</v>
      </c>
      <c r="E29" s="6">
        <f>SUM(E19:E28)</f>
        <v>10356673</v>
      </c>
      <c r="F29" s="54"/>
    </row>
    <row r="30" spans="1:6" ht="13.5" thickBot="1">
      <c r="A30" s="5" t="s">
        <v>8</v>
      </c>
      <c r="B30" s="4" t="s">
        <v>7</v>
      </c>
      <c r="C30" s="3">
        <f>+C18+C29</f>
        <v>440855145</v>
      </c>
      <c r="D30" s="4" t="s">
        <v>6</v>
      </c>
      <c r="E30" s="3">
        <f>+E18+E29</f>
        <v>440855145</v>
      </c>
      <c r="F30" s="54"/>
    </row>
    <row r="31" spans="1:6" ht="13.5" thickBot="1">
      <c r="A31" s="5" t="s">
        <v>5</v>
      </c>
      <c r="B31" s="4" t="s">
        <v>4</v>
      </c>
      <c r="C31" s="3" t="str">
        <f>IF(C18-E18&lt;0,E18-C18,"-")</f>
        <v>-</v>
      </c>
      <c r="D31" s="4" t="s">
        <v>3</v>
      </c>
      <c r="E31" s="3">
        <f>IF(C18-E18&gt;0,C18-E18,"-")</f>
        <v>7555397</v>
      </c>
      <c r="F31" s="54"/>
    </row>
    <row r="32" spans="1:6" ht="13.5" thickBot="1">
      <c r="A32" s="5" t="s">
        <v>2</v>
      </c>
      <c r="B32" s="4" t="s">
        <v>1</v>
      </c>
      <c r="C32" s="3" t="str">
        <f>IF(C30-E30&lt;0,E30-C30,"-")</f>
        <v>-</v>
      </c>
      <c r="D32" s="4" t="s">
        <v>0</v>
      </c>
      <c r="E32" s="3" t="str">
        <f>IF(C30-E30&gt;0,C30-E30,"-")</f>
        <v>-</v>
      </c>
      <c r="F32" s="54"/>
    </row>
    <row r="33" spans="2:4" ht="18.75">
      <c r="B33" s="55"/>
      <c r="C33" s="55"/>
      <c r="D33" s="55"/>
    </row>
  </sheetData>
  <mergeCells count="3">
    <mergeCell ref="A3:A4"/>
    <mergeCell ref="F1:F32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KV_2.1.sz.mell.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2019-02-28T10:13:25Z</dcterms:created>
  <dcterms:modified xsi:type="dcterms:W3CDTF">2019-02-28T10:38:39Z</dcterms:modified>
</cp:coreProperties>
</file>