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60" yWindow="0" windowWidth="16380" windowHeight="12915" tabRatio="727" firstSheet="4" activeTab="11"/>
  </bookViews>
  <sheets>
    <sheet name="ÖSSZEFÜGGÉSEK" sheetId="75" r:id="rId1"/>
    <sheet name="1.1. sz. mell." sheetId="94" r:id="rId2"/>
    <sheet name="2.1.sz.mell  " sheetId="73" r:id="rId3"/>
    <sheet name="2.2.sz.mell  " sheetId="61" r:id="rId4"/>
    <sheet name="ELLENŐRZÉS-1.sz.2.a.sz.2.b.sz." sheetId="76" r:id="rId5"/>
    <sheet name="3.sz.mell.  " sheetId="62" r:id="rId6"/>
    <sheet name="4.sz.mell." sheetId="77" r:id="rId7"/>
    <sheet name="5.sz.mell." sheetId="78" r:id="rId8"/>
    <sheet name="6.sz.mell." sheetId="63" r:id="rId9"/>
    <sheet name="7.sz.mell." sheetId="64" r:id="rId10"/>
    <sheet name="8. sz. mell. " sheetId="71" r:id="rId11"/>
    <sheet name="9. sz. mell" sheetId="3" r:id="rId12"/>
    <sheet name="10.sz.mell" sheetId="89" r:id="rId13"/>
  </sheets>
  <definedNames>
    <definedName name="_xlnm.Print_Titles" localSheetId="11">'9. sz. mell'!$1:$6</definedName>
    <definedName name="_xlnm.Print_Area" localSheetId="1">'1.1. sz. mell.'!$A$1:$D$151</definedName>
    <definedName name="_xlnm.Print_Area" localSheetId="2">'2.1.sz.mell  '!$A$1:$H$33</definedName>
    <definedName name="_xlnm.Print_Area" localSheetId="3">'2.2.sz.mell  '!$A$1:$H$36</definedName>
  </definedNames>
  <calcPr calcId="125725"/>
</workbook>
</file>

<file path=xl/calcChain.xml><?xml version="1.0" encoding="utf-8"?>
<calcChain xmlns="http://schemas.openxmlformats.org/spreadsheetml/2006/main">
  <c r="D139" i="3"/>
  <c r="D134"/>
  <c r="D129"/>
  <c r="D125"/>
  <c r="D144" s="1"/>
  <c r="D121"/>
  <c r="D107"/>
  <c r="D80"/>
  <c r="D76"/>
  <c r="D73"/>
  <c r="D68"/>
  <c r="D64"/>
  <c r="D86" s="1"/>
  <c r="D58"/>
  <c r="D53"/>
  <c r="D47"/>
  <c r="D36"/>
  <c r="D30"/>
  <c r="D29" s="1"/>
  <c r="D22"/>
  <c r="D15"/>
  <c r="C139"/>
  <c r="C134"/>
  <c r="C129"/>
  <c r="C125"/>
  <c r="C121"/>
  <c r="C107"/>
  <c r="C91"/>
  <c r="C124" s="1"/>
  <c r="C80"/>
  <c r="C76"/>
  <c r="C73"/>
  <c r="C68"/>
  <c r="C64"/>
  <c r="C58"/>
  <c r="C53"/>
  <c r="C47"/>
  <c r="C36"/>
  <c r="C30"/>
  <c r="C29" s="1"/>
  <c r="C22"/>
  <c r="C15"/>
  <c r="C8"/>
  <c r="C24" i="73"/>
  <c r="C19"/>
  <c r="C27" s="1"/>
  <c r="C18"/>
  <c r="C140" i="94"/>
  <c r="C135"/>
  <c r="C130"/>
  <c r="C126"/>
  <c r="C145" s="1"/>
  <c r="B25" i="76" s="1"/>
  <c r="C122" i="94"/>
  <c r="C108"/>
  <c r="C92"/>
  <c r="C125" s="1"/>
  <c r="C78"/>
  <c r="C74"/>
  <c r="C71"/>
  <c r="C66"/>
  <c r="C84" s="1"/>
  <c r="C62"/>
  <c r="C56"/>
  <c r="C51"/>
  <c r="C45"/>
  <c r="C34"/>
  <c r="C28"/>
  <c r="C27"/>
  <c r="C61" s="1"/>
  <c r="C13"/>
  <c r="C6"/>
  <c r="D91" i="3"/>
  <c r="D124" s="1"/>
  <c r="D145" s="1"/>
  <c r="D8"/>
  <c r="D63" s="1"/>
  <c r="D87" s="1"/>
  <c r="G17" i="61"/>
  <c r="G32" s="1"/>
  <c r="G30"/>
  <c r="D31" i="76" s="1"/>
  <c r="D37"/>
  <c r="D18" i="61"/>
  <c r="D24"/>
  <c r="D30" s="1"/>
  <c r="F30"/>
  <c r="F17"/>
  <c r="C24"/>
  <c r="C30" s="1"/>
  <c r="C31" s="1"/>
  <c r="C18"/>
  <c r="C17"/>
  <c r="G27" i="73"/>
  <c r="G18"/>
  <c r="G28" s="1"/>
  <c r="D18"/>
  <c r="F27"/>
  <c r="D25" i="76" s="1"/>
  <c r="F18" i="73"/>
  <c r="F28" s="1"/>
  <c r="D6" i="76"/>
  <c r="D140" i="94"/>
  <c r="D135"/>
  <c r="D130"/>
  <c r="D126"/>
  <c r="D145" s="1"/>
  <c r="D122"/>
  <c r="D108"/>
  <c r="D92"/>
  <c r="D78"/>
  <c r="D74"/>
  <c r="D71"/>
  <c r="D66"/>
  <c r="D62"/>
  <c r="D84" s="1"/>
  <c r="D56"/>
  <c r="D51"/>
  <c r="D45"/>
  <c r="D34"/>
  <c r="D28"/>
  <c r="D27" s="1"/>
  <c r="D20"/>
  <c r="C20"/>
  <c r="D13"/>
  <c r="D6"/>
  <c r="C24" i="71"/>
  <c r="F24"/>
  <c r="G24"/>
  <c r="B24"/>
  <c r="C15"/>
  <c r="B15"/>
  <c r="D15"/>
  <c r="E15"/>
  <c r="F15"/>
  <c r="G15"/>
  <c r="E24" i="64"/>
  <c r="D24"/>
  <c r="B24"/>
  <c r="D11" i="77"/>
  <c r="D19" i="73"/>
  <c r="D27" s="1"/>
  <c r="D24"/>
  <c r="E16" i="89"/>
  <c r="F16"/>
  <c r="D16"/>
  <c r="G16" s="1"/>
  <c r="C16"/>
  <c r="G15"/>
  <c r="G14"/>
  <c r="G13"/>
  <c r="G12"/>
  <c r="G11"/>
  <c r="G10"/>
  <c r="C8" i="78"/>
  <c r="C11" i="77"/>
  <c r="C11" i="62"/>
  <c r="D11"/>
  <c r="E11"/>
  <c r="F8"/>
  <c r="F9"/>
  <c r="F10"/>
  <c r="F7"/>
  <c r="F6"/>
  <c r="F11" s="1"/>
  <c r="B24" i="63"/>
  <c r="D24"/>
  <c r="E24"/>
  <c r="D36" i="76"/>
  <c r="F32" i="61"/>
  <c r="D18" i="76"/>
  <c r="B37"/>
  <c r="B36"/>
  <c r="B19"/>
  <c r="D125" i="94" l="1"/>
  <c r="B30" i="76" s="1"/>
  <c r="G31" i="61"/>
  <c r="D33" s="1"/>
  <c r="C86" i="3"/>
  <c r="C144"/>
  <c r="C145" s="1"/>
  <c r="D32" i="61"/>
  <c r="D32" i="76"/>
  <c r="D12"/>
  <c r="D31" i="61"/>
  <c r="C63" i="3"/>
  <c r="C87" s="1"/>
  <c r="F29" i="73"/>
  <c r="C28"/>
  <c r="C151" i="94"/>
  <c r="B7" i="76"/>
  <c r="C85" i="94"/>
  <c r="E25" i="76"/>
  <c r="F31" i="61"/>
  <c r="D26" i="76" s="1"/>
  <c r="D38"/>
  <c r="C32" i="61"/>
  <c r="D24" i="76"/>
  <c r="G33" i="61"/>
  <c r="D30" i="76"/>
  <c r="E30" s="1"/>
  <c r="D7"/>
  <c r="D13"/>
  <c r="D28" i="73"/>
  <c r="D8" i="76"/>
  <c r="E36"/>
  <c r="G30" i="73"/>
  <c r="D61" i="94"/>
  <c r="D151"/>
  <c r="B13" i="76"/>
  <c r="B24"/>
  <c r="C146" i="94"/>
  <c r="B26" i="76" s="1"/>
  <c r="B31"/>
  <c r="E31" s="1"/>
  <c r="D146" i="94"/>
  <c r="B32" i="76" s="1"/>
  <c r="D19"/>
  <c r="E19" s="1"/>
  <c r="D20"/>
  <c r="D150" i="94"/>
  <c r="D85"/>
  <c r="B14" i="76" s="1"/>
  <c r="B12"/>
  <c r="E12" s="1"/>
  <c r="B18"/>
  <c r="E18" s="1"/>
  <c r="B20"/>
  <c r="B38"/>
  <c r="G29" i="73"/>
  <c r="D29"/>
  <c r="D30"/>
  <c r="F30"/>
  <c r="E37" i="76"/>
  <c r="E32" l="1"/>
  <c r="D14"/>
  <c r="E13"/>
  <c r="E7"/>
  <c r="E26"/>
  <c r="F33" i="61"/>
  <c r="C33"/>
  <c r="E38" i="76"/>
  <c r="E24"/>
  <c r="E14"/>
  <c r="E20"/>
  <c r="B6"/>
  <c r="E6" s="1"/>
  <c r="B8"/>
  <c r="E8" s="1"/>
  <c r="C150" i="94"/>
</calcChain>
</file>

<file path=xl/sharedStrings.xml><?xml version="1.0" encoding="utf-8"?>
<sst xmlns="http://schemas.openxmlformats.org/spreadsheetml/2006/main" count="945" uniqueCount="491">
  <si>
    <t>1. sz. melléklet Kiadások táblázat 4. oszlop 9 sora =</t>
  </si>
  <si>
    <t>1. sz. melléklet Kiadások táblázat 5. oszlop 9 sora =</t>
  </si>
  <si>
    <r>
      <t>EU-s projekt neve, azonosítója:</t>
    </r>
    <r>
      <rPr>
        <sz val="12"/>
        <rFont val="Times New Roman"/>
        <family val="1"/>
        <charset val="238"/>
      </rPr>
      <t>*</t>
    </r>
  </si>
  <si>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</si>
  <si>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</si>
  <si>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</si>
  <si>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</si>
  <si>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</si>
  <si>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</si>
  <si>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</si>
  <si>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</si>
  <si>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</si>
  <si>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</si>
  <si>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</si>
  <si>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</si>
  <si>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</si>
  <si>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</si>
  <si>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</si>
  <si>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</si>
  <si>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</si>
  <si>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</si>
  <si>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</si>
  <si>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</si>
  <si>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</si>
  <si>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</si>
  <si>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</si>
  <si>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</si>
  <si>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</si>
  <si>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</si>
  <si>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</si>
  <si>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</si>
  <si>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</si>
  <si>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</si>
  <si>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</si>
  <si>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</si>
  <si>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</si>
  <si>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</si>
  <si>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</si>
  <si>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</si>
  <si>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</si>
  <si>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</si>
  <si>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Ezer forintban !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</si>
  <si>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</si>
  <si>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</si>
  <si>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</si>
  <si>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</si>
  <si>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</si>
  <si>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</si>
  <si>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</si>
  <si>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</si>
  <si>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</si>
  <si>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</si>
  <si>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</si>
  <si>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</si>
  <si>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</si>
  <si>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</si>
  <si>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</si>
  <si>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</si>
  <si>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</si>
  <si>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</si>
  <si>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</si>
  <si>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</si>
  <si>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</si>
  <si>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</si>
  <si>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</si>
  <si>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</si>
  <si>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</si>
  <si>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</si>
  <si>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</si>
  <si>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</si>
  <si>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</si>
  <si>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</si>
  <si>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</si>
  <si>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</si>
  <si>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</si>
  <si>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</si>
  <si>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</si>
  <si>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</si>
  <si>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</si>
  <si>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</si>
  <si>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</si>
  <si>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</si>
  <si>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</si>
  <si>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</si>
  <si>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</si>
  <si>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</si>
  <si>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</si>
  <si>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</si>
  <si>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</si>
  <si>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</si>
  <si>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</si>
  <si>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</si>
  <si>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</si>
  <si>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</si>
  <si>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</si>
  <si>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</si>
  <si>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</si>
  <si>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</si>
  <si>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</si>
  <si>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</si>
  <si>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</si>
  <si>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</si>
  <si>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</si>
  <si>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</si>
  <si>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</si>
  <si>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</si>
  <si>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</si>
  <si>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</si>
  <si>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</si>
  <si>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</si>
  <si>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</si>
  <si>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</si>
  <si>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</si>
  <si>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</si>
  <si>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</si>
  <si>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</si>
  <si>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</si>
  <si>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</si>
  <si>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</si>
  <si>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</si>
  <si>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</si>
  <si>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</si>
  <si>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</si>
  <si>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</si>
  <si>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</si>
  <si>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</si>
  <si>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</si>
  <si>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</si>
  <si>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</si>
  <si>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</si>
  <si>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</si>
  <si>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</si>
  <si>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</si>
  <si>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</si>
  <si>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</si>
  <si>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</si>
  <si>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</si>
  <si>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</si>
  <si>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</si>
  <si>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</si>
  <si>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</si>
  <si>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</si>
  <si>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</si>
  <si>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</si>
  <si>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</si>
  <si>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</si>
  <si>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</si>
  <si>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</si>
  <si>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</si>
  <si>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</si>
  <si>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</si>
  <si>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</si>
  <si>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</si>
  <si>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</si>
  <si>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</si>
  <si>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</si>
  <si>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</si>
  <si>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</si>
  <si>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</si>
  <si>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</si>
  <si>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</si>
  <si>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</si>
  <si>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</si>
  <si>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</si>
  <si>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</si>
  <si>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</si>
  <si>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</si>
  <si>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</si>
  <si>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</si>
  <si>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</si>
  <si>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</si>
  <si>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</si>
  <si>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</si>
  <si>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</si>
  <si>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</si>
  <si>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</si>
  <si>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</si>
  <si>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</si>
  <si>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</si>
  <si>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</si>
  <si>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</si>
  <si>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</si>
  <si>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</si>
  <si>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</si>
  <si>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</si>
  <si>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</si>
  <si>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</si>
  <si>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</si>
  <si>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</si>
  <si>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</si>
  <si>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</si>
  <si>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</si>
  <si>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</si>
  <si>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</si>
  <si>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</si>
  <si>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</si>
  <si>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</si>
  <si>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Eredeti előirányzat</t>
  </si>
  <si>
    <t>Évenkénti üteme</t>
  </si>
  <si>
    <t>Összes bevétel,
kiadás</t>
  </si>
  <si>
    <t>Támogatási szerződés szerinti bevételek, kiadások</t>
  </si>
  <si>
    <t>Módosított előirányzat</t>
  </si>
  <si>
    <t>Eredeti</t>
  </si>
  <si>
    <t>Módosított</t>
  </si>
  <si>
    <t xml:space="preserve">2.1. melléklet   </t>
  </si>
  <si>
    <t>2.2. melléklet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</si>
  <si>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</si>
  <si>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</si>
  <si>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</si>
  <si>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</si>
  <si>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</si>
  <si>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</si>
  <si>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</si>
  <si>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</si>
  <si>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</si>
  <si>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</si>
  <si>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 kölcsönök visszatérülése </t>
  </si>
  <si>
    <t>Működési célú visszatérítendő támogatások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</si>
  <si>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</si>
  <si>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</si>
  <si>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</si>
  <si>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</si>
  <si>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</si>
  <si>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 kölcsönök visszatérülése</t>
  </si>
  <si>
    <t>Felhalmozási célú visszatérítendő támogatások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</si>
  <si>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</si>
  <si>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</si>
  <si>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</si>
  <si>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</si>
  <si>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</si>
  <si>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</si>
  <si>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</si>
  <si>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</si>
  <si>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</si>
  <si>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</si>
  <si>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</si>
  <si>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</si>
  <si>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</si>
  <si>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</si>
  <si>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</si>
  <si>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</si>
  <si>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</si>
  <si>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</si>
  <si>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</si>
  <si>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</si>
  <si>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</si>
  <si>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</si>
  <si>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</si>
  <si>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</si>
  <si>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</si>
  <si>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</si>
  <si>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</si>
  <si>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</si>
  <si>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</si>
  <si>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</si>
  <si>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</si>
  <si>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</si>
  <si>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</si>
  <si>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</si>
  <si>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</si>
  <si>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</si>
  <si>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</si>
  <si>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</si>
  <si>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</si>
  <si>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</si>
  <si>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</si>
  <si>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</si>
  <si>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</si>
  <si>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</si>
  <si>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</si>
  <si>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</si>
  <si>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</si>
  <si>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</si>
  <si>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</si>
  <si>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</si>
  <si>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</si>
  <si>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</si>
  <si>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</si>
  <si>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</si>
  <si>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</si>
  <si>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</si>
  <si>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</si>
  <si>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</si>
  <si>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</si>
  <si>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</si>
  <si>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</si>
  <si>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</si>
  <si>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</si>
  <si>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</si>
  <si>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</si>
  <si>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</si>
  <si>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</si>
  <si>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</si>
  <si>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</si>
  <si>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</si>
  <si>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</si>
  <si>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</si>
  <si>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</si>
  <si>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</si>
  <si>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</si>
  <si>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</si>
  <si>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</si>
  <si>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</si>
  <si>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</si>
  <si>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</si>
  <si>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</si>
  <si>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</si>
  <si>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</si>
  <si>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</si>
  <si>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</si>
  <si>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</si>
  <si>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</si>
  <si>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</si>
  <si>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</si>
  <si>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</si>
  <si>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</si>
  <si>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</si>
  <si>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</si>
  <si>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</si>
  <si>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</si>
  <si>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</si>
  <si>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</si>
  <si>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</si>
  <si>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</si>
  <si>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</si>
  <si>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</si>
  <si>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</si>
  <si>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</si>
  <si>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</si>
  <si>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</si>
  <si>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</si>
  <si>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</si>
  <si>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</si>
  <si>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</si>
  <si>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</si>
  <si>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</si>
  <si>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</si>
  <si>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</si>
  <si>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</si>
  <si>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</si>
  <si>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</si>
  <si>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</si>
  <si>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</si>
  <si>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</si>
  <si>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</si>
  <si>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</si>
  <si>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</si>
  <si>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</si>
  <si>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</si>
  <si>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</si>
  <si>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</si>
  <si>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</si>
  <si>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</si>
  <si>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</si>
  <si>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</si>
  <si>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</si>
  <si>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</si>
  <si>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</si>
  <si>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</si>
  <si>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</si>
  <si>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</si>
  <si>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 xml:space="preserve">2014. évi 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</si>
  <si>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</si>
  <si>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</si>
  <si>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</si>
  <si>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</si>
  <si>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</si>
  <si>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</si>
  <si>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</si>
  <si>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</si>
  <si>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</si>
  <si>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</si>
  <si>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</si>
  <si>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</si>
  <si>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</si>
  <si>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</si>
  <si>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</si>
  <si>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</si>
  <si>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</si>
  <si>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</si>
  <si>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2014. évi eredeti előirányzat</t>
  </si>
  <si>
    <t>2014. évi módosított előirányzat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</si>
  <si>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</si>
  <si>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</si>
  <si>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</si>
  <si>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</si>
  <si>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</si>
  <si>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</si>
  <si>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</si>
  <si>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</si>
  <si>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</si>
  <si>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</si>
  <si>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</si>
  <si>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</si>
  <si>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</si>
  <si>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Felhalmozási célú finanszírozási kiadások összesen
(13.+...+24.)</t>
  </si>
  <si>
    <t>KIADÁSOK ÖSSZESEN (12+25)</t>
  </si>
  <si>
    <t>2014. évi eredeti előirányzat BEVÉTELEK</t>
  </si>
  <si>
    <t>2014. évi módosított előirányzat BEVÉTELEK</t>
  </si>
  <si>
    <t>2014. évi eredeti előirányzat KIADÁSOK</t>
  </si>
  <si>
    <t>2014. évi módosított előirányzat KIADÁSOK</t>
  </si>
  <si>
    <t>2014. I. féléviévi (I-II. negyedévi) teljesítés BEVÉTELEK</t>
  </si>
  <si>
    <t>2014.  I. féléviévi (I-II. negyedévi) teljesítés KIADÁSOK</t>
  </si>
  <si>
    <t>1. sz. melléklet Bevételek táblázat 3. oszlop 9 sora =</t>
  </si>
  <si>
    <t>1. sz. melléklet Bevételek táblázat 3. oszlop 16 sora =</t>
  </si>
  <si>
    <t>1. sz. melléklet Bevételek táblázat 3. oszlop 17 sora =</t>
  </si>
  <si>
    <t>1. sz. melléklet Bevételek táblázat 4. oszlop 9 sora =</t>
  </si>
  <si>
    <t>1. sz. melléklet Bevételek táblázat 4. oszlop 16 sora =</t>
  </si>
  <si>
    <t>1. sz. melléklet Bevételek táblázat 4. oszlop 17 sora =</t>
  </si>
  <si>
    <t>1. sz. melléklet Bevételek táblázat 5. oszlop 9 sora =</t>
  </si>
  <si>
    <t>1. sz. melléklet Bevételek táblázat 5. oszlop 16 sora =</t>
  </si>
  <si>
    <t>1. sz. melléklet Bevételek táblázat 5. oszlop 17 sora =</t>
  </si>
  <si>
    <t>2/a. számú melléklet 3. oszlop 13. sor + 2/b. számú melléklet 3. oszlop 12. sor</t>
  </si>
  <si>
    <t>2/a. számú melléklet 3. oszlop 22. sor + 2/b. számú melléklet 3. oszlop 25. sor</t>
  </si>
  <si>
    <t>2/a. számú melléklet 3. oszlop 23. sor + 2/b. számú melléklet 3. oszlop 26. sor</t>
  </si>
  <si>
    <t>2/a. számú melléklet 4. oszlop 23. sor + 2/b. számú melléklet 4. oszlop 26. sor</t>
  </si>
  <si>
    <t>2/a. számú melléklet 4. oszlop 22. sor + 2/b. számú melléklet 4. oszlop 25. sor</t>
  </si>
  <si>
    <t>2/a. számú melléklet 4. oszlop 13. sor + 2/b. számú melléklet 4. oszlop 12. sor</t>
  </si>
  <si>
    <t>2/a. számú melléklet 5. oszlop 13. sor + 2/b. számú melléklet 5. oszlop 12. sor</t>
  </si>
  <si>
    <t>2/a. számú melléklet 5. oszlop 22. sor + 2/b. számú melléklet 5. oszlop 25. sor</t>
  </si>
  <si>
    <t>2/a. számú melléklet 5. oszlop 23. sor + 2/b. számú melléklet 5. oszlop 26. sor</t>
  </si>
  <si>
    <t>2/a. számú melléklet 7. oszlop 13. sor + 2/b. számú melléklet 7. oszlop 12. sor</t>
  </si>
  <si>
    <t>2/a. számú melléklet 7. oszlop 22. sor + 2/b. számú melléklet 7. oszlop 25. sor</t>
  </si>
  <si>
    <t>2/a. számú melléklet 7. oszlop 23. sor + 2/b. számú melléklet 7. oszlop 26. sor</t>
  </si>
  <si>
    <t>2/a. számú melléklet 8. oszlop 13. sor + 2/b. számú melléklet 8. oszlop 12. sor</t>
  </si>
  <si>
    <t>2/a. számú melléklet 8. oszlop 22. sor + 2/b. számú melléklet 8. oszlop 25. sor</t>
  </si>
  <si>
    <t>2/a. számú melléklet 8. oszlop 23. sor + 2/b. számú melléklet 8. oszlop 26. sor</t>
  </si>
  <si>
    <t>2/a. számú melléklet 9. oszlop 13. sor + 2/b. számú melléklet 9. oszlop 12. sor</t>
  </si>
  <si>
    <t>2/a. számú melléklet 9. oszlop 22. sor + 2/b. számú melléklet 9. oszlop 25. sor</t>
  </si>
  <si>
    <t>2/a. számú melléklet 9. oszlop 23. sor + 2/b. számú melléklet 9. oszlop 26. sor</t>
  </si>
  <si>
    <t>1. sz. melléklet Kiadások táblázat 3. oszlop 4 sora =</t>
  </si>
  <si>
    <t>1. sz. melléklet Kiadások táblázat 3. oszlop 10 sora =</t>
  </si>
  <si>
    <t>1. sz. melléklet Kiadások táblázat 4. oszlop 4 sora =</t>
  </si>
  <si>
    <t>1. sz. melléklet Kiadások táblázat 4. oszlop 10 sora =</t>
  </si>
  <si>
    <t>1. sz. melléklet Kiadások táblázat 5. oszlop 4 sora =</t>
  </si>
  <si>
    <t>1. sz. melléklet Kiadások táblázat 5. oszlop 10 sora =</t>
  </si>
  <si>
    <t>2017.</t>
  </si>
  <si>
    <t>Felhasználás
2013. XII.31-ig</t>
  </si>
  <si>
    <t>2014. előtt</t>
  </si>
  <si>
    <t>2014.után</t>
  </si>
  <si>
    <t>Összes bevétel, kiadás</t>
  </si>
  <si>
    <t xml:space="preserve"> 10.</t>
  </si>
  <si>
    <t>BEVÉTELEK ÖSSZESEN: (9+16)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</si>
  <si>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</si>
  <si>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</si>
  <si>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</si>
  <si>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</si>
  <si>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</si>
  <si>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</si>
  <si>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</si>
  <si>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</si>
  <si>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   Rövid lejáratú  hitelek, kölcsönök felvétele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</si>
  <si>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</si>
  <si>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</si>
  <si>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</si>
  <si>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</si>
  <si>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</si>
  <si>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r>
      <t xml:space="preserve">Működési költségvetés kiadásai </t>
    </r>
    <r>
      <rPr>
        <sz val="8"/>
        <rFont val="Times New Roman CE"/>
        <charset val="238"/>
      </rPr>
      <t>(1.1+…+1.5.)</t>
    </r>
  </si>
  <si>
    <r>
      <t xml:space="preserve">Felhalmozási költségvetés kiadásai </t>
    </r>
    <r>
      <rPr>
        <sz val="8"/>
        <rFont val="Times New Roman CE"/>
        <charset val="238"/>
      </rPr>
      <t>(2.1.+2.3.+2.5.)</t>
    </r>
  </si>
  <si>
    <t>Kiadási jogcím</t>
  </si>
  <si>
    <t>5.-ből EU-s támogatás</t>
  </si>
  <si>
    <t xml:space="preserve">Osztalék, a koncessziós díj és a hozambevétel
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</si>
  <si>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</si>
  <si>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</si>
  <si>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</si>
  <si>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</si>
  <si>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Szilvás Községi Önkormányzat adósságot keletkeztető ügyletekből és kezességvállalásokból fennálló kötelezettségei</t>
  </si>
  <si>
    <t>Szilvás Községi Önkormányzat saját bevételeinek részletezése az adósságot keletkeztető ügyletből származó tárgyévi fizetési kötelezettség megállapításához</t>
  </si>
  <si>
    <t>Szilvás Községi Önkormányzat 2014. évi adósságot keletkeztető fejlesztési céljai</t>
  </si>
  <si>
    <t>alapszolgáltatás fejlesztése (új falubusz vásárlása)</t>
  </si>
  <si>
    <t>Új falubusz vásárlása</t>
  </si>
  <si>
    <t>2014.</t>
  </si>
  <si>
    <t>adósságkonszolidációban részt nem vett önkorm. Fejlesztési támogatása (faluház felújítása, konyha, risztó)</t>
  </si>
  <si>
    <t>Felhasználás
2014. XII.31-ig</t>
  </si>
  <si>
    <t>önerő hitel + kamat</t>
  </si>
  <si>
    <t>Éves engedélyezett létszám előirányzat (fő)</t>
  </si>
  <si>
    <t>Közfoglalkoztatottak létszáma (fő)</t>
  </si>
  <si>
    <t xml:space="preserve">6.-ból EU-s támogatás </t>
  </si>
  <si>
    <t>8657882064 vidéki gazdaság és a lakosság számára nyújtott alapszolgáltatások fejlesztése</t>
  </si>
  <si>
    <t>Szilvás Községi Önkormányzat</t>
  </si>
  <si>
    <t>11731087-15334228-0000000</t>
  </si>
  <si>
    <t>lakossági víz -és csatorna támog.</t>
  </si>
  <si>
    <t>hitelkamata</t>
  </si>
  <si>
    <t>falubusz</t>
  </si>
  <si>
    <t>faluház</t>
  </si>
  <si>
    <t>hitel + kamat</t>
  </si>
  <si>
    <t>(-)</t>
  </si>
  <si>
    <t>faluház + lakossági víz-és csatorna</t>
  </si>
  <si>
    <t>támogatást megelőlegező</t>
  </si>
  <si>
    <t xml:space="preserve">  önerő</t>
  </si>
  <si>
    <t>Éves eredeti kiadási előirányzat: 32.061 ezer Ft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</si>
</sst>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#,##0_ ;\-#,##0\ "/>
  </numFmts>
  <fonts count="44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i/>
      <sz val="8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05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21" fillId="0" borderId="7" xfId="4" applyNumberFormat="1" applyFont="1" applyFill="1" applyBorder="1" applyAlignment="1" applyProtection="1">
      <alignment horizontal="left" vertical="center" wrapText="1" indent="1"/>
    </xf>
    <xf numFmtId="49" fontId="21" fillId="0" borderId="8" xfId="4" applyNumberFormat="1" applyFont="1" applyFill="1" applyBorder="1" applyAlignment="1" applyProtection="1">
      <alignment horizontal="left" vertical="center" wrapText="1" indent="1"/>
    </xf>
    <xf numFmtId="49" fontId="21" fillId="0" borderId="9" xfId="4" applyNumberFormat="1" applyFont="1" applyFill="1" applyBorder="1" applyAlignment="1" applyProtection="1">
      <alignment horizontal="left" vertical="center" wrapText="1" indent="1"/>
    </xf>
    <xf numFmtId="49" fontId="21" fillId="0" borderId="10" xfId="4" applyNumberFormat="1" applyFont="1" applyFill="1" applyBorder="1" applyAlignment="1" applyProtection="1">
      <alignment horizontal="left" vertical="center" wrapText="1" indent="1"/>
    </xf>
    <xf numFmtId="49" fontId="21" fillId="0" borderId="11" xfId="4" applyNumberFormat="1" applyFont="1" applyFill="1" applyBorder="1" applyAlignment="1" applyProtection="1">
      <alignment horizontal="left" vertical="center" wrapText="1" indent="1"/>
    </xf>
    <xf numFmtId="49" fontId="21" fillId="0" borderId="12" xfId="4" applyNumberFormat="1" applyFont="1" applyFill="1" applyBorder="1" applyAlignment="1" applyProtection="1">
      <alignment horizontal="left" vertical="center" wrapText="1" indent="1"/>
    </xf>
    <xf numFmtId="0" fontId="19" fillId="0" borderId="13" xfId="4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1"/>
    </xf>
    <xf numFmtId="164" fontId="21" fillId="0" borderId="2" xfId="0" applyNumberFormat="1" applyFont="1" applyFill="1" applyBorder="1" applyAlignment="1" applyProtection="1">
      <alignment vertical="center" wrapText="1"/>
      <protection locked="0"/>
    </xf>
    <xf numFmtId="164" fontId="21" fillId="0" borderId="6" xfId="0" applyNumberFormat="1" applyFont="1" applyFill="1" applyBorder="1" applyAlignment="1" applyProtection="1">
      <alignment vertical="center" wrapText="1"/>
      <protection locked="0"/>
    </xf>
    <xf numFmtId="0" fontId="19" fillId="0" borderId="14" xfId="4" applyFont="1" applyFill="1" applyBorder="1" applyAlignment="1" applyProtection="1">
      <alignment vertical="center" wrapText="1"/>
    </xf>
    <xf numFmtId="0" fontId="19" fillId="0" borderId="16" xfId="4" applyFont="1" applyFill="1" applyBorder="1" applyAlignment="1" applyProtection="1">
      <alignment vertical="center" wrapText="1"/>
    </xf>
    <xf numFmtId="0" fontId="19" fillId="0" borderId="13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2" fillId="0" borderId="0" xfId="4" applyFill="1"/>
    <xf numFmtId="0" fontId="21" fillId="0" borderId="0" xfId="4" applyFont="1" applyFill="1"/>
    <xf numFmtId="0" fontId="24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" fontId="21" fillId="0" borderId="2" xfId="0" applyNumberFormat="1" applyFont="1" applyFill="1" applyBorder="1" applyAlignment="1" applyProtection="1">
      <alignment vertical="center" wrapText="1"/>
      <protection locked="0"/>
    </xf>
    <xf numFmtId="164" fontId="2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21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4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9" fillId="2" borderId="14" xfId="0" applyNumberFormat="1" applyFont="1" applyFill="1" applyBorder="1" applyAlignment="1" applyProtection="1">
      <alignment vertical="center" wrapText="1"/>
    </xf>
    <xf numFmtId="164" fontId="2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4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35" fillId="0" borderId="0" xfId="0" applyFont="1"/>
    <xf numFmtId="0" fontId="24" fillId="0" borderId="0" xfId="0" applyFont="1" applyAlignment="1">
      <alignment horizontal="center"/>
    </xf>
    <xf numFmtId="0" fontId="28" fillId="0" borderId="14" xfId="4" applyFont="1" applyFill="1" applyBorder="1" applyAlignment="1" applyProtection="1">
      <alignment horizontal="left" vertical="center" wrapText="1"/>
    </xf>
    <xf numFmtId="0" fontId="36" fillId="0" borderId="0" xfId="0" applyFont="1" applyFill="1"/>
    <xf numFmtId="3" fontId="36" fillId="0" borderId="0" xfId="0" applyNumberFormat="1" applyFont="1" applyFill="1" applyAlignment="1">
      <alignment horizontal="right" indent="1"/>
    </xf>
    <xf numFmtId="3" fontId="30" fillId="0" borderId="0" xfId="0" applyNumberFormat="1" applyFont="1" applyFill="1" applyAlignment="1">
      <alignment horizontal="right" indent="1"/>
    </xf>
    <xf numFmtId="0" fontId="36" fillId="0" borderId="0" xfId="0" applyFont="1" applyFill="1" applyAlignment="1">
      <alignment horizontal="right" indent="1"/>
    </xf>
    <xf numFmtId="0" fontId="40" fillId="0" borderId="0" xfId="0" applyFont="1" applyFill="1"/>
    <xf numFmtId="0" fontId="41" fillId="0" borderId="0" xfId="0" applyFont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31" fillId="0" borderId="6" xfId="4" applyFont="1" applyFill="1" applyBorder="1" applyAlignment="1">
      <alignment horizontal="center" vertical="center" wrapText="1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1" fillId="0" borderId="14" xfId="4" applyFont="1" applyFill="1" applyBorder="1"/>
    <xf numFmtId="0" fontId="22" fillId="0" borderId="0" xfId="0" applyFont="1" applyFill="1" applyBorder="1" applyAlignment="1" applyProtection="1">
      <alignment horizontal="right"/>
    </xf>
    <xf numFmtId="0" fontId="38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9" fillId="0" borderId="0" xfId="0" applyFont="1" applyFill="1"/>
    <xf numFmtId="164" fontId="29" fillId="0" borderId="3" xfId="0" applyNumberFormat="1" applyFont="1" applyFill="1" applyBorder="1" applyAlignment="1" applyProtection="1">
      <alignment vertical="center"/>
      <protection locked="0"/>
    </xf>
    <xf numFmtId="164" fontId="29" fillId="0" borderId="2" xfId="0" applyNumberFormat="1" applyFont="1" applyFill="1" applyBorder="1" applyAlignment="1" applyProtection="1">
      <alignment vertical="center"/>
      <protection locked="0"/>
    </xf>
    <xf numFmtId="164" fontId="29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28" fillId="0" borderId="11" xfId="4" applyFont="1" applyFill="1" applyBorder="1" applyAlignment="1" applyProtection="1">
      <alignment horizontal="center" vertical="center" wrapText="1"/>
    </xf>
    <xf numFmtId="0" fontId="28" fillId="0" borderId="4" xfId="4" applyFont="1" applyFill="1" applyBorder="1" applyAlignment="1" applyProtection="1">
      <alignment horizontal="center" vertical="center" wrapText="1"/>
    </xf>
    <xf numFmtId="0" fontId="28" fillId="0" borderId="21" xfId="4" applyFont="1" applyFill="1" applyBorder="1" applyAlignment="1" applyProtection="1">
      <alignment horizontal="center" vertical="center" wrapText="1"/>
    </xf>
    <xf numFmtId="0" fontId="29" fillId="0" borderId="13" xfId="4" applyFont="1" applyFill="1" applyBorder="1" applyAlignment="1" applyProtection="1">
      <alignment horizontal="center" vertical="center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17" xfId="4" applyFont="1" applyFill="1" applyBorder="1" applyAlignment="1" applyProtection="1">
      <alignment horizontal="center" vertical="center"/>
    </xf>
    <xf numFmtId="0" fontId="29" fillId="0" borderId="11" xfId="4" applyFont="1" applyFill="1" applyBorder="1" applyAlignment="1" applyProtection="1">
      <alignment horizontal="center" vertical="center"/>
    </xf>
    <xf numFmtId="0" fontId="29" fillId="0" borderId="8" xfId="4" applyFont="1" applyFill="1" applyBorder="1" applyAlignment="1" applyProtection="1">
      <alignment horizontal="center" vertical="center"/>
    </xf>
    <xf numFmtId="0" fontId="29" fillId="0" borderId="10" xfId="4" applyFont="1" applyFill="1" applyBorder="1" applyAlignment="1" applyProtection="1">
      <alignment horizontal="center" vertical="center"/>
    </xf>
    <xf numFmtId="165" fontId="29" fillId="0" borderId="21" xfId="1" applyNumberFormat="1" applyFont="1" applyFill="1" applyBorder="1" applyProtection="1">
      <protection locked="0"/>
    </xf>
    <xf numFmtId="165" fontId="29" fillId="0" borderId="22" xfId="1" applyNumberFormat="1" applyFont="1" applyFill="1" applyBorder="1" applyProtection="1">
      <protection locked="0"/>
    </xf>
    <xf numFmtId="165" fontId="29" fillId="0" borderId="23" xfId="1" applyNumberFormat="1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vertical="center" wrapText="1"/>
    </xf>
    <xf numFmtId="0" fontId="0" fillId="0" borderId="0" xfId="0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vertical="center" wrapText="1"/>
    </xf>
    <xf numFmtId="0" fontId="3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39" fillId="0" borderId="0" xfId="0" applyFont="1" applyFill="1" applyProtection="1"/>
    <xf numFmtId="0" fontId="29" fillId="0" borderId="9" xfId="0" applyFont="1" applyFill="1" applyBorder="1" applyAlignment="1" applyProtection="1">
      <alignment horizontal="center" vertical="center"/>
    </xf>
    <xf numFmtId="164" fontId="28" fillId="0" borderId="25" xfId="0" applyNumberFormat="1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horizontal="center" vertical="center"/>
    </xf>
    <xf numFmtId="164" fontId="28" fillId="0" borderId="22" xfId="0" applyNumberFormat="1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center" wrapText="1"/>
    </xf>
    <xf numFmtId="164" fontId="28" fillId="0" borderId="23" xfId="0" applyNumberFormat="1" applyFont="1" applyFill="1" applyBorder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vertical="center" wrapText="1"/>
    </xf>
    <xf numFmtId="164" fontId="28" fillId="0" borderId="14" xfId="0" applyNumberFormat="1" applyFont="1" applyFill="1" applyBorder="1" applyAlignment="1" applyProtection="1">
      <alignment vertical="center"/>
    </xf>
    <xf numFmtId="164" fontId="28" fillId="0" borderId="17" xfId="0" applyNumberFormat="1" applyFont="1" applyFill="1" applyBorder="1" applyAlignment="1" applyProtection="1">
      <alignment vertical="center"/>
    </xf>
    <xf numFmtId="0" fontId="0" fillId="0" borderId="26" xfId="0" applyFill="1" applyBorder="1" applyProtection="1"/>
    <xf numFmtId="0" fontId="6" fillId="0" borderId="26" xfId="0" applyFont="1" applyFill="1" applyBorder="1" applyAlignment="1" applyProtection="1">
      <alignment horizontal="center"/>
    </xf>
    <xf numFmtId="0" fontId="39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27" fillId="0" borderId="18" xfId="0" applyFont="1" applyBorder="1" applyAlignment="1" applyProtection="1">
      <alignment horizontal="left" vertical="center" wrapText="1" indent="1"/>
    </xf>
    <xf numFmtId="164" fontId="19" fillId="0" borderId="24" xfId="4" applyNumberFormat="1" applyFont="1" applyFill="1" applyBorder="1" applyAlignment="1" applyProtection="1">
      <alignment horizontal="right" vertical="center" wrapText="1" indent="1"/>
    </xf>
    <xf numFmtId="164" fontId="19" fillId="0" borderId="17" xfId="4" applyNumberFormat="1" applyFont="1" applyFill="1" applyBorder="1" applyAlignment="1" applyProtection="1">
      <alignment horizontal="right" vertical="center" wrapText="1" indent="1"/>
    </xf>
    <xf numFmtId="164" fontId="21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4" applyNumberFormat="1" applyFont="1" applyFill="1" applyBorder="1" applyAlignment="1" applyProtection="1">
      <alignment horizontal="right" vertical="center" wrapText="1" indent="1"/>
    </xf>
    <xf numFmtId="164" fontId="21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164" fontId="2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30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21" fillId="0" borderId="8" xfId="0" applyNumberFormat="1" applyFont="1" applyFill="1" applyBorder="1" applyAlignment="1" applyProtection="1">
      <alignment horizontal="left" vertical="center" wrapText="1" indent="1"/>
    </xf>
    <xf numFmtId="164" fontId="21" fillId="0" borderId="33" xfId="0" applyNumberFormat="1" applyFont="1" applyFill="1" applyBorder="1" applyAlignment="1" applyProtection="1">
      <alignment horizontal="left" vertical="center" wrapText="1" indent="1"/>
    </xf>
    <xf numFmtId="164" fontId="31" fillId="0" borderId="30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2"/>
    </xf>
    <xf numFmtId="164" fontId="21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35" xfId="1" applyNumberFormat="1" applyFont="1" applyFill="1" applyBorder="1" applyProtection="1">
      <protection locked="0"/>
    </xf>
    <xf numFmtId="165" fontId="29" fillId="0" borderId="36" xfId="1" applyNumberFormat="1" applyFont="1" applyFill="1" applyBorder="1" applyProtection="1">
      <protection locked="0"/>
    </xf>
    <xf numFmtId="165" fontId="29" fillId="0" borderId="37" xfId="1" applyNumberFormat="1" applyFont="1" applyFill="1" applyBorder="1" applyProtection="1">
      <protection locked="0"/>
    </xf>
    <xf numFmtId="0" fontId="29" fillId="0" borderId="3" xfId="4" applyFont="1" applyFill="1" applyBorder="1" applyProtection="1"/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horizontal="right" vertical="center" wrapText="1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37" fillId="0" borderId="2" xfId="0" applyFont="1" applyBorder="1" applyAlignment="1">
      <alignment horizontal="justify" wrapText="1"/>
    </xf>
    <xf numFmtId="0" fontId="37" fillId="0" borderId="2" xfId="0" applyFont="1" applyBorder="1" applyAlignment="1">
      <alignment wrapText="1"/>
    </xf>
    <xf numFmtId="0" fontId="37" fillId="0" borderId="20" xfId="0" applyFont="1" applyBorder="1" applyAlignment="1">
      <alignment wrapTex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0" fontId="8" fillId="0" borderId="20" xfId="4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0" fontId="33" fillId="0" borderId="0" xfId="0" applyFont="1" applyProtection="1">
      <protection locked="0"/>
    </xf>
    <xf numFmtId="0" fontId="23" fillId="0" borderId="0" xfId="0" applyFont="1" applyProtection="1">
      <protection locked="0"/>
    </xf>
    <xf numFmtId="164" fontId="19" fillId="0" borderId="30" xfId="0" applyNumberFormat="1" applyFont="1" applyFill="1" applyBorder="1" applyAlignment="1">
      <alignment horizontal="center" vertical="center"/>
    </xf>
    <xf numFmtId="164" fontId="19" fillId="0" borderId="30" xfId="0" applyNumberFormat="1" applyFont="1" applyFill="1" applyBorder="1" applyAlignment="1">
      <alignment horizontal="center" vertical="center" wrapText="1"/>
    </xf>
    <xf numFmtId="164" fontId="19" fillId="0" borderId="40" xfId="0" applyNumberFormat="1" applyFont="1" applyFill="1" applyBorder="1" applyAlignment="1">
      <alignment horizontal="center" vertical="center"/>
    </xf>
    <xf numFmtId="164" fontId="19" fillId="0" borderId="41" xfId="0" applyNumberFormat="1" applyFont="1" applyFill="1" applyBorder="1" applyAlignment="1">
      <alignment horizontal="center" vertical="center"/>
    </xf>
    <xf numFmtId="49" fontId="29" fillId="0" borderId="42" xfId="0" applyNumberFormat="1" applyFont="1" applyFill="1" applyBorder="1" applyAlignment="1">
      <alignment horizontal="left" vertical="center"/>
    </xf>
    <xf numFmtId="3" fontId="29" fillId="0" borderId="43" xfId="0" applyNumberFormat="1" applyFont="1" applyFill="1" applyBorder="1" applyAlignment="1" applyProtection="1">
      <alignment horizontal="right" vertical="center"/>
      <protection locked="0"/>
    </xf>
    <xf numFmtId="3" fontId="2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44" xfId="0" applyNumberFormat="1" applyFont="1" applyFill="1" applyBorder="1" applyAlignment="1" applyProtection="1">
      <alignment horizontal="right" vertical="center" wrapText="1"/>
      <protection locked="0"/>
    </xf>
    <xf numFmtId="49" fontId="32" fillId="0" borderId="45" xfId="0" quotePrefix="1" applyNumberFormat="1" applyFont="1" applyFill="1" applyBorder="1" applyAlignment="1">
      <alignment horizontal="left" vertical="center" indent="1"/>
    </xf>
    <xf numFmtId="3" fontId="32" fillId="0" borderId="32" xfId="0" applyNumberFormat="1" applyFont="1" applyFill="1" applyBorder="1" applyAlignment="1" applyProtection="1">
      <alignment horizontal="right" vertical="center"/>
      <protection locked="0"/>
    </xf>
    <xf numFmtId="3" fontId="32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45" xfId="0" applyNumberFormat="1" applyFont="1" applyFill="1" applyBorder="1" applyAlignment="1">
      <alignment horizontal="left" vertical="center"/>
    </xf>
    <xf numFmtId="3" fontId="29" fillId="0" borderId="32" xfId="0" applyNumberFormat="1" applyFont="1" applyFill="1" applyBorder="1" applyAlignment="1" applyProtection="1">
      <alignment horizontal="right" vertical="center"/>
      <protection locked="0"/>
    </xf>
    <xf numFmtId="3" fontId="21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46" xfId="0" applyNumberFormat="1" applyFont="1" applyFill="1" applyBorder="1" applyAlignment="1" applyProtection="1">
      <alignment horizontal="left" vertical="center"/>
      <protection locked="0"/>
    </xf>
    <xf numFmtId="3" fontId="29" fillId="0" borderId="47" xfId="0" applyNumberFormat="1" applyFont="1" applyFill="1" applyBorder="1" applyAlignment="1" applyProtection="1">
      <alignment horizontal="right" vertical="center"/>
      <protection locked="0"/>
    </xf>
    <xf numFmtId="3" fontId="21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48" xfId="0" applyNumberFormat="1" applyFont="1" applyFill="1" applyBorder="1" applyAlignment="1" applyProtection="1">
      <alignment horizontal="left" vertical="center" indent="1"/>
      <protection locked="0"/>
    </xf>
    <xf numFmtId="164" fontId="28" fillId="0" borderId="30" xfId="0" applyNumberFormat="1" applyFont="1" applyFill="1" applyBorder="1" applyAlignment="1">
      <alignment vertical="center"/>
    </xf>
    <xf numFmtId="49" fontId="28" fillId="0" borderId="49" xfId="0" applyNumberFormat="1" applyFont="1" applyFill="1" applyBorder="1" applyAlignment="1" applyProtection="1">
      <alignment vertical="center"/>
      <protection locked="0"/>
    </xf>
    <xf numFmtId="49" fontId="28" fillId="0" borderId="49" xfId="0" applyNumberFormat="1" applyFont="1" applyFill="1" applyBorder="1" applyAlignment="1" applyProtection="1">
      <alignment horizontal="right" vertical="center"/>
      <protection locked="0"/>
    </xf>
    <xf numFmtId="3" fontId="21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28" xfId="0" applyNumberFormat="1" applyFont="1" applyFill="1" applyBorder="1" applyAlignment="1" applyProtection="1">
      <alignment vertical="center"/>
      <protection locked="0"/>
    </xf>
    <xf numFmtId="49" fontId="28" fillId="0" borderId="28" xfId="0" applyNumberFormat="1" applyFont="1" applyFill="1" applyBorder="1" applyAlignment="1" applyProtection="1">
      <alignment horizontal="right" vertical="center"/>
      <protection locked="0"/>
    </xf>
    <xf numFmtId="3" fontId="21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9" xfId="0" applyNumberFormat="1" applyFont="1" applyFill="1" applyBorder="1" applyAlignment="1">
      <alignment horizontal="left" vertical="center"/>
    </xf>
    <xf numFmtId="3" fontId="29" fillId="0" borderId="43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8" xfId="0" applyNumberFormat="1" applyFont="1" applyFill="1" applyBorder="1" applyAlignment="1">
      <alignment horizontal="left" vertical="center"/>
    </xf>
    <xf numFmtId="3" fontId="29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8" xfId="0" applyNumberFormat="1" applyFont="1" applyFill="1" applyBorder="1" applyAlignment="1" applyProtection="1">
      <alignment horizontal="left" vertical="center"/>
      <protection locked="0"/>
    </xf>
    <xf numFmtId="49" fontId="29" fillId="0" borderId="10" xfId="0" applyNumberFormat="1" applyFont="1" applyFill="1" applyBorder="1" applyAlignment="1" applyProtection="1">
      <alignment horizontal="left" vertical="center"/>
      <protection locked="0"/>
    </xf>
    <xf numFmtId="166" fontId="19" fillId="0" borderId="30" xfId="0" applyNumberFormat="1" applyFont="1" applyFill="1" applyBorder="1" applyAlignment="1">
      <alignment horizontal="left" vertical="center" wrapText="1" indent="1"/>
    </xf>
    <xf numFmtId="166" fontId="42" fillId="0" borderId="0" xfId="0" applyNumberFormat="1" applyFont="1" applyFill="1" applyBorder="1" applyAlignment="1">
      <alignment horizontal="left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164" fontId="19" fillId="0" borderId="16" xfId="4" applyNumberFormat="1" applyFont="1" applyFill="1" applyBorder="1" applyAlignment="1" applyProtection="1">
      <alignment horizontal="right" vertical="center" wrapText="1" indent="1"/>
    </xf>
    <xf numFmtId="164" fontId="19" fillId="0" borderId="14" xfId="4" applyNumberFormat="1" applyFont="1" applyFill="1" applyBorder="1" applyAlignment="1" applyProtection="1">
      <alignment horizontal="right" vertical="center" wrapText="1" indent="1"/>
    </xf>
    <xf numFmtId="164" fontId="21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4" applyNumberFormat="1" applyFont="1" applyFill="1" applyBorder="1" applyAlignment="1" applyProtection="1">
      <alignment horizontal="right" vertical="center" wrapText="1" indent="1"/>
    </xf>
    <xf numFmtId="164" fontId="31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4" xfId="4" applyFont="1" applyFill="1" applyBorder="1" applyAlignment="1" applyProtection="1">
      <alignment horizontal="center" vertical="center"/>
    </xf>
    <xf numFmtId="165" fontId="28" fillId="0" borderId="34" xfId="1" applyNumberFormat="1" applyFont="1" applyFill="1" applyBorder="1" applyProtection="1"/>
    <xf numFmtId="165" fontId="29" fillId="0" borderId="4" xfId="1" applyNumberFormat="1" applyFont="1" applyFill="1" applyBorder="1" applyProtection="1">
      <protection locked="0"/>
    </xf>
    <xf numFmtId="165" fontId="29" fillId="0" borderId="2" xfId="1" applyNumberFormat="1" applyFont="1" applyFill="1" applyBorder="1" applyProtection="1">
      <protection locked="0"/>
    </xf>
    <xf numFmtId="165" fontId="29" fillId="0" borderId="6" xfId="1" applyNumberFormat="1" applyFont="1" applyFill="1" applyBorder="1" applyProtection="1">
      <protection locked="0"/>
    </xf>
    <xf numFmtId="165" fontId="28" fillId="0" borderId="14" xfId="1" applyNumberFormat="1" applyFont="1" applyFill="1" applyBorder="1" applyProtection="1"/>
    <xf numFmtId="164" fontId="21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8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164" fontId="0" fillId="0" borderId="52" xfId="0" applyNumberFormat="1" applyFill="1" applyBorder="1" applyAlignment="1" applyProtection="1">
      <alignment horizontal="left" vertical="center" wrapText="1" indent="1"/>
    </xf>
    <xf numFmtId="164" fontId="21" fillId="0" borderId="7" xfId="0" applyNumberFormat="1" applyFont="1" applyFill="1" applyBorder="1" applyAlignment="1" applyProtection="1">
      <alignment horizontal="left" vertical="center" wrapText="1" indent="1"/>
    </xf>
    <xf numFmtId="164" fontId="34" fillId="0" borderId="28" xfId="4" applyNumberFormat="1" applyFont="1" applyFill="1" applyBorder="1" applyAlignment="1" applyProtection="1">
      <alignment horizontal="left" vertical="center"/>
    </xf>
    <xf numFmtId="164" fontId="21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3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3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" xfId="4" applyNumberFormat="1" applyFont="1" applyFill="1" applyBorder="1" applyAlignment="1" applyProtection="1">
      <alignment horizontal="right" vertical="center" wrapText="1" indent="1"/>
    </xf>
    <xf numFmtId="0" fontId="27" fillId="0" borderId="13" xfId="0" applyFont="1" applyBorder="1" applyAlignment="1" applyProtection="1">
      <alignment vertical="center" wrapText="1"/>
    </xf>
    <xf numFmtId="0" fontId="26" fillId="0" borderId="9" xfId="0" applyFont="1" applyBorder="1" applyAlignment="1" applyProtection="1">
      <alignment vertical="center" wrapText="1"/>
    </xf>
    <xf numFmtId="0" fontId="26" fillId="0" borderId="8" xfId="0" applyFont="1" applyBorder="1" applyAlignment="1" applyProtection="1">
      <alignment vertical="center" wrapText="1"/>
    </xf>
    <xf numFmtId="0" fontId="26" fillId="0" borderId="10" xfId="0" applyFont="1" applyBorder="1" applyAlignment="1" applyProtection="1">
      <alignment vertical="center" wrapText="1"/>
    </xf>
    <xf numFmtId="164" fontId="1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8" xfId="0" applyFont="1" applyBorder="1" applyAlignment="1" applyProtection="1">
      <alignment vertical="center" wrapText="1"/>
    </xf>
    <xf numFmtId="0" fontId="7" fillId="0" borderId="49" xfId="4" applyFont="1" applyFill="1" applyBorder="1" applyAlignment="1" applyProtection="1">
      <alignment horizontal="center" vertical="center" wrapText="1"/>
    </xf>
    <xf numFmtId="0" fontId="7" fillId="0" borderId="49" xfId="4" applyFont="1" applyFill="1" applyBorder="1" applyAlignment="1" applyProtection="1">
      <alignment vertical="center" wrapText="1"/>
    </xf>
    <xf numFmtId="164" fontId="7" fillId="0" borderId="49" xfId="4" applyNumberFormat="1" applyFont="1" applyFill="1" applyBorder="1" applyAlignment="1" applyProtection="1">
      <alignment horizontal="right" vertical="center" wrapText="1" indent="1"/>
    </xf>
    <xf numFmtId="0" fontId="21" fillId="0" borderId="49" xfId="4" applyFont="1" applyFill="1" applyBorder="1" applyAlignment="1" applyProtection="1">
      <alignment horizontal="right" vertical="center" wrapText="1" indent="1"/>
      <protection locked="0"/>
    </xf>
    <xf numFmtId="0" fontId="15" fillId="0" borderId="0" xfId="4" applyFont="1" applyFill="1" applyBorder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164" fontId="19" fillId="0" borderId="53" xfId="4" applyNumberFormat="1" applyFont="1" applyFill="1" applyBorder="1" applyAlignment="1" applyProtection="1">
      <alignment vertical="center" wrapText="1"/>
    </xf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52" xfId="0" applyNumberFormat="1" applyFont="1" applyFill="1" applyBorder="1" applyAlignment="1" applyProtection="1">
      <alignment horizontal="left" vertical="center" wrapText="1" indent="1"/>
    </xf>
    <xf numFmtId="164" fontId="16" fillId="0" borderId="32" xfId="0" applyNumberFormat="1" applyFont="1" applyFill="1" applyBorder="1" applyAlignment="1" applyProtection="1">
      <alignment horizontal="left" vertical="center" wrapText="1" indent="1"/>
    </xf>
    <xf numFmtId="164" fontId="21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5" xfId="0" applyFont="1" applyFill="1" applyBorder="1" applyAlignment="1" applyProtection="1">
      <alignment horizontal="center" vertical="center" wrapText="1"/>
    </xf>
    <xf numFmtId="49" fontId="21" fillId="0" borderId="9" xfId="4" applyNumberFormat="1" applyFont="1" applyFill="1" applyBorder="1" applyAlignment="1" applyProtection="1">
      <alignment horizontal="center" vertical="center" wrapText="1"/>
    </xf>
    <xf numFmtId="49" fontId="21" fillId="0" borderId="8" xfId="4" applyNumberFormat="1" applyFont="1" applyFill="1" applyBorder="1" applyAlignment="1" applyProtection="1">
      <alignment horizontal="center" vertical="center" wrapText="1"/>
    </xf>
    <xf numFmtId="49" fontId="21" fillId="0" borderId="10" xfId="4" applyNumberFormat="1" applyFont="1" applyFill="1" applyBorder="1" applyAlignment="1" applyProtection="1">
      <alignment horizontal="center" vertical="center" wrapText="1"/>
    </xf>
    <xf numFmtId="164" fontId="21" fillId="0" borderId="25" xfId="4" applyNumberFormat="1" applyFont="1" applyFill="1" applyBorder="1" applyAlignment="1" applyProtection="1">
      <alignment horizontal="right" vertical="center" wrapText="1" inden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164" fontId="19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8" xfId="0" applyFont="1" applyBorder="1" applyAlignment="1" applyProtection="1">
      <alignment horizontal="center" wrapText="1"/>
    </xf>
    <xf numFmtId="0" fontId="19" fillId="0" borderId="15" xfId="4" applyFont="1" applyFill="1" applyBorder="1" applyAlignment="1" applyProtection="1">
      <alignment horizontal="center" vertical="center" wrapText="1"/>
    </xf>
    <xf numFmtId="49" fontId="21" fillId="0" borderId="11" xfId="4" applyNumberFormat="1" applyFont="1" applyFill="1" applyBorder="1" applyAlignment="1" applyProtection="1">
      <alignment horizontal="center" vertical="center" wrapText="1"/>
    </xf>
    <xf numFmtId="49" fontId="21" fillId="0" borderId="7" xfId="4" applyNumberFormat="1" applyFont="1" applyFill="1" applyBorder="1" applyAlignment="1" applyProtection="1">
      <alignment horizontal="center" vertical="center" wrapText="1"/>
    </xf>
    <xf numFmtId="49" fontId="21" fillId="0" borderId="12" xfId="4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vertical="center" wrapText="1"/>
    </xf>
    <xf numFmtId="0" fontId="27" fillId="0" borderId="19" xfId="0" applyFont="1" applyBorder="1" applyAlignment="1" applyProtection="1">
      <alignment vertical="center" wrapText="1"/>
    </xf>
    <xf numFmtId="164" fontId="25" fillId="0" borderId="53" xfId="0" quotePrefix="1" applyNumberFormat="1" applyFont="1" applyBorder="1" applyAlignment="1" applyProtection="1">
      <alignment horizontal="right" vertical="center" wrapText="1" indent="1"/>
    </xf>
    <xf numFmtId="164" fontId="21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4" xfId="0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6" fillId="0" borderId="6" xfId="0" applyFont="1" applyBorder="1" applyAlignment="1" applyProtection="1">
      <alignment vertical="center" wrapText="1"/>
    </xf>
    <xf numFmtId="0" fontId="21" fillId="0" borderId="3" xfId="4" applyFont="1" applyFill="1" applyBorder="1" applyAlignment="1" applyProtection="1">
      <alignment horizontal="left" vertical="center" wrapText="1"/>
    </xf>
    <xf numFmtId="0" fontId="25" fillId="0" borderId="19" xfId="0" applyFont="1" applyBorder="1" applyAlignment="1" applyProtection="1">
      <alignment horizontal="left" vertical="center" wrapText="1"/>
    </xf>
    <xf numFmtId="0" fontId="21" fillId="0" borderId="4" xfId="4" applyFont="1" applyFill="1" applyBorder="1" applyAlignment="1" applyProtection="1">
      <alignment horizontal="left" vertical="center" wrapText="1"/>
    </xf>
    <xf numFmtId="0" fontId="21" fillId="0" borderId="2" xfId="4" applyFont="1" applyFill="1" applyBorder="1" applyAlignment="1" applyProtection="1">
      <alignment horizontal="left" vertical="center" wrapText="1"/>
    </xf>
    <xf numFmtId="0" fontId="21" fillId="0" borderId="5" xfId="4" applyFont="1" applyFill="1" applyBorder="1" applyAlignment="1" applyProtection="1">
      <alignment horizontal="left" vertical="center" wrapText="1"/>
    </xf>
    <xf numFmtId="0" fontId="21" fillId="0" borderId="0" xfId="4" applyFont="1" applyFill="1" applyBorder="1" applyAlignment="1" applyProtection="1">
      <alignment horizontal="left" vertical="center" wrapText="1"/>
    </xf>
    <xf numFmtId="0" fontId="21" fillId="0" borderId="2" xfId="4" applyFont="1" applyFill="1" applyBorder="1" applyAlignment="1" applyProtection="1">
      <alignment horizontal="left" vertical="center"/>
    </xf>
    <xf numFmtId="0" fontId="21" fillId="0" borderId="6" xfId="4" applyFont="1" applyFill="1" applyBorder="1" applyAlignment="1" applyProtection="1">
      <alignment horizontal="left" vertical="center" wrapText="1"/>
    </xf>
    <xf numFmtId="0" fontId="21" fillId="0" borderId="20" xfId="4" applyFont="1" applyFill="1" applyBorder="1" applyAlignment="1" applyProtection="1">
      <alignment horizontal="left" vertical="center" wrapText="1"/>
    </xf>
    <xf numFmtId="0" fontId="26" fillId="0" borderId="6" xfId="0" applyFont="1" applyBorder="1" applyAlignment="1" applyProtection="1">
      <alignment horizontal="left" vertical="center" wrapText="1"/>
    </xf>
    <xf numFmtId="0" fontId="26" fillId="0" borderId="2" xfId="0" applyFont="1" applyBorder="1" applyAlignment="1" applyProtection="1">
      <alignment horizontal="left" vertical="center" wrapText="1"/>
    </xf>
    <xf numFmtId="0" fontId="21" fillId="0" borderId="1" xfId="4" applyFont="1" applyFill="1" applyBorder="1" applyAlignment="1" applyProtection="1">
      <alignment horizontal="left" vertical="center" wrapText="1"/>
    </xf>
    <xf numFmtId="0" fontId="19" fillId="0" borderId="14" xfId="4" applyFont="1" applyFill="1" applyBorder="1" applyAlignment="1" applyProtection="1">
      <alignment horizontal="left" vertical="center" wrapText="1"/>
    </xf>
    <xf numFmtId="0" fontId="26" fillId="0" borderId="3" xfId="0" applyFont="1" applyBorder="1" applyAlignment="1" applyProtection="1">
      <alignment horizontal="left" vertical="center" wrapText="1"/>
    </xf>
    <xf numFmtId="0" fontId="27" fillId="0" borderId="14" xfId="0" applyFont="1" applyBorder="1" applyAlignment="1" applyProtection="1">
      <alignment horizontal="left" vertical="center" wrapText="1"/>
    </xf>
    <xf numFmtId="164" fontId="21" fillId="0" borderId="8" xfId="0" quotePrefix="1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1"/>
      <protection locked="0"/>
    </xf>
    <xf numFmtId="167" fontId="15" fillId="0" borderId="3" xfId="1" applyNumberFormat="1" applyFont="1" applyFill="1" applyBorder="1" applyAlignment="1" applyProtection="1">
      <alignment horizontal="right"/>
      <protection locked="0"/>
    </xf>
    <xf numFmtId="167" fontId="15" fillId="0" borderId="25" xfId="1" applyNumberFormat="1" applyFont="1" applyFill="1" applyBorder="1" applyAlignment="1">
      <alignment horizontal="right"/>
    </xf>
    <xf numFmtId="167" fontId="15" fillId="0" borderId="2" xfId="1" applyNumberFormat="1" applyFont="1" applyFill="1" applyBorder="1" applyAlignment="1" applyProtection="1">
      <alignment horizontal="right"/>
      <protection locked="0"/>
    </xf>
    <xf numFmtId="167" fontId="15" fillId="0" borderId="22" xfId="1" applyNumberFormat="1" applyFont="1" applyFill="1" applyBorder="1" applyAlignment="1">
      <alignment horizontal="right"/>
    </xf>
    <xf numFmtId="167" fontId="15" fillId="0" borderId="6" xfId="1" applyNumberFormat="1" applyFont="1" applyFill="1" applyBorder="1" applyAlignment="1" applyProtection="1">
      <alignment horizontal="right"/>
      <protection locked="0"/>
    </xf>
    <xf numFmtId="167" fontId="15" fillId="0" borderId="14" xfId="4" applyNumberFormat="1" applyFont="1" applyFill="1" applyBorder="1" applyAlignment="1">
      <alignment horizontal="right"/>
    </xf>
    <xf numFmtId="167" fontId="15" fillId="0" borderId="17" xfId="4" applyNumberFormat="1" applyFont="1" applyFill="1" applyBorder="1" applyAlignment="1">
      <alignment horizontal="right"/>
    </xf>
    <xf numFmtId="0" fontId="15" fillId="0" borderId="3" xfId="4" applyFont="1" applyFill="1" applyBorder="1" applyAlignment="1" applyProtection="1">
      <alignment horizontal="left" vertical="center"/>
      <protection locked="0"/>
    </xf>
    <xf numFmtId="0" fontId="15" fillId="0" borderId="2" xfId="4" applyFont="1" applyFill="1" applyBorder="1" applyAlignment="1" applyProtection="1">
      <alignment horizontal="left" vertical="center"/>
      <protection locked="0"/>
    </xf>
    <xf numFmtId="0" fontId="15" fillId="0" borderId="6" xfId="4" applyFont="1" applyFill="1" applyBorder="1" applyAlignment="1" applyProtection="1">
      <alignment horizontal="left" vertical="center"/>
      <protection locked="0"/>
    </xf>
    <xf numFmtId="0" fontId="37" fillId="0" borderId="2" xfId="0" applyFont="1" applyBorder="1" applyAlignment="1">
      <alignment vertical="center"/>
    </xf>
    <xf numFmtId="165" fontId="28" fillId="0" borderId="17" xfId="1" applyNumberFormat="1" applyFont="1" applyFill="1" applyBorder="1" applyProtection="1"/>
    <xf numFmtId="0" fontId="29" fillId="0" borderId="4" xfId="4" applyFont="1" applyFill="1" applyBorder="1" applyAlignment="1" applyProtection="1">
      <alignment horizontal="left" vertical="center"/>
      <protection locked="0"/>
    </xf>
    <xf numFmtId="0" fontId="29" fillId="0" borderId="2" xfId="4" applyFont="1" applyFill="1" applyBorder="1" applyAlignment="1" applyProtection="1">
      <alignment horizontal="left" vertical="center"/>
      <protection locked="0"/>
    </xf>
    <xf numFmtId="0" fontId="29" fillId="0" borderId="6" xfId="4" applyFont="1" applyFill="1" applyBorder="1" applyAlignment="1" applyProtection="1">
      <alignment horizontal="left" vertical="center"/>
      <protection locked="0"/>
    </xf>
    <xf numFmtId="1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0" xfId="0" applyNumberFormat="1" applyFill="1"/>
    <xf numFmtId="164" fontId="31" fillId="0" borderId="34" xfId="0" applyNumberFormat="1" applyFont="1" applyFill="1" applyBorder="1" applyAlignment="1" applyProtection="1">
      <alignment horizontal="righ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4" applyNumberFormat="1" applyFont="1" applyFill="1" applyBorder="1" applyAlignment="1" applyProtection="1">
      <alignment horizontal="right" vertical="center" wrapText="1" indent="1"/>
    </xf>
    <xf numFmtId="164" fontId="21" fillId="0" borderId="23" xfId="4" applyNumberFormat="1" applyFont="1" applyFill="1" applyBorder="1" applyAlignment="1" applyProtection="1">
      <alignment horizontal="righ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8" xfId="0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4" applyFont="1" applyFill="1"/>
    <xf numFmtId="0" fontId="0" fillId="0" borderId="0" xfId="4" applyFont="1" applyFill="1"/>
    <xf numFmtId="0" fontId="8" fillId="0" borderId="11" xfId="4" applyFont="1" applyFill="1" applyBorder="1" applyAlignment="1" applyProtection="1">
      <alignment horizontal="center" vertical="center" wrapText="1"/>
    </xf>
    <xf numFmtId="0" fontId="8" fillId="0" borderId="12" xfId="4" applyFont="1" applyFill="1" applyBorder="1" applyAlignment="1" applyProtection="1">
      <alignment horizontal="center" vertical="center" wrapText="1"/>
    </xf>
    <xf numFmtId="0" fontId="8" fillId="0" borderId="4" xfId="4" applyFont="1" applyFill="1" applyBorder="1" applyAlignment="1" applyProtection="1">
      <alignment horizontal="center" vertical="center" wrapText="1"/>
    </xf>
    <xf numFmtId="0" fontId="8" fillId="0" borderId="20" xfId="4" applyFont="1" applyFill="1" applyBorder="1" applyAlignment="1" applyProtection="1">
      <alignment horizontal="center" vertical="center" wrapText="1"/>
    </xf>
    <xf numFmtId="164" fontId="30" fillId="0" borderId="4" xfId="4" applyNumberFormat="1" applyFont="1" applyFill="1" applyBorder="1" applyAlignment="1" applyProtection="1">
      <alignment horizontal="center" vertical="center"/>
    </xf>
    <xf numFmtId="164" fontId="34" fillId="0" borderId="28" xfId="4" applyNumberFormat="1" applyFont="1" applyFill="1" applyBorder="1" applyAlignment="1" applyProtection="1">
      <alignment horizontal="left" vertical="center"/>
    </xf>
    <xf numFmtId="0" fontId="23" fillId="0" borderId="0" xfId="4" applyFont="1" applyFill="1" applyAlignment="1" applyProtection="1">
      <alignment horizont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4" fillId="0" borderId="28" xfId="4" applyNumberFormat="1" applyFont="1" applyFill="1" applyBorder="1" applyAlignment="1" applyProtection="1">
      <alignment horizontal="left"/>
    </xf>
    <xf numFmtId="164" fontId="30" fillId="0" borderId="43" xfId="0" applyNumberFormat="1" applyFont="1" applyFill="1" applyBorder="1" applyAlignment="1" applyProtection="1">
      <alignment horizontal="center" vertical="center" wrapText="1"/>
    </xf>
    <xf numFmtId="164" fontId="30" fillId="0" borderId="41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30" fillId="0" borderId="44" xfId="0" applyNumberFormat="1" applyFont="1" applyFill="1" applyBorder="1" applyAlignment="1" applyProtection="1">
      <alignment horizontal="center" vertical="center" wrapText="1"/>
    </xf>
    <xf numFmtId="164" fontId="30" fillId="0" borderId="50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1" fillId="0" borderId="21" xfId="4" applyFont="1" applyFill="1" applyBorder="1" applyAlignment="1">
      <alignment horizontal="center" vertical="center" wrapText="1"/>
    </xf>
    <xf numFmtId="0" fontId="31" fillId="0" borderId="23" xfId="4" applyFont="1" applyFill="1" applyBorder="1" applyAlignment="1">
      <alignment horizontal="center" vertical="center" wrapText="1"/>
    </xf>
    <xf numFmtId="0" fontId="31" fillId="0" borderId="11" xfId="4" applyFont="1" applyFill="1" applyBorder="1" applyAlignment="1">
      <alignment horizontal="center" vertical="center" wrapText="1"/>
    </xf>
    <xf numFmtId="0" fontId="31" fillId="0" borderId="10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6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right"/>
    </xf>
    <xf numFmtId="0" fontId="30" fillId="0" borderId="13" xfId="4" applyFont="1" applyFill="1" applyBorder="1" applyAlignment="1" applyProtection="1">
      <alignment horizontal="left"/>
    </xf>
    <xf numFmtId="0" fontId="30" fillId="0" borderId="14" xfId="4" applyFont="1" applyFill="1" applyBorder="1" applyAlignment="1" applyProtection="1">
      <alignment horizontal="left"/>
    </xf>
    <xf numFmtId="0" fontId="21" fillId="0" borderId="49" xfId="4" applyFont="1" applyFill="1" applyBorder="1" applyAlignment="1">
      <alignment horizontal="justify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6" fontId="42" fillId="0" borderId="49" xfId="0" applyNumberFormat="1" applyFont="1" applyFill="1" applyBorder="1" applyAlignment="1">
      <alignment horizontal="left" vertical="center" wrapText="1"/>
    </xf>
    <xf numFmtId="164" fontId="19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164" fontId="8" fillId="0" borderId="61" xfId="0" applyNumberFormat="1" applyFont="1" applyFill="1" applyBorder="1" applyAlignment="1">
      <alignment horizontal="center" vertical="center"/>
    </xf>
    <xf numFmtId="164" fontId="8" fillId="0" borderId="33" xfId="0" applyNumberFormat="1" applyFont="1" applyFill="1" applyBorder="1" applyAlignment="1">
      <alignment horizontal="center" vertical="center"/>
    </xf>
    <xf numFmtId="164" fontId="8" fillId="0" borderId="40" xfId="0" applyNumberFormat="1" applyFont="1" applyFill="1" applyBorder="1" applyAlignment="1">
      <alignment horizontal="center" vertical="center"/>
    </xf>
    <xf numFmtId="164" fontId="19" fillId="0" borderId="30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</xf>
    <xf numFmtId="0" fontId="8" fillId="0" borderId="60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>
      <alignment horizontal="center" wrapText="1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workbookViewId="0">
      <selection activeCell="C21" sqref="C21"/>
    </sheetView>
  </sheetViews>
  <sheetFormatPr defaultRowHeight="12.75"/>
  <cols>
    <col min="1" max="1" width="46.33203125" customWidth="1"/>
    <col min="2" max="2" width="66.1640625" customWidth="1"/>
  </cols>
  <sheetData>
    <row r="1" spans="1:2" ht="18.75">
      <c r="A1" s="51" t="s">
        <v>104</v>
      </c>
    </row>
    <row r="3" spans="1:2">
      <c r="A3" s="54"/>
      <c r="B3" s="54"/>
    </row>
    <row r="4" spans="1:2" ht="15.75">
      <c r="A4" s="41" t="s">
        <v>397</v>
      </c>
      <c r="B4" s="58"/>
    </row>
    <row r="5" spans="1:2" s="59" customFormat="1">
      <c r="A5" s="54"/>
      <c r="B5" s="54"/>
    </row>
    <row r="6" spans="1:2">
      <c r="A6" s="54" t="s">
        <v>403</v>
      </c>
      <c r="B6" s="54" t="s">
        <v>412</v>
      </c>
    </row>
    <row r="7" spans="1:2">
      <c r="A7" s="54" t="s">
        <v>404</v>
      </c>
      <c r="B7" s="54" t="s">
        <v>413</v>
      </c>
    </row>
    <row r="8" spans="1:2">
      <c r="A8" s="54" t="s">
        <v>405</v>
      </c>
      <c r="B8" s="54" t="s">
        <v>414</v>
      </c>
    </row>
    <row r="9" spans="1:2">
      <c r="A9" s="54"/>
      <c r="B9" s="54"/>
    </row>
    <row r="10" spans="1:2" ht="15.75">
      <c r="A10" s="41" t="s">
        <v>398</v>
      </c>
      <c r="B10" s="58"/>
    </row>
    <row r="11" spans="1:2">
      <c r="A11" s="54"/>
      <c r="B11" s="54"/>
    </row>
    <row r="12" spans="1:2" s="59" customFormat="1">
      <c r="A12" s="54" t="s">
        <v>406</v>
      </c>
      <c r="B12" s="54" t="s">
        <v>417</v>
      </c>
    </row>
    <row r="13" spans="1:2">
      <c r="A13" s="54" t="s">
        <v>407</v>
      </c>
      <c r="B13" s="54" t="s">
        <v>416</v>
      </c>
    </row>
    <row r="14" spans="1:2">
      <c r="A14" s="54" t="s">
        <v>408</v>
      </c>
      <c r="B14" s="54" t="s">
        <v>415</v>
      </c>
    </row>
    <row r="15" spans="1:2">
      <c r="A15" s="54"/>
      <c r="B15" s="54"/>
    </row>
    <row r="16" spans="1:2" ht="14.25">
      <c r="A16" s="199" t="s">
        <v>401</v>
      </c>
      <c r="B16" s="58"/>
    </row>
    <row r="17" spans="1:2">
      <c r="A17" s="54"/>
      <c r="B17" s="54"/>
    </row>
    <row r="18" spans="1:2">
      <c r="A18" s="54" t="s">
        <v>409</v>
      </c>
      <c r="B18" s="54" t="s">
        <v>418</v>
      </c>
    </row>
    <row r="19" spans="1:2">
      <c r="A19" s="54" t="s">
        <v>410</v>
      </c>
      <c r="B19" s="54" t="s">
        <v>419</v>
      </c>
    </row>
    <row r="20" spans="1:2">
      <c r="A20" s="54" t="s">
        <v>411</v>
      </c>
      <c r="B20" s="54" t="s">
        <v>420</v>
      </c>
    </row>
    <row r="21" spans="1:2">
      <c r="A21" s="54"/>
      <c r="B21" s="54"/>
    </row>
    <row r="22" spans="1:2" ht="15.75">
      <c r="A22" s="41" t="s">
        <v>399</v>
      </c>
      <c r="B22" s="58"/>
    </row>
    <row r="23" spans="1:2">
      <c r="A23" s="54"/>
      <c r="B23" s="54"/>
    </row>
    <row r="24" spans="1:2">
      <c r="A24" s="54" t="s">
        <v>430</v>
      </c>
      <c r="B24" s="54" t="s">
        <v>421</v>
      </c>
    </row>
    <row r="25" spans="1:2">
      <c r="A25" s="54" t="s">
        <v>195</v>
      </c>
      <c r="B25" s="54" t="s">
        <v>422</v>
      </c>
    </row>
    <row r="26" spans="1:2">
      <c r="A26" s="54" t="s">
        <v>431</v>
      </c>
      <c r="B26" s="54" t="s">
        <v>423</v>
      </c>
    </row>
    <row r="27" spans="1:2">
      <c r="A27" s="54"/>
      <c r="B27" s="54"/>
    </row>
    <row r="28" spans="1:2" ht="15.75">
      <c r="A28" s="41" t="s">
        <v>400</v>
      </c>
      <c r="B28" s="58"/>
    </row>
    <row r="29" spans="1:2">
      <c r="A29" s="54"/>
      <c r="B29" s="54"/>
    </row>
    <row r="30" spans="1:2">
      <c r="A30" s="54" t="s">
        <v>432</v>
      </c>
      <c r="B30" s="54" t="s">
        <v>424</v>
      </c>
    </row>
    <row r="31" spans="1:2">
      <c r="A31" s="54" t="s">
        <v>0</v>
      </c>
      <c r="B31" s="54" t="s">
        <v>425</v>
      </c>
    </row>
    <row r="32" spans="1:2">
      <c r="A32" s="54" t="s">
        <v>433</v>
      </c>
      <c r="B32" s="54" t="s">
        <v>426</v>
      </c>
    </row>
    <row r="33" spans="1:2">
      <c r="A33" s="54"/>
      <c r="B33" s="54"/>
    </row>
    <row r="34" spans="1:2" ht="15.75">
      <c r="A34" s="200" t="s">
        <v>402</v>
      </c>
      <c r="B34" s="58"/>
    </row>
    <row r="35" spans="1:2">
      <c r="A35" s="54"/>
      <c r="B35" s="54"/>
    </row>
    <row r="36" spans="1:2">
      <c r="A36" s="54" t="s">
        <v>434</v>
      </c>
      <c r="B36" s="54" t="s">
        <v>427</v>
      </c>
    </row>
    <row r="37" spans="1:2">
      <c r="A37" s="54" t="s">
        <v>1</v>
      </c>
      <c r="B37" s="54" t="s">
        <v>428</v>
      </c>
    </row>
    <row r="38" spans="1:2">
      <c r="A38" s="54" t="s">
        <v>435</v>
      </c>
      <c r="B38" s="54" t="s">
        <v>429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activeCell="C11" sqref="C11"/>
    </sheetView>
  </sheetViews>
  <sheetFormatPr defaultRowHeight="12.75"/>
  <cols>
    <col min="1" max="1" width="56.83203125" style="22" customWidth="1"/>
    <col min="2" max="5" width="15.83203125" style="21" customWidth="1"/>
    <col min="6" max="6" width="12.83203125" style="21" customWidth="1"/>
    <col min="7" max="7" width="13.83203125" style="21" customWidth="1"/>
    <col min="8" max="16384" width="9.33203125" style="21"/>
  </cols>
  <sheetData>
    <row r="1" spans="1:5" ht="24.75" customHeight="1">
      <c r="A1" s="384" t="s">
        <v>4</v>
      </c>
      <c r="B1" s="384"/>
      <c r="C1" s="384"/>
      <c r="D1" s="384"/>
      <c r="E1" s="384"/>
    </row>
    <row r="2" spans="1:5" ht="23.25" customHeight="1" thickBot="1">
      <c r="A2" s="95"/>
      <c r="B2" s="29"/>
      <c r="C2" s="29"/>
      <c r="D2" s="29"/>
      <c r="E2" s="29"/>
    </row>
    <row r="3" spans="1:5" s="23" customFormat="1" ht="48.75" customHeight="1" thickBot="1">
      <c r="A3" s="96" t="s">
        <v>54</v>
      </c>
      <c r="B3" s="97" t="s">
        <v>52</v>
      </c>
      <c r="C3" s="97" t="s">
        <v>53</v>
      </c>
      <c r="D3" s="97" t="s">
        <v>473</v>
      </c>
      <c r="E3" s="97" t="s">
        <v>381</v>
      </c>
    </row>
    <row r="4" spans="1:5" s="29" customFormat="1" ht="15" customHeight="1" thickBot="1">
      <c r="A4" s="27">
        <v>1</v>
      </c>
      <c r="B4" s="28">
        <v>2</v>
      </c>
      <c r="C4" s="28">
        <v>3</v>
      </c>
      <c r="D4" s="28">
        <v>4</v>
      </c>
      <c r="E4" s="28">
        <v>5</v>
      </c>
    </row>
    <row r="5" spans="1:5" ht="30" customHeight="1">
      <c r="A5" s="35" t="s">
        <v>472</v>
      </c>
      <c r="B5" s="12">
        <v>2950</v>
      </c>
      <c r="C5" s="30">
        <v>2014</v>
      </c>
      <c r="D5" s="12"/>
      <c r="E5" s="12">
        <v>2950</v>
      </c>
    </row>
    <row r="6" spans="1:5" ht="15.95" customHeight="1">
      <c r="A6" s="35"/>
      <c r="B6" s="12"/>
      <c r="C6" s="30"/>
      <c r="D6" s="12"/>
      <c r="E6" s="12"/>
    </row>
    <row r="7" spans="1:5" ht="15.95" customHeight="1">
      <c r="A7" s="35"/>
      <c r="B7" s="12"/>
      <c r="C7" s="30"/>
      <c r="D7" s="12"/>
      <c r="E7" s="12"/>
    </row>
    <row r="8" spans="1:5" ht="15.95" customHeight="1">
      <c r="A8" s="35"/>
      <c r="B8" s="12"/>
      <c r="C8" s="30"/>
      <c r="D8" s="12"/>
      <c r="E8" s="12"/>
    </row>
    <row r="9" spans="1:5" ht="15.95" customHeight="1">
      <c r="A9" s="35"/>
      <c r="B9" s="12"/>
      <c r="C9" s="30"/>
      <c r="D9" s="12"/>
      <c r="E9" s="12"/>
    </row>
    <row r="10" spans="1:5" ht="15.95" customHeight="1">
      <c r="A10" s="35"/>
      <c r="B10" s="12"/>
      <c r="C10" s="30"/>
      <c r="D10" s="12"/>
      <c r="E10" s="12"/>
    </row>
    <row r="11" spans="1:5" ht="15.95" customHeight="1">
      <c r="A11" s="35"/>
      <c r="B11" s="12"/>
      <c r="C11" s="30"/>
      <c r="D11" s="12"/>
      <c r="E11" s="12"/>
    </row>
    <row r="12" spans="1:5" ht="15.95" customHeight="1">
      <c r="A12" s="35"/>
      <c r="B12" s="12"/>
      <c r="C12" s="30"/>
      <c r="D12" s="12"/>
      <c r="E12" s="12"/>
    </row>
    <row r="13" spans="1:5" ht="15.95" customHeight="1">
      <c r="A13" s="35"/>
      <c r="B13" s="12"/>
      <c r="C13" s="30"/>
      <c r="D13" s="12"/>
      <c r="E13" s="12"/>
    </row>
    <row r="14" spans="1:5" ht="15.95" customHeight="1">
      <c r="A14" s="35"/>
      <c r="B14" s="12"/>
      <c r="C14" s="30"/>
      <c r="D14" s="12"/>
      <c r="E14" s="12"/>
    </row>
    <row r="15" spans="1:5" ht="15.95" customHeight="1">
      <c r="A15" s="35"/>
      <c r="B15" s="12"/>
      <c r="C15" s="30"/>
      <c r="D15" s="12"/>
      <c r="E15" s="12"/>
    </row>
    <row r="16" spans="1:5" ht="15.95" customHeight="1">
      <c r="A16" s="35"/>
      <c r="B16" s="12"/>
      <c r="C16" s="30"/>
      <c r="D16" s="12"/>
      <c r="E16" s="12"/>
    </row>
    <row r="17" spans="1:5" ht="15.95" customHeight="1">
      <c r="A17" s="35"/>
      <c r="B17" s="12"/>
      <c r="C17" s="30"/>
      <c r="D17" s="12"/>
      <c r="E17" s="12"/>
    </row>
    <row r="18" spans="1:5" ht="15.95" customHeight="1">
      <c r="A18" s="35"/>
      <c r="B18" s="12"/>
      <c r="C18" s="30"/>
      <c r="D18" s="12"/>
      <c r="E18" s="12"/>
    </row>
    <row r="19" spans="1:5" ht="15.95" customHeight="1">
      <c r="A19" s="35"/>
      <c r="B19" s="12"/>
      <c r="C19" s="30"/>
      <c r="D19" s="12"/>
      <c r="E19" s="12"/>
    </row>
    <row r="20" spans="1:5" ht="15.95" customHeight="1">
      <c r="A20" s="35"/>
      <c r="B20" s="12"/>
      <c r="C20" s="30"/>
      <c r="D20" s="12"/>
      <c r="E20" s="12"/>
    </row>
    <row r="21" spans="1:5" ht="15.95" customHeight="1">
      <c r="A21" s="35"/>
      <c r="B21" s="12"/>
      <c r="C21" s="30"/>
      <c r="D21" s="12"/>
      <c r="E21" s="12"/>
    </row>
    <row r="22" spans="1:5" ht="15.95" customHeight="1">
      <c r="A22" s="35"/>
      <c r="B22" s="12"/>
      <c r="C22" s="30"/>
      <c r="D22" s="12"/>
      <c r="E22" s="12"/>
    </row>
    <row r="23" spans="1:5" ht="15.95" customHeight="1" thickBot="1">
      <c r="A23" s="36"/>
      <c r="B23" s="13"/>
      <c r="C23" s="32"/>
      <c r="D23" s="13"/>
      <c r="E23" s="13"/>
    </row>
    <row r="24" spans="1:5" s="34" customFormat="1" ht="18" customHeight="1" thickBot="1">
      <c r="A24" s="98" t="s">
        <v>50</v>
      </c>
      <c r="B24" s="33">
        <f>SUM(B5:B23)</f>
        <v>2950</v>
      </c>
      <c r="C24" s="47"/>
      <c r="D24" s="33">
        <f>SUM(D5:D23)</f>
        <v>0</v>
      </c>
      <c r="E24" s="33">
        <f>SUM(E5:E23)</f>
        <v>2950</v>
      </c>
    </row>
  </sheetData>
  <mergeCells count="1">
    <mergeCell ref="A1:E1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melléklet&amp;"Times New Roman CE,Normál"&amp;10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topLeftCell="A10" zoomScale="130" zoomScaleNormal="130" workbookViewId="0">
      <selection activeCell="A30" sqref="A30"/>
    </sheetView>
  </sheetViews>
  <sheetFormatPr defaultRowHeight="12.75"/>
  <cols>
    <col min="1" max="1" width="28.5" style="25" customWidth="1"/>
    <col min="2" max="7" width="10" style="25" customWidth="1"/>
    <col min="8" max="16384" width="9.33203125" style="25"/>
  </cols>
  <sheetData>
    <row r="1" spans="1:8" ht="47.25" customHeight="1">
      <c r="A1" s="385" t="s">
        <v>2</v>
      </c>
      <c r="B1" s="385"/>
      <c r="C1" s="385"/>
      <c r="D1" s="386" t="s">
        <v>478</v>
      </c>
      <c r="E1" s="386"/>
      <c r="F1" s="386"/>
      <c r="G1" s="386"/>
    </row>
    <row r="2" spans="1:8" ht="15.75" thickBot="1">
      <c r="A2" s="38"/>
      <c r="B2" s="38"/>
      <c r="C2" s="38"/>
      <c r="D2" s="38"/>
      <c r="E2" s="38"/>
      <c r="F2" s="38"/>
      <c r="G2" s="38"/>
    </row>
    <row r="3" spans="1:8" ht="13.5" thickBot="1">
      <c r="A3" s="391" t="s">
        <v>87</v>
      </c>
      <c r="B3" s="389" t="s">
        <v>200</v>
      </c>
      <c r="C3" s="389"/>
      <c r="D3" s="389"/>
      <c r="E3" s="389"/>
      <c r="F3" s="389"/>
      <c r="G3" s="389"/>
    </row>
    <row r="4" spans="1:8" ht="15" customHeight="1" thickBot="1">
      <c r="A4" s="392"/>
      <c r="B4" s="394" t="s">
        <v>202</v>
      </c>
      <c r="C4" s="388" t="s">
        <v>203</v>
      </c>
      <c r="D4" s="390" t="s">
        <v>198</v>
      </c>
      <c r="E4" s="390"/>
      <c r="F4" s="390"/>
      <c r="G4" s="390"/>
    </row>
    <row r="5" spans="1:8" ht="21.75" thickBot="1">
      <c r="A5" s="392"/>
      <c r="B5" s="394"/>
      <c r="C5" s="388"/>
      <c r="D5" s="202" t="s">
        <v>202</v>
      </c>
      <c r="E5" s="202" t="s">
        <v>203</v>
      </c>
      <c r="F5" s="202" t="s">
        <v>202</v>
      </c>
      <c r="G5" s="202" t="s">
        <v>203</v>
      </c>
    </row>
    <row r="6" spans="1:8" ht="13.5" thickBot="1">
      <c r="A6" s="393"/>
      <c r="B6" s="388" t="s">
        <v>199</v>
      </c>
      <c r="C6" s="388"/>
      <c r="D6" s="388" t="s">
        <v>438</v>
      </c>
      <c r="E6" s="388"/>
      <c r="F6" s="394" t="s">
        <v>439</v>
      </c>
      <c r="G6" s="394"/>
    </row>
    <row r="7" spans="1:8" ht="13.5" thickBot="1">
      <c r="A7" s="203">
        <v>1</v>
      </c>
      <c r="B7" s="201">
        <v>2</v>
      </c>
      <c r="C7" s="201">
        <v>3</v>
      </c>
      <c r="D7" s="204">
        <v>4</v>
      </c>
      <c r="E7" s="202">
        <v>5</v>
      </c>
      <c r="F7" s="201">
        <v>8</v>
      </c>
      <c r="G7" s="204">
        <v>9</v>
      </c>
    </row>
    <row r="8" spans="1:8">
      <c r="A8" s="205" t="s">
        <v>88</v>
      </c>
      <c r="B8" s="206">
        <v>2719</v>
      </c>
      <c r="C8" s="207">
        <v>2719</v>
      </c>
      <c r="D8" s="207"/>
      <c r="E8" s="208"/>
      <c r="F8" s="227"/>
      <c r="G8" s="227"/>
      <c r="H8" s="346"/>
    </row>
    <row r="9" spans="1:8">
      <c r="A9" s="209" t="s">
        <v>99</v>
      </c>
      <c r="B9" s="210"/>
      <c r="C9" s="211"/>
      <c r="D9" s="211"/>
      <c r="E9" s="211"/>
      <c r="F9" s="211"/>
      <c r="G9" s="211"/>
    </row>
    <row r="10" spans="1:8">
      <c r="A10" s="212" t="s">
        <v>89</v>
      </c>
      <c r="B10" s="213">
        <v>10000</v>
      </c>
      <c r="C10" s="214">
        <v>10000</v>
      </c>
      <c r="D10" s="214"/>
      <c r="E10" s="214"/>
      <c r="F10" s="214"/>
      <c r="G10" s="214"/>
    </row>
    <row r="11" spans="1:8">
      <c r="A11" s="212" t="s">
        <v>100</v>
      </c>
      <c r="B11" s="213"/>
      <c r="C11" s="214"/>
      <c r="D11" s="214"/>
      <c r="E11" s="214"/>
      <c r="F11" s="214"/>
      <c r="G11" s="214"/>
    </row>
    <row r="12" spans="1:8">
      <c r="A12" s="212" t="s">
        <v>90</v>
      </c>
      <c r="B12" s="213"/>
      <c r="C12" s="214"/>
      <c r="D12" s="214"/>
      <c r="E12" s="214"/>
      <c r="F12" s="214"/>
      <c r="G12" s="214"/>
    </row>
    <row r="13" spans="1:8">
      <c r="A13" s="212" t="s">
        <v>91</v>
      </c>
      <c r="B13" s="213"/>
      <c r="C13" s="214"/>
      <c r="D13" s="214"/>
      <c r="E13" s="214"/>
      <c r="F13" s="229"/>
      <c r="G13" s="229"/>
    </row>
    <row r="14" spans="1:8" ht="15" customHeight="1" thickBot="1">
      <c r="A14" s="215"/>
      <c r="B14" s="216"/>
      <c r="C14" s="217"/>
      <c r="D14" s="217"/>
      <c r="E14" s="217"/>
      <c r="F14" s="217"/>
      <c r="G14" s="217"/>
    </row>
    <row r="15" spans="1:8" ht="13.5" thickBot="1">
      <c r="A15" s="218" t="s">
        <v>93</v>
      </c>
      <c r="B15" s="219">
        <f>B8+SUM(B10:B14)</f>
        <v>12719</v>
      </c>
      <c r="C15" s="219">
        <f t="shared" ref="C15:G15" si="0">C8+SUM(C10:C14)</f>
        <v>12719</v>
      </c>
      <c r="D15" s="219">
        <f t="shared" si="0"/>
        <v>0</v>
      </c>
      <c r="E15" s="219">
        <f t="shared" si="0"/>
        <v>0</v>
      </c>
      <c r="F15" s="219">
        <f t="shared" si="0"/>
        <v>0</v>
      </c>
      <c r="G15" s="219">
        <f t="shared" si="0"/>
        <v>0</v>
      </c>
    </row>
    <row r="16" spans="1:8" ht="4.5" customHeight="1">
      <c r="A16" s="220"/>
      <c r="B16" s="221"/>
      <c r="C16" s="222"/>
      <c r="D16" s="222"/>
      <c r="E16" s="222"/>
      <c r="F16" s="222"/>
      <c r="G16" s="222"/>
    </row>
    <row r="17" spans="1:7" ht="13.5" thickBot="1">
      <c r="A17" s="223" t="s">
        <v>92</v>
      </c>
      <c r="B17" s="224"/>
      <c r="C17" s="225"/>
      <c r="D17" s="225"/>
      <c r="E17" s="225"/>
      <c r="F17" s="225"/>
      <c r="G17" s="225"/>
    </row>
    <row r="18" spans="1:7">
      <c r="A18" s="226" t="s">
        <v>95</v>
      </c>
      <c r="B18" s="206"/>
      <c r="C18" s="206"/>
      <c r="D18" s="206"/>
      <c r="E18" s="206"/>
      <c r="F18" s="206"/>
      <c r="G18" s="206"/>
    </row>
    <row r="19" spans="1:7">
      <c r="A19" s="228" t="s">
        <v>96</v>
      </c>
      <c r="B19" s="213">
        <v>12719</v>
      </c>
      <c r="C19" s="213">
        <v>12719</v>
      </c>
      <c r="D19" s="213"/>
      <c r="E19" s="213"/>
      <c r="F19" s="213"/>
      <c r="G19" s="213"/>
    </row>
    <row r="20" spans="1:7">
      <c r="A20" s="228" t="s">
        <v>97</v>
      </c>
      <c r="B20" s="213"/>
      <c r="C20" s="213"/>
      <c r="D20" s="213"/>
      <c r="E20" s="213"/>
      <c r="F20" s="213"/>
      <c r="G20" s="213"/>
    </row>
    <row r="21" spans="1:7">
      <c r="A21" s="228" t="s">
        <v>98</v>
      </c>
      <c r="B21" s="213"/>
      <c r="C21" s="213"/>
      <c r="D21" s="213"/>
      <c r="E21" s="213"/>
      <c r="F21" s="213"/>
      <c r="G21" s="213"/>
    </row>
    <row r="22" spans="1:7">
      <c r="A22" s="230"/>
      <c r="B22" s="213"/>
      <c r="C22" s="213"/>
      <c r="D22" s="213"/>
      <c r="E22" s="213"/>
      <c r="F22" s="213"/>
      <c r="G22" s="213"/>
    </row>
    <row r="23" spans="1:7" ht="13.5" thickBot="1">
      <c r="A23" s="231"/>
      <c r="B23" s="216"/>
      <c r="C23" s="216"/>
      <c r="D23" s="216"/>
      <c r="E23" s="216"/>
      <c r="F23" s="216"/>
      <c r="G23" s="216"/>
    </row>
    <row r="24" spans="1:7" ht="13.5" thickBot="1">
      <c r="A24" s="232" t="s">
        <v>78</v>
      </c>
      <c r="B24" s="219">
        <f t="shared" ref="B24:G24" si="1">SUM(B18:B23)</f>
        <v>12719</v>
      </c>
      <c r="C24" s="219">
        <f t="shared" si="1"/>
        <v>12719</v>
      </c>
      <c r="D24" s="219"/>
      <c r="E24" s="219"/>
      <c r="F24" s="219">
        <f t="shared" si="1"/>
        <v>0</v>
      </c>
      <c r="G24" s="219">
        <f t="shared" si="1"/>
        <v>0</v>
      </c>
    </row>
    <row r="25" spans="1:7">
      <c r="A25" s="387"/>
      <c r="B25" s="387"/>
      <c r="C25" s="387"/>
      <c r="D25" s="387"/>
      <c r="E25" s="387"/>
      <c r="F25" s="387"/>
      <c r="G25" s="387"/>
    </row>
    <row r="26" spans="1:7" ht="5.25" customHeight="1">
      <c r="A26" s="233"/>
      <c r="B26" s="233"/>
      <c r="C26" s="233"/>
      <c r="D26" s="233"/>
      <c r="E26" s="233"/>
      <c r="F26" s="233"/>
      <c r="G26" s="233"/>
    </row>
    <row r="41" spans="1:1">
      <c r="A41" s="26"/>
    </row>
  </sheetData>
  <mergeCells count="11">
    <mergeCell ref="A1:C1"/>
    <mergeCell ref="D1:G1"/>
    <mergeCell ref="A25:G25"/>
    <mergeCell ref="B6:C6"/>
    <mergeCell ref="B3:G3"/>
    <mergeCell ref="D6:E6"/>
    <mergeCell ref="D4:G4"/>
    <mergeCell ref="A3:A6"/>
    <mergeCell ref="F6:G6"/>
    <mergeCell ref="B4:B5"/>
    <mergeCell ref="C4:C5"/>
  </mergeCells>
  <phoneticPr fontId="29" type="noConversion"/>
  <printOptions horizontalCentered="1"/>
  <pageMargins left="0.78740157480314965" right="0.78740157480314965" top="1.39" bottom="0.78" header="0.78740157480314965" footer="0.78740157480314965"/>
  <pageSetup paperSize="9" scale="95" orientation="landscape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"/>
  <dimension ref="A1:J148"/>
  <sheetViews>
    <sheetView tabSelected="1" topLeftCell="A129" zoomScale="130" zoomScaleNormal="130" workbookViewId="0">
      <selection activeCell="D95" sqref="D95"/>
    </sheetView>
  </sheetViews>
  <sheetFormatPr defaultRowHeight="12.75"/>
  <cols>
    <col min="1" max="1" width="14.83203125" style="193" customWidth="1"/>
    <col min="2" max="2" width="59.33203125" style="194" customWidth="1"/>
    <col min="3" max="4" width="15.83203125" style="195" customWidth="1"/>
    <col min="5" max="16384" width="9.33203125" style="3"/>
  </cols>
  <sheetData>
    <row r="1" spans="1:4" s="2" customFormat="1" ht="16.5" customHeight="1" thickBot="1">
      <c r="A1" s="107"/>
      <c r="B1" s="108"/>
      <c r="C1" s="116"/>
      <c r="D1" s="116"/>
    </row>
    <row r="2" spans="1:4" s="42" customFormat="1" ht="15.75" customHeight="1">
      <c r="A2" s="258" t="s">
        <v>48</v>
      </c>
      <c r="B2" s="397" t="s">
        <v>479</v>
      </c>
      <c r="C2" s="398"/>
      <c r="D2" s="399"/>
    </row>
    <row r="3" spans="1:4" s="42" customFormat="1" ht="24.75" thickBot="1">
      <c r="A3" s="286" t="s">
        <v>147</v>
      </c>
      <c r="B3" s="400" t="s">
        <v>440</v>
      </c>
      <c r="C3" s="401"/>
      <c r="D3" s="402"/>
    </row>
    <row r="4" spans="1:4" s="43" customFormat="1" ht="15.95" customHeight="1" thickBot="1">
      <c r="A4" s="109"/>
      <c r="B4" s="109"/>
      <c r="C4" s="110"/>
      <c r="D4" s="110"/>
    </row>
    <row r="5" spans="1:4" ht="24.75" thickBot="1">
      <c r="A5" s="257" t="s">
        <v>148</v>
      </c>
      <c r="B5" s="111" t="s">
        <v>42</v>
      </c>
      <c r="C5" s="234" t="s">
        <v>197</v>
      </c>
      <c r="D5" s="234" t="s">
        <v>201</v>
      </c>
    </row>
    <row r="6" spans="1:4" s="37" customFormat="1" ht="12.95" customHeight="1" thickBot="1">
      <c r="A6" s="102">
        <v>1</v>
      </c>
      <c r="B6" s="103">
        <v>2</v>
      </c>
      <c r="C6" s="103">
        <v>3</v>
      </c>
      <c r="D6" s="256">
        <v>4</v>
      </c>
    </row>
    <row r="7" spans="1:4" s="37" customFormat="1" ht="15.95" customHeight="1" thickBot="1">
      <c r="A7" s="395" t="s">
        <v>43</v>
      </c>
      <c r="B7" s="396"/>
      <c r="C7" s="396"/>
      <c r="D7" s="396"/>
    </row>
    <row r="8" spans="1:4" s="37" customFormat="1" ht="12" customHeight="1" thickBot="1">
      <c r="A8" s="16" t="s">
        <v>9</v>
      </c>
      <c r="B8" s="322" t="s">
        <v>206</v>
      </c>
      <c r="C8" s="136">
        <f>+C9+C10+C11+C12+C13+C14</f>
        <v>17300</v>
      </c>
      <c r="D8" s="136">
        <f>+D9+D10+D11+D12+D13+D14</f>
        <v>20360</v>
      </c>
    </row>
    <row r="9" spans="1:4" s="44" customFormat="1" ht="12" customHeight="1">
      <c r="A9" s="287" t="s">
        <v>67</v>
      </c>
      <c r="B9" s="323" t="s">
        <v>207</v>
      </c>
      <c r="C9" s="139">
        <v>6592</v>
      </c>
      <c r="D9" s="238">
        <v>6592</v>
      </c>
    </row>
    <row r="10" spans="1:4" s="45" customFormat="1" ht="12" customHeight="1">
      <c r="A10" s="288" t="s">
        <v>68</v>
      </c>
      <c r="B10" s="320" t="s">
        <v>208</v>
      </c>
      <c r="C10" s="138"/>
      <c r="D10" s="237"/>
    </row>
    <row r="11" spans="1:4" s="45" customFormat="1" ht="12" customHeight="1">
      <c r="A11" s="288" t="s">
        <v>69</v>
      </c>
      <c r="B11" s="320" t="s">
        <v>209</v>
      </c>
      <c r="C11" s="138">
        <v>4162</v>
      </c>
      <c r="D11" s="237">
        <v>4162</v>
      </c>
    </row>
    <row r="12" spans="1:4" s="45" customFormat="1" ht="12" customHeight="1">
      <c r="A12" s="288" t="s">
        <v>70</v>
      </c>
      <c r="B12" s="320" t="s">
        <v>210</v>
      </c>
      <c r="C12" s="138">
        <v>188</v>
      </c>
      <c r="D12" s="237">
        <v>188</v>
      </c>
    </row>
    <row r="13" spans="1:4" s="45" customFormat="1" ht="12" customHeight="1">
      <c r="A13" s="288" t="s">
        <v>101</v>
      </c>
      <c r="B13" s="320" t="s">
        <v>211</v>
      </c>
      <c r="C13" s="350">
        <v>8</v>
      </c>
      <c r="D13" s="263">
        <v>3068</v>
      </c>
    </row>
    <row r="14" spans="1:4" s="44" customFormat="1" ht="12" customHeight="1" thickBot="1">
      <c r="A14" s="289" t="s">
        <v>71</v>
      </c>
      <c r="B14" s="319" t="s">
        <v>212</v>
      </c>
      <c r="C14" s="351">
        <v>6350</v>
      </c>
      <c r="D14" s="264">
        <v>6350</v>
      </c>
    </row>
    <row r="15" spans="1:4" s="44" customFormat="1" ht="12" customHeight="1" thickBot="1">
      <c r="A15" s="16" t="s">
        <v>10</v>
      </c>
      <c r="B15" s="324" t="s">
        <v>213</v>
      </c>
      <c r="C15" s="136">
        <f>+C16+C17+C18+C19+C20</f>
        <v>180</v>
      </c>
      <c r="D15" s="236">
        <f>+D16+D17+D18+D19+D20</f>
        <v>180</v>
      </c>
    </row>
    <row r="16" spans="1:4" s="44" customFormat="1" ht="12" customHeight="1">
      <c r="A16" s="287" t="s">
        <v>73</v>
      </c>
      <c r="B16" s="323" t="s">
        <v>214</v>
      </c>
      <c r="C16" s="139"/>
      <c r="D16" s="238"/>
    </row>
    <row r="17" spans="1:4" s="44" customFormat="1" ht="12" customHeight="1">
      <c r="A17" s="288" t="s">
        <v>74</v>
      </c>
      <c r="B17" s="320" t="s">
        <v>215</v>
      </c>
      <c r="C17" s="138"/>
      <c r="D17" s="237"/>
    </row>
    <row r="18" spans="1:4" s="44" customFormat="1" ht="12" customHeight="1">
      <c r="A18" s="288" t="s">
        <v>75</v>
      </c>
      <c r="B18" s="320" t="s">
        <v>216</v>
      </c>
      <c r="C18" s="138"/>
      <c r="D18" s="237"/>
    </row>
    <row r="19" spans="1:4" s="44" customFormat="1" ht="12" customHeight="1">
      <c r="A19" s="288" t="s">
        <v>76</v>
      </c>
      <c r="B19" s="320" t="s">
        <v>217</v>
      </c>
      <c r="C19" s="138"/>
      <c r="D19" s="237"/>
    </row>
    <row r="20" spans="1:4" s="44" customFormat="1" ht="12" customHeight="1">
      <c r="A20" s="288" t="s">
        <v>77</v>
      </c>
      <c r="B20" s="320" t="s">
        <v>218</v>
      </c>
      <c r="C20" s="138">
        <v>180</v>
      </c>
      <c r="D20" s="237">
        <v>180</v>
      </c>
    </row>
    <row r="21" spans="1:4" s="45" customFormat="1" ht="12" customHeight="1" thickBot="1">
      <c r="A21" s="289" t="s">
        <v>84</v>
      </c>
      <c r="B21" s="319" t="s">
        <v>219</v>
      </c>
      <c r="C21" s="140"/>
      <c r="D21" s="239"/>
    </row>
    <row r="22" spans="1:4" s="45" customFormat="1" ht="12" customHeight="1" thickBot="1">
      <c r="A22" s="16" t="s">
        <v>11</v>
      </c>
      <c r="B22" s="322" t="s">
        <v>220</v>
      </c>
      <c r="C22" s="136">
        <f>+C23+C24+C25+C26+C27</f>
        <v>0</v>
      </c>
      <c r="D22" s="236">
        <f>+D23+D24+D25+D26+D27</f>
        <v>10000</v>
      </c>
    </row>
    <row r="23" spans="1:4" s="45" customFormat="1" ht="12" customHeight="1">
      <c r="A23" s="287" t="s">
        <v>56</v>
      </c>
      <c r="B23" s="323" t="s">
        <v>221</v>
      </c>
      <c r="C23" s="139"/>
      <c r="D23" s="238"/>
    </row>
    <row r="24" spans="1:4" s="44" customFormat="1" ht="12" customHeight="1">
      <c r="A24" s="288" t="s">
        <v>57</v>
      </c>
      <c r="B24" s="320" t="s">
        <v>222</v>
      </c>
      <c r="C24" s="138"/>
      <c r="D24" s="237"/>
    </row>
    <row r="25" spans="1:4" s="44" customFormat="1" ht="12" customHeight="1">
      <c r="A25" s="288" t="s">
        <v>58</v>
      </c>
      <c r="B25" s="320" t="s">
        <v>223</v>
      </c>
      <c r="C25" s="138"/>
      <c r="D25" s="237"/>
    </row>
    <row r="26" spans="1:4" s="44" customFormat="1" ht="12" customHeight="1">
      <c r="A26" s="288" t="s">
        <v>59</v>
      </c>
      <c r="B26" s="320" t="s">
        <v>224</v>
      </c>
      <c r="C26" s="138"/>
      <c r="D26" s="237"/>
    </row>
    <row r="27" spans="1:4" s="44" customFormat="1" ht="12" customHeight="1">
      <c r="A27" s="288" t="s">
        <v>115</v>
      </c>
      <c r="B27" s="320" t="s">
        <v>225</v>
      </c>
      <c r="C27" s="138"/>
      <c r="D27" s="237">
        <v>10000</v>
      </c>
    </row>
    <row r="28" spans="1:4" s="44" customFormat="1" ht="12" customHeight="1" thickBot="1">
      <c r="A28" s="289" t="s">
        <v>116</v>
      </c>
      <c r="B28" s="319" t="s">
        <v>226</v>
      </c>
      <c r="C28" s="140"/>
      <c r="D28" s="239">
        <v>10000</v>
      </c>
    </row>
    <row r="29" spans="1:4" s="44" customFormat="1" ht="12" customHeight="1" thickBot="1">
      <c r="A29" s="16" t="s">
        <v>117</v>
      </c>
      <c r="B29" s="322" t="s">
        <v>227</v>
      </c>
      <c r="C29" s="142">
        <f>+C30+C33+C34+C35</f>
        <v>5702</v>
      </c>
      <c r="D29" s="245">
        <f>+D30+D33+D34+D35</f>
        <v>5702</v>
      </c>
    </row>
    <row r="30" spans="1:4" s="44" customFormat="1" ht="12" customHeight="1">
      <c r="A30" s="287" t="s">
        <v>228</v>
      </c>
      <c r="B30" s="323" t="s">
        <v>229</v>
      </c>
      <c r="C30" s="290">
        <f>+C31+C32</f>
        <v>1790</v>
      </c>
      <c r="D30" s="266">
        <f>+D31+D32</f>
        <v>1790</v>
      </c>
    </row>
    <row r="31" spans="1:4" s="44" customFormat="1" ht="12" customHeight="1">
      <c r="A31" s="288" t="s">
        <v>230</v>
      </c>
      <c r="B31" s="320" t="s">
        <v>231</v>
      </c>
      <c r="C31" s="138">
        <v>190</v>
      </c>
      <c r="D31" s="237">
        <v>190</v>
      </c>
    </row>
    <row r="32" spans="1:4" s="44" customFormat="1" ht="12" customHeight="1">
      <c r="A32" s="288" t="s">
        <v>232</v>
      </c>
      <c r="B32" s="320" t="s">
        <v>233</v>
      </c>
      <c r="C32" s="138">
        <v>1600</v>
      </c>
      <c r="D32" s="237">
        <v>1600</v>
      </c>
    </row>
    <row r="33" spans="1:4" s="44" customFormat="1" ht="12" customHeight="1">
      <c r="A33" s="288" t="s">
        <v>234</v>
      </c>
      <c r="B33" s="320" t="s">
        <v>235</v>
      </c>
      <c r="C33" s="138">
        <v>360</v>
      </c>
      <c r="D33" s="237">
        <v>360</v>
      </c>
    </row>
    <row r="34" spans="1:4" s="44" customFormat="1" ht="12" customHeight="1">
      <c r="A34" s="288" t="s">
        <v>236</v>
      </c>
      <c r="B34" s="320" t="s">
        <v>237</v>
      </c>
      <c r="C34" s="138"/>
      <c r="D34" s="237"/>
    </row>
    <row r="35" spans="1:4" s="44" customFormat="1" ht="12" customHeight="1" thickBot="1">
      <c r="A35" s="289" t="s">
        <v>238</v>
      </c>
      <c r="B35" s="319" t="s">
        <v>239</v>
      </c>
      <c r="C35" s="140">
        <v>3552</v>
      </c>
      <c r="D35" s="239">
        <v>3552</v>
      </c>
    </row>
    <row r="36" spans="1:4" s="44" customFormat="1" ht="12" customHeight="1" thickBot="1">
      <c r="A36" s="16" t="s">
        <v>13</v>
      </c>
      <c r="B36" s="322" t="s">
        <v>240</v>
      </c>
      <c r="C36" s="136">
        <f>SUM(C37:C46)</f>
        <v>465</v>
      </c>
      <c r="D36" s="236">
        <f>SUM(D37:D46)</f>
        <v>465</v>
      </c>
    </row>
    <row r="37" spans="1:4" s="44" customFormat="1" ht="12" customHeight="1">
      <c r="A37" s="287" t="s">
        <v>60</v>
      </c>
      <c r="B37" s="323" t="s">
        <v>241</v>
      </c>
      <c r="C37" s="139"/>
      <c r="D37" s="238"/>
    </row>
    <row r="38" spans="1:4" s="44" customFormat="1" ht="12" customHeight="1">
      <c r="A38" s="288" t="s">
        <v>61</v>
      </c>
      <c r="B38" s="320" t="s">
        <v>242</v>
      </c>
      <c r="C38" s="138"/>
      <c r="D38" s="237"/>
    </row>
    <row r="39" spans="1:4" s="44" customFormat="1" ht="12" customHeight="1">
      <c r="A39" s="288" t="s">
        <v>62</v>
      </c>
      <c r="B39" s="320" t="s">
        <v>243</v>
      </c>
      <c r="C39" s="138"/>
      <c r="D39" s="237"/>
    </row>
    <row r="40" spans="1:4" s="44" customFormat="1" ht="12" customHeight="1">
      <c r="A40" s="288" t="s">
        <v>119</v>
      </c>
      <c r="B40" s="320" t="s">
        <v>244</v>
      </c>
      <c r="C40" s="138">
        <v>460</v>
      </c>
      <c r="D40" s="237">
        <v>460</v>
      </c>
    </row>
    <row r="41" spans="1:4" s="44" customFormat="1" ht="12" customHeight="1">
      <c r="A41" s="288" t="s">
        <v>120</v>
      </c>
      <c r="B41" s="320" t="s">
        <v>245</v>
      </c>
      <c r="C41" s="138"/>
      <c r="D41" s="237"/>
    </row>
    <row r="42" spans="1:4" s="44" customFormat="1" ht="12" customHeight="1">
      <c r="A42" s="288" t="s">
        <v>121</v>
      </c>
      <c r="B42" s="320" t="s">
        <v>246</v>
      </c>
      <c r="C42" s="138"/>
      <c r="D42" s="237"/>
    </row>
    <row r="43" spans="1:4" s="44" customFormat="1" ht="12" customHeight="1">
      <c r="A43" s="288" t="s">
        <v>122</v>
      </c>
      <c r="B43" s="320" t="s">
        <v>247</v>
      </c>
      <c r="C43" s="138"/>
      <c r="D43" s="237"/>
    </row>
    <row r="44" spans="1:4" s="44" customFormat="1" ht="12" customHeight="1">
      <c r="A44" s="288" t="s">
        <v>123</v>
      </c>
      <c r="B44" s="320" t="s">
        <v>248</v>
      </c>
      <c r="C44" s="138">
        <v>5</v>
      </c>
      <c r="D44" s="237">
        <v>5</v>
      </c>
    </row>
    <row r="45" spans="1:4" s="44" customFormat="1" ht="12" customHeight="1">
      <c r="A45" s="288" t="s">
        <v>249</v>
      </c>
      <c r="B45" s="320" t="s">
        <v>250</v>
      </c>
      <c r="C45" s="141"/>
      <c r="D45" s="240"/>
    </row>
    <row r="46" spans="1:4" s="44" customFormat="1" ht="12" customHeight="1" thickBot="1">
      <c r="A46" s="289" t="s">
        <v>251</v>
      </c>
      <c r="B46" s="319" t="s">
        <v>252</v>
      </c>
      <c r="C46" s="242"/>
      <c r="D46" s="241"/>
    </row>
    <row r="47" spans="1:4" s="44" customFormat="1" ht="12" customHeight="1" thickBot="1">
      <c r="A47" s="16" t="s">
        <v>14</v>
      </c>
      <c r="B47" s="322" t="s">
        <v>253</v>
      </c>
      <c r="C47" s="136">
        <f>SUM(C48:C52)</f>
        <v>0</v>
      </c>
      <c r="D47" s="236">
        <f>SUM(D48:D52)</f>
        <v>0</v>
      </c>
    </row>
    <row r="48" spans="1:4" s="44" customFormat="1" ht="12" customHeight="1">
      <c r="A48" s="287" t="s">
        <v>63</v>
      </c>
      <c r="B48" s="323" t="s">
        <v>254</v>
      </c>
      <c r="C48" s="244"/>
      <c r="D48" s="243"/>
    </row>
    <row r="49" spans="1:4" s="44" customFormat="1" ht="12" customHeight="1">
      <c r="A49" s="288" t="s">
        <v>64</v>
      </c>
      <c r="B49" s="320" t="s">
        <v>255</v>
      </c>
      <c r="C49" s="141"/>
      <c r="D49" s="240"/>
    </row>
    <row r="50" spans="1:4" s="44" customFormat="1" ht="12" customHeight="1">
      <c r="A50" s="288" t="s">
        <v>256</v>
      </c>
      <c r="B50" s="320" t="s">
        <v>257</v>
      </c>
      <c r="C50" s="141"/>
      <c r="D50" s="240"/>
    </row>
    <row r="51" spans="1:4" s="44" customFormat="1" ht="12" customHeight="1">
      <c r="A51" s="288" t="s">
        <v>258</v>
      </c>
      <c r="B51" s="320" t="s">
        <v>259</v>
      </c>
      <c r="C51" s="141"/>
      <c r="D51" s="240"/>
    </row>
    <row r="52" spans="1:4" s="44" customFormat="1" ht="12" customHeight="1" thickBot="1">
      <c r="A52" s="289" t="s">
        <v>260</v>
      </c>
      <c r="B52" s="319" t="s">
        <v>261</v>
      </c>
      <c r="C52" s="242"/>
      <c r="D52" s="241"/>
    </row>
    <row r="53" spans="1:4" s="44" customFormat="1" ht="12" customHeight="1" thickBot="1">
      <c r="A53" s="16" t="s">
        <v>124</v>
      </c>
      <c r="B53" s="322" t="s">
        <v>262</v>
      </c>
      <c r="C53" s="136">
        <f>SUM(C54:C56)</f>
        <v>3480</v>
      </c>
      <c r="D53" s="236">
        <f>SUM(D54:D56)</f>
        <v>3480</v>
      </c>
    </row>
    <row r="54" spans="1:4" s="45" customFormat="1" ht="12" customHeight="1">
      <c r="A54" s="287" t="s">
        <v>65</v>
      </c>
      <c r="B54" s="323" t="s">
        <v>263</v>
      </c>
      <c r="C54" s="139"/>
      <c r="D54" s="238"/>
    </row>
    <row r="55" spans="1:4" s="45" customFormat="1" ht="12" customHeight="1">
      <c r="A55" s="288" t="s">
        <v>66</v>
      </c>
      <c r="B55" s="320" t="s">
        <v>264</v>
      </c>
      <c r="C55" s="138"/>
      <c r="D55" s="237"/>
    </row>
    <row r="56" spans="1:4" s="45" customFormat="1" ht="12" customHeight="1">
      <c r="A56" s="288" t="s">
        <v>265</v>
      </c>
      <c r="B56" s="320" t="s">
        <v>266</v>
      </c>
      <c r="C56" s="138">
        <v>3480</v>
      </c>
      <c r="D56" s="237">
        <v>3480</v>
      </c>
    </row>
    <row r="57" spans="1:4" s="45" customFormat="1" ht="12" customHeight="1" thickBot="1">
      <c r="A57" s="289" t="s">
        <v>267</v>
      </c>
      <c r="B57" s="319" t="s">
        <v>268</v>
      </c>
      <c r="C57" s="140"/>
      <c r="D57" s="239"/>
    </row>
    <row r="58" spans="1:4" s="45" customFormat="1" ht="12" customHeight="1" thickBot="1">
      <c r="A58" s="16" t="s">
        <v>16</v>
      </c>
      <c r="B58" s="324" t="s">
        <v>269</v>
      </c>
      <c r="C58" s="136">
        <f>SUM(C59:C61)</f>
        <v>0</v>
      </c>
      <c r="D58" s="236">
        <f>SUM(D59:D61)</f>
        <v>0</v>
      </c>
    </row>
    <row r="59" spans="1:4" s="45" customFormat="1" ht="12" customHeight="1">
      <c r="A59" s="287" t="s">
        <v>125</v>
      </c>
      <c r="B59" s="323" t="s">
        <v>270</v>
      </c>
      <c r="C59" s="141"/>
      <c r="D59" s="240"/>
    </row>
    <row r="60" spans="1:4" s="45" customFormat="1" ht="12" customHeight="1">
      <c r="A60" s="288" t="s">
        <v>126</v>
      </c>
      <c r="B60" s="320" t="s">
        <v>271</v>
      </c>
      <c r="C60" s="141"/>
      <c r="D60" s="240"/>
    </row>
    <row r="61" spans="1:4" s="45" customFormat="1" ht="12" customHeight="1">
      <c r="A61" s="288" t="s">
        <v>169</v>
      </c>
      <c r="B61" s="320" t="s">
        <v>272</v>
      </c>
      <c r="C61" s="141"/>
      <c r="D61" s="240"/>
    </row>
    <row r="62" spans="1:4" s="45" customFormat="1" ht="12" customHeight="1" thickBot="1">
      <c r="A62" s="289" t="s">
        <v>273</v>
      </c>
      <c r="B62" s="319" t="s">
        <v>274</v>
      </c>
      <c r="C62" s="141"/>
      <c r="D62" s="240"/>
    </row>
    <row r="63" spans="1:4" s="45" customFormat="1" ht="12" customHeight="1" thickBot="1">
      <c r="A63" s="16" t="s">
        <v>17</v>
      </c>
      <c r="B63" s="322" t="s">
        <v>275</v>
      </c>
      <c r="C63" s="142">
        <f>+C8+C15+C22+C29+C36+C47+C53+C58</f>
        <v>27127</v>
      </c>
      <c r="D63" s="245">
        <f>+D8+D15+D22+D29+D36+D47+D53+D58</f>
        <v>40187</v>
      </c>
    </row>
    <row r="64" spans="1:4" s="45" customFormat="1" ht="12" customHeight="1" thickBot="1">
      <c r="A64" s="291" t="s">
        <v>441</v>
      </c>
      <c r="B64" s="324" t="s">
        <v>277</v>
      </c>
      <c r="C64" s="136">
        <f>SUM(C65:C67)</f>
        <v>0</v>
      </c>
      <c r="D64" s="236">
        <f>SUM(D65:D67)</f>
        <v>12630</v>
      </c>
    </row>
    <row r="65" spans="1:4" s="45" customFormat="1" ht="12" customHeight="1">
      <c r="A65" s="287" t="s">
        <v>278</v>
      </c>
      <c r="B65" s="323" t="s">
        <v>279</v>
      </c>
      <c r="C65" s="141"/>
      <c r="D65" s="240">
        <v>2719</v>
      </c>
    </row>
    <row r="66" spans="1:4" s="45" customFormat="1" ht="12" customHeight="1">
      <c r="A66" s="288" t="s">
        <v>280</v>
      </c>
      <c r="B66" s="320" t="s">
        <v>281</v>
      </c>
      <c r="C66" s="141"/>
      <c r="D66" s="240"/>
    </row>
    <row r="67" spans="1:4" s="45" customFormat="1" ht="12" customHeight="1" thickBot="1">
      <c r="A67" s="289" t="s">
        <v>282</v>
      </c>
      <c r="B67" s="309" t="s">
        <v>283</v>
      </c>
      <c r="C67" s="141"/>
      <c r="D67" s="240">
        <v>9911</v>
      </c>
    </row>
    <row r="68" spans="1:4" s="45" customFormat="1" ht="12" customHeight="1" thickBot="1">
      <c r="A68" s="291" t="s">
        <v>284</v>
      </c>
      <c r="B68" s="324" t="s">
        <v>285</v>
      </c>
      <c r="C68" s="136">
        <f>SUM(C69:C72)</f>
        <v>0</v>
      </c>
      <c r="D68" s="236">
        <f>SUM(D69:D72)</f>
        <v>0</v>
      </c>
    </row>
    <row r="69" spans="1:4" s="45" customFormat="1" ht="12" customHeight="1">
      <c r="A69" s="287" t="s">
        <v>102</v>
      </c>
      <c r="B69" s="323" t="s">
        <v>286</v>
      </c>
      <c r="C69" s="141"/>
      <c r="D69" s="240"/>
    </row>
    <row r="70" spans="1:4" s="45" customFormat="1" ht="12" customHeight="1">
      <c r="A70" s="288" t="s">
        <v>103</v>
      </c>
      <c r="B70" s="320" t="s">
        <v>287</v>
      </c>
      <c r="C70" s="141"/>
      <c r="D70" s="240"/>
    </row>
    <row r="71" spans="1:4" s="45" customFormat="1" ht="12" customHeight="1">
      <c r="A71" s="288" t="s">
        <v>288</v>
      </c>
      <c r="B71" s="320" t="s">
        <v>289</v>
      </c>
      <c r="C71" s="141"/>
      <c r="D71" s="240"/>
    </row>
    <row r="72" spans="1:4" s="45" customFormat="1" ht="12" customHeight="1" thickBot="1">
      <c r="A72" s="289" t="s">
        <v>290</v>
      </c>
      <c r="B72" s="319" t="s">
        <v>291</v>
      </c>
      <c r="C72" s="141"/>
      <c r="D72" s="240"/>
    </row>
    <row r="73" spans="1:4" s="45" customFormat="1" ht="12" customHeight="1" thickBot="1">
      <c r="A73" s="291" t="s">
        <v>292</v>
      </c>
      <c r="B73" s="324" t="s">
        <v>293</v>
      </c>
      <c r="C73" s="136">
        <f>SUM(C74:C75)</f>
        <v>4934</v>
      </c>
      <c r="D73" s="236">
        <f>SUM(D74:D75)</f>
        <v>4934</v>
      </c>
    </row>
    <row r="74" spans="1:4" s="45" customFormat="1" ht="12" customHeight="1">
      <c r="A74" s="287" t="s">
        <v>294</v>
      </c>
      <c r="B74" s="323" t="s">
        <v>295</v>
      </c>
      <c r="C74" s="141">
        <v>4934</v>
      </c>
      <c r="D74" s="240">
        <v>4934</v>
      </c>
    </row>
    <row r="75" spans="1:4" s="44" customFormat="1" ht="12" customHeight="1" thickBot="1">
      <c r="A75" s="289" t="s">
        <v>296</v>
      </c>
      <c r="B75" s="319" t="s">
        <v>297</v>
      </c>
      <c r="C75" s="141"/>
      <c r="D75" s="240"/>
    </row>
    <row r="76" spans="1:4" s="45" customFormat="1" ht="12" customHeight="1" thickBot="1">
      <c r="A76" s="291" t="s">
        <v>298</v>
      </c>
      <c r="B76" s="324" t="s">
        <v>299</v>
      </c>
      <c r="C76" s="136">
        <f>SUM(C77:C79)</f>
        <v>0</v>
      </c>
      <c r="D76" s="236">
        <f>SUM(D77:D79)</f>
        <v>0</v>
      </c>
    </row>
    <row r="77" spans="1:4" s="45" customFormat="1" ht="12" customHeight="1">
      <c r="A77" s="287" t="s">
        <v>300</v>
      </c>
      <c r="B77" s="323" t="s">
        <v>301</v>
      </c>
      <c r="C77" s="141"/>
      <c r="D77" s="240"/>
    </row>
    <row r="78" spans="1:4" s="45" customFormat="1" ht="12" customHeight="1">
      <c r="A78" s="288" t="s">
        <v>302</v>
      </c>
      <c r="B78" s="320" t="s">
        <v>303</v>
      </c>
      <c r="C78" s="141"/>
      <c r="D78" s="240"/>
    </row>
    <row r="79" spans="1:4" s="45" customFormat="1" ht="12" customHeight="1" thickBot="1">
      <c r="A79" s="289" t="s">
        <v>304</v>
      </c>
      <c r="B79" s="319" t="s">
        <v>305</v>
      </c>
      <c r="C79" s="141"/>
      <c r="D79" s="240"/>
    </row>
    <row r="80" spans="1:4" s="45" customFormat="1" ht="12" customHeight="1" thickBot="1">
      <c r="A80" s="291" t="s">
        <v>306</v>
      </c>
      <c r="B80" s="324" t="s">
        <v>307</v>
      </c>
      <c r="C80" s="136">
        <f>SUM(C81:C84)</f>
        <v>0</v>
      </c>
      <c r="D80" s="236">
        <f>SUM(D81:D84)</f>
        <v>0</v>
      </c>
    </row>
    <row r="81" spans="1:4" s="45" customFormat="1" ht="12" customHeight="1">
      <c r="A81" s="292" t="s">
        <v>308</v>
      </c>
      <c r="B81" s="323" t="s">
        <v>309</v>
      </c>
      <c r="C81" s="141"/>
      <c r="D81" s="240"/>
    </row>
    <row r="82" spans="1:4" s="45" customFormat="1" ht="12" customHeight="1">
      <c r="A82" s="293" t="s">
        <v>310</v>
      </c>
      <c r="B82" s="320" t="s">
        <v>311</v>
      </c>
      <c r="C82" s="141"/>
      <c r="D82" s="240"/>
    </row>
    <row r="83" spans="1:4" s="44" customFormat="1" ht="12" customHeight="1">
      <c r="A83" s="293" t="s">
        <v>312</v>
      </c>
      <c r="B83" s="320" t="s">
        <v>313</v>
      </c>
      <c r="C83" s="141"/>
      <c r="D83" s="240"/>
    </row>
    <row r="84" spans="1:4" s="44" customFormat="1" ht="12" customHeight="1" thickBot="1">
      <c r="A84" s="294" t="s">
        <v>314</v>
      </c>
      <c r="B84" s="319" t="s">
        <v>315</v>
      </c>
      <c r="C84" s="141"/>
      <c r="D84" s="240"/>
    </row>
    <row r="85" spans="1:4" s="44" customFormat="1" ht="12" customHeight="1" thickBot="1">
      <c r="A85" s="291" t="s">
        <v>316</v>
      </c>
      <c r="B85" s="324" t="s">
        <v>317</v>
      </c>
      <c r="C85" s="295"/>
      <c r="D85" s="271"/>
    </row>
    <row r="86" spans="1:4" s="44" customFormat="1" ht="12" customHeight="1" thickBot="1">
      <c r="A86" s="291" t="s">
        <v>318</v>
      </c>
      <c r="B86" s="302" t="s">
        <v>319</v>
      </c>
      <c r="C86" s="142">
        <f>+C64+C68+C73+C76+C80+C85</f>
        <v>4934</v>
      </c>
      <c r="D86" s="245">
        <f>+D64+D68+D73+D76+D80+D85</f>
        <v>17564</v>
      </c>
    </row>
    <row r="87" spans="1:4" s="45" customFormat="1" ht="12" customHeight="1" thickBot="1">
      <c r="A87" s="296" t="s">
        <v>320</v>
      </c>
      <c r="B87" s="303" t="s">
        <v>442</v>
      </c>
      <c r="C87" s="142">
        <f>+C63+C86</f>
        <v>32061</v>
      </c>
      <c r="D87" s="245">
        <f>+D63+D86</f>
        <v>57751</v>
      </c>
    </row>
    <row r="88" spans="1:4" s="45" customFormat="1" ht="15" customHeight="1">
      <c r="A88" s="112"/>
      <c r="B88" s="113"/>
      <c r="C88" s="186"/>
      <c r="D88" s="186"/>
    </row>
    <row r="89" spans="1:4" ht="13.5" thickBot="1">
      <c r="A89" s="114"/>
      <c r="B89" s="115"/>
      <c r="C89" s="187"/>
      <c r="D89" s="187"/>
    </row>
    <row r="90" spans="1:4" s="37" customFormat="1" ht="16.5" customHeight="1" thickBot="1">
      <c r="A90" s="395" t="s">
        <v>45</v>
      </c>
      <c r="B90" s="396"/>
      <c r="C90" s="396"/>
      <c r="D90" s="396"/>
    </row>
    <row r="91" spans="1:4" s="46" customFormat="1" ht="12" customHeight="1" thickBot="1">
      <c r="A91" s="297" t="s">
        <v>9</v>
      </c>
      <c r="B91" s="15" t="s">
        <v>457</v>
      </c>
      <c r="C91" s="135">
        <f>SUM(C92:C96)</f>
        <v>28590</v>
      </c>
      <c r="D91" s="135">
        <f>SUM(D92:D96)</f>
        <v>28807</v>
      </c>
    </row>
    <row r="92" spans="1:4" ht="12" customHeight="1">
      <c r="A92" s="298" t="s">
        <v>67</v>
      </c>
      <c r="B92" s="312" t="s">
        <v>38</v>
      </c>
      <c r="C92" s="137">
        <v>8576</v>
      </c>
      <c r="D92" s="305">
        <v>8576</v>
      </c>
    </row>
    <row r="93" spans="1:4" ht="12" customHeight="1">
      <c r="A93" s="288" t="s">
        <v>68</v>
      </c>
      <c r="B93" s="313" t="s">
        <v>127</v>
      </c>
      <c r="C93" s="138">
        <v>1812</v>
      </c>
      <c r="D93" s="237">
        <v>1812</v>
      </c>
    </row>
    <row r="94" spans="1:4" ht="12" customHeight="1">
      <c r="A94" s="288" t="s">
        <v>69</v>
      </c>
      <c r="B94" s="313" t="s">
        <v>94</v>
      </c>
      <c r="C94" s="140">
        <v>16350</v>
      </c>
      <c r="D94" s="239">
        <v>16457</v>
      </c>
    </row>
    <row r="95" spans="1:4" ht="12" customHeight="1">
      <c r="A95" s="288" t="s">
        <v>70</v>
      </c>
      <c r="B95" s="314" t="s">
        <v>128</v>
      </c>
      <c r="C95" s="140">
        <v>734</v>
      </c>
      <c r="D95" s="239">
        <v>734</v>
      </c>
    </row>
    <row r="96" spans="1:4" ht="12" customHeight="1">
      <c r="A96" s="288" t="s">
        <v>79</v>
      </c>
      <c r="B96" s="315" t="s">
        <v>129</v>
      </c>
      <c r="C96" s="140">
        <v>1118</v>
      </c>
      <c r="D96" s="239">
        <v>1228</v>
      </c>
    </row>
    <row r="97" spans="1:4" ht="12" customHeight="1">
      <c r="A97" s="288" t="s">
        <v>71</v>
      </c>
      <c r="B97" s="313" t="s">
        <v>322</v>
      </c>
      <c r="C97" s="140"/>
      <c r="D97" s="239"/>
    </row>
    <row r="98" spans="1:4" ht="12" customHeight="1">
      <c r="A98" s="288" t="s">
        <v>72</v>
      </c>
      <c r="B98" s="316" t="s">
        <v>323</v>
      </c>
      <c r="C98" s="140"/>
      <c r="D98" s="239"/>
    </row>
    <row r="99" spans="1:4" ht="12" customHeight="1">
      <c r="A99" s="288" t="s">
        <v>80</v>
      </c>
      <c r="B99" s="313" t="s">
        <v>324</v>
      </c>
      <c r="C99" s="140"/>
      <c r="D99" s="239"/>
    </row>
    <row r="100" spans="1:4" ht="12" customHeight="1">
      <c r="A100" s="288" t="s">
        <v>81</v>
      </c>
      <c r="B100" s="313" t="s">
        <v>325</v>
      </c>
      <c r="C100" s="140"/>
      <c r="D100" s="239"/>
    </row>
    <row r="101" spans="1:4" ht="12" customHeight="1">
      <c r="A101" s="288" t="s">
        <v>82</v>
      </c>
      <c r="B101" s="316" t="s">
        <v>326</v>
      </c>
      <c r="C101" s="140">
        <v>862</v>
      </c>
      <c r="D101" s="239">
        <v>862</v>
      </c>
    </row>
    <row r="102" spans="1:4" ht="12" customHeight="1">
      <c r="A102" s="288" t="s">
        <v>83</v>
      </c>
      <c r="B102" s="316" t="s">
        <v>327</v>
      </c>
      <c r="C102" s="140"/>
      <c r="D102" s="239"/>
    </row>
    <row r="103" spans="1:4" ht="12" customHeight="1">
      <c r="A103" s="288" t="s">
        <v>85</v>
      </c>
      <c r="B103" s="313" t="s">
        <v>328</v>
      </c>
      <c r="C103" s="140"/>
      <c r="D103" s="239"/>
    </row>
    <row r="104" spans="1:4" ht="12" customHeight="1">
      <c r="A104" s="299" t="s">
        <v>130</v>
      </c>
      <c r="B104" s="317" t="s">
        <v>329</v>
      </c>
      <c r="C104" s="140"/>
      <c r="D104" s="239"/>
    </row>
    <row r="105" spans="1:4" ht="12" customHeight="1">
      <c r="A105" s="288" t="s">
        <v>330</v>
      </c>
      <c r="B105" s="317" t="s">
        <v>331</v>
      </c>
      <c r="C105" s="140"/>
      <c r="D105" s="239"/>
    </row>
    <row r="106" spans="1:4" ht="12" customHeight="1" thickBot="1">
      <c r="A106" s="300" t="s">
        <v>332</v>
      </c>
      <c r="B106" s="318" t="s">
        <v>333</v>
      </c>
      <c r="C106" s="143">
        <v>256</v>
      </c>
      <c r="D106" s="306">
        <v>366</v>
      </c>
    </row>
    <row r="107" spans="1:4" ht="12" customHeight="1" thickBot="1">
      <c r="A107" s="16" t="s">
        <v>10</v>
      </c>
      <c r="B107" s="14" t="s">
        <v>458</v>
      </c>
      <c r="C107" s="136">
        <f>+C108+C110+C112</f>
        <v>0</v>
      </c>
      <c r="D107" s="236">
        <f>+D108+D110+D112</f>
        <v>15669</v>
      </c>
    </row>
    <row r="108" spans="1:4" ht="12" customHeight="1">
      <c r="A108" s="287" t="s">
        <v>73</v>
      </c>
      <c r="B108" s="313" t="s">
        <v>168</v>
      </c>
      <c r="C108" s="139"/>
      <c r="D108" s="238">
        <v>15669</v>
      </c>
    </row>
    <row r="109" spans="1:4" ht="12" customHeight="1">
      <c r="A109" s="287" t="s">
        <v>74</v>
      </c>
      <c r="B109" s="317" t="s">
        <v>334</v>
      </c>
      <c r="C109" s="139"/>
      <c r="D109" s="238">
        <v>12719</v>
      </c>
    </row>
    <row r="110" spans="1:4" ht="12" customHeight="1">
      <c r="A110" s="287" t="s">
        <v>75</v>
      </c>
      <c r="B110" s="317" t="s">
        <v>131</v>
      </c>
      <c r="C110" s="138"/>
      <c r="D110" s="237"/>
    </row>
    <row r="111" spans="1:4" ht="12" customHeight="1">
      <c r="A111" s="287" t="s">
        <v>76</v>
      </c>
      <c r="B111" s="317" t="s">
        <v>335</v>
      </c>
      <c r="C111" s="262"/>
      <c r="D111" s="237"/>
    </row>
    <row r="112" spans="1:4" ht="12" customHeight="1">
      <c r="A112" s="287" t="s">
        <v>77</v>
      </c>
      <c r="B112" s="319" t="s">
        <v>170</v>
      </c>
      <c r="C112" s="262"/>
      <c r="D112" s="237"/>
    </row>
    <row r="113" spans="1:4" ht="12" customHeight="1">
      <c r="A113" s="287" t="s">
        <v>84</v>
      </c>
      <c r="B113" s="320" t="s">
        <v>456</v>
      </c>
      <c r="C113" s="262"/>
      <c r="D113" s="237"/>
    </row>
    <row r="114" spans="1:4" ht="12" customHeight="1">
      <c r="A114" s="287" t="s">
        <v>86</v>
      </c>
      <c r="B114" s="310" t="s">
        <v>336</v>
      </c>
      <c r="C114" s="262"/>
      <c r="D114" s="237"/>
    </row>
    <row r="115" spans="1:4" ht="12" customHeight="1">
      <c r="A115" s="287" t="s">
        <v>132</v>
      </c>
      <c r="B115" s="313" t="s">
        <v>325</v>
      </c>
      <c r="C115" s="262"/>
      <c r="D115" s="237"/>
    </row>
    <row r="116" spans="1:4" ht="12" customHeight="1">
      <c r="A116" s="287" t="s">
        <v>133</v>
      </c>
      <c r="B116" s="313" t="s">
        <v>337</v>
      </c>
      <c r="C116" s="262"/>
      <c r="D116" s="237"/>
    </row>
    <row r="117" spans="1:4" ht="12" customHeight="1">
      <c r="A117" s="287" t="s">
        <v>134</v>
      </c>
      <c r="B117" s="313" t="s">
        <v>338</v>
      </c>
      <c r="C117" s="262"/>
      <c r="D117" s="237"/>
    </row>
    <row r="118" spans="1:4" ht="12" customHeight="1">
      <c r="A118" s="287" t="s">
        <v>339</v>
      </c>
      <c r="B118" s="313" t="s">
        <v>328</v>
      </c>
      <c r="C118" s="262"/>
      <c r="D118" s="237"/>
    </row>
    <row r="119" spans="1:4" ht="12" customHeight="1">
      <c r="A119" s="287" t="s">
        <v>340</v>
      </c>
      <c r="B119" s="313" t="s">
        <v>341</v>
      </c>
      <c r="C119" s="262"/>
      <c r="D119" s="237"/>
    </row>
    <row r="120" spans="1:4" ht="12" customHeight="1" thickBot="1">
      <c r="A120" s="299" t="s">
        <v>342</v>
      </c>
      <c r="B120" s="313" t="s">
        <v>343</v>
      </c>
      <c r="C120" s="265"/>
      <c r="D120" s="239"/>
    </row>
    <row r="121" spans="1:4" ht="12" customHeight="1" thickBot="1">
      <c r="A121" s="16" t="s">
        <v>11</v>
      </c>
      <c r="B121" s="53" t="s">
        <v>344</v>
      </c>
      <c r="C121" s="136">
        <f>+C122+C123</f>
        <v>3471</v>
      </c>
      <c r="D121" s="236">
        <f>+D122+D123</f>
        <v>3320</v>
      </c>
    </row>
    <row r="122" spans="1:4" ht="12" customHeight="1">
      <c r="A122" s="287" t="s">
        <v>56</v>
      </c>
      <c r="B122" s="310" t="s">
        <v>46</v>
      </c>
      <c r="C122" s="139">
        <v>3471</v>
      </c>
      <c r="D122" s="238">
        <v>3320</v>
      </c>
    </row>
    <row r="123" spans="1:4" s="46" customFormat="1" ht="12" customHeight="1" thickBot="1">
      <c r="A123" s="289" t="s">
        <v>57</v>
      </c>
      <c r="B123" s="317" t="s">
        <v>47</v>
      </c>
      <c r="C123" s="140">
        <v>0</v>
      </c>
      <c r="D123" s="239"/>
    </row>
    <row r="124" spans="1:4" ht="12" customHeight="1" thickBot="1">
      <c r="A124" s="16" t="s">
        <v>12</v>
      </c>
      <c r="B124" s="53" t="s">
        <v>345</v>
      </c>
      <c r="C124" s="136">
        <f>+C91+C107+C121</f>
        <v>32061</v>
      </c>
      <c r="D124" s="236">
        <f>+D91+D107+D121</f>
        <v>47796</v>
      </c>
    </row>
    <row r="125" spans="1:4" ht="12" customHeight="1" thickBot="1">
      <c r="A125" s="16" t="s">
        <v>13</v>
      </c>
      <c r="B125" s="53" t="s">
        <v>346</v>
      </c>
      <c r="C125" s="136">
        <f>+C126+C127+C128</f>
        <v>0</v>
      </c>
      <c r="D125" s="236">
        <f>+D126+D127+D128</f>
        <v>9955</v>
      </c>
    </row>
    <row r="126" spans="1:4" ht="12" customHeight="1">
      <c r="A126" s="287" t="s">
        <v>60</v>
      </c>
      <c r="B126" s="310" t="s">
        <v>347</v>
      </c>
      <c r="C126" s="262"/>
      <c r="D126" s="237">
        <v>44</v>
      </c>
    </row>
    <row r="127" spans="1:4" ht="12" customHeight="1">
      <c r="A127" s="287" t="s">
        <v>61</v>
      </c>
      <c r="B127" s="310" t="s">
        <v>348</v>
      </c>
      <c r="C127" s="262"/>
      <c r="D127" s="237"/>
    </row>
    <row r="128" spans="1:4" ht="12" customHeight="1" thickBot="1">
      <c r="A128" s="299" t="s">
        <v>62</v>
      </c>
      <c r="B128" s="321" t="s">
        <v>349</v>
      </c>
      <c r="C128" s="262"/>
      <c r="D128" s="237">
        <v>9911</v>
      </c>
    </row>
    <row r="129" spans="1:10" ht="12" customHeight="1" thickBot="1">
      <c r="A129" s="16" t="s">
        <v>14</v>
      </c>
      <c r="B129" s="53" t="s">
        <v>350</v>
      </c>
      <c r="C129" s="136">
        <f>+C130+C131+C132+C133</f>
        <v>0</v>
      </c>
      <c r="D129" s="236">
        <f>+D130+D131+D132+D133</f>
        <v>0</v>
      </c>
    </row>
    <row r="130" spans="1:10" s="46" customFormat="1" ht="12" customHeight="1">
      <c r="A130" s="287" t="s">
        <v>63</v>
      </c>
      <c r="B130" s="310" t="s">
        <v>446</v>
      </c>
      <c r="C130" s="262"/>
      <c r="D130" s="237"/>
    </row>
    <row r="131" spans="1:10" ht="23.25" customHeight="1">
      <c r="A131" s="287" t="s">
        <v>64</v>
      </c>
      <c r="B131" s="310" t="s">
        <v>447</v>
      </c>
      <c r="C131" s="262"/>
      <c r="D131" s="237"/>
      <c r="J131" s="117"/>
    </row>
    <row r="132" spans="1:10" ht="21" customHeight="1">
      <c r="A132" s="287" t="s">
        <v>256</v>
      </c>
      <c r="B132" s="310" t="s">
        <v>448</v>
      </c>
      <c r="C132" s="262"/>
      <c r="D132" s="237"/>
    </row>
    <row r="133" spans="1:10" ht="12" customHeight="1" thickBot="1">
      <c r="A133" s="299" t="s">
        <v>258</v>
      </c>
      <c r="B133" s="321" t="s">
        <v>449</v>
      </c>
      <c r="C133" s="262"/>
      <c r="D133" s="237"/>
    </row>
    <row r="134" spans="1:10" s="46" customFormat="1" ht="12" customHeight="1" thickBot="1">
      <c r="A134" s="16" t="s">
        <v>15</v>
      </c>
      <c r="B134" s="53" t="s">
        <v>351</v>
      </c>
      <c r="C134" s="142">
        <f>+C135+C136+C137+C138</f>
        <v>0</v>
      </c>
      <c r="D134" s="245">
        <f>+D135+D136+D137+D138</f>
        <v>0</v>
      </c>
    </row>
    <row r="135" spans="1:10" s="46" customFormat="1" ht="12" customHeight="1">
      <c r="A135" s="287" t="s">
        <v>65</v>
      </c>
      <c r="B135" s="310" t="s">
        <v>352</v>
      </c>
      <c r="C135" s="262"/>
      <c r="D135" s="237"/>
    </row>
    <row r="136" spans="1:10" s="46" customFormat="1" ht="12" customHeight="1">
      <c r="A136" s="287" t="s">
        <v>66</v>
      </c>
      <c r="B136" s="310" t="s">
        <v>353</v>
      </c>
      <c r="C136" s="262"/>
      <c r="D136" s="237"/>
    </row>
    <row r="137" spans="1:10" s="46" customFormat="1" ht="12" customHeight="1">
      <c r="A137" s="287" t="s">
        <v>265</v>
      </c>
      <c r="B137" s="310" t="s">
        <v>450</v>
      </c>
      <c r="C137" s="262"/>
      <c r="D137" s="237"/>
    </row>
    <row r="138" spans="1:10" s="46" customFormat="1" ht="12" customHeight="1" thickBot="1">
      <c r="A138" s="299" t="s">
        <v>267</v>
      </c>
      <c r="B138" s="321" t="s">
        <v>394</v>
      </c>
      <c r="C138" s="262"/>
      <c r="D138" s="237"/>
    </row>
    <row r="139" spans="1:10" s="46" customFormat="1" ht="12" customHeight="1" thickBot="1">
      <c r="A139" s="16" t="s">
        <v>16</v>
      </c>
      <c r="B139" s="53" t="s">
        <v>354</v>
      </c>
      <c r="C139" s="144">
        <f>+C140+C141+C142+C143</f>
        <v>0</v>
      </c>
      <c r="D139" s="307">
        <f>+D140+D141+D142+D143</f>
        <v>0</v>
      </c>
    </row>
    <row r="140" spans="1:10" ht="12.75" customHeight="1">
      <c r="A140" s="287" t="s">
        <v>125</v>
      </c>
      <c r="B140" s="310" t="s">
        <v>462</v>
      </c>
      <c r="C140" s="262"/>
      <c r="D140" s="237"/>
    </row>
    <row r="141" spans="1:10" ht="12" customHeight="1">
      <c r="A141" s="287" t="s">
        <v>126</v>
      </c>
      <c r="B141" s="310" t="s">
        <v>463</v>
      </c>
      <c r="C141" s="262"/>
      <c r="D141" s="237"/>
    </row>
    <row r="142" spans="1:10" ht="15" customHeight="1">
      <c r="A142" s="287" t="s">
        <v>169</v>
      </c>
      <c r="B142" s="310" t="s">
        <v>464</v>
      </c>
      <c r="C142" s="262"/>
      <c r="D142" s="237"/>
    </row>
    <row r="143" spans="1:10" ht="13.5" thickBot="1">
      <c r="A143" s="287" t="s">
        <v>273</v>
      </c>
      <c r="B143" s="310" t="s">
        <v>465</v>
      </c>
      <c r="C143" s="262"/>
      <c r="D143" s="237"/>
    </row>
    <row r="144" spans="1:10" ht="15" customHeight="1" thickBot="1">
      <c r="A144" s="16" t="s">
        <v>17</v>
      </c>
      <c r="B144" s="53" t="s">
        <v>359</v>
      </c>
      <c r="C144" s="278">
        <f>+C125+C129+C134+C139</f>
        <v>0</v>
      </c>
      <c r="D144" s="308">
        <f>+D125+D129+D134+D139</f>
        <v>9955</v>
      </c>
    </row>
    <row r="145" spans="1:4" ht="14.25" customHeight="1" thickBot="1">
      <c r="A145" s="301" t="s">
        <v>18</v>
      </c>
      <c r="B145" s="311" t="s">
        <v>360</v>
      </c>
      <c r="C145" s="278">
        <f>+C124+C144</f>
        <v>32061</v>
      </c>
      <c r="D145" s="308">
        <f>+D124+D144</f>
        <v>57751</v>
      </c>
    </row>
    <row r="146" spans="1:4" ht="13.5" thickBot="1"/>
    <row r="147" spans="1:4" ht="13.5" thickBot="1">
      <c r="A147" s="352" t="s">
        <v>475</v>
      </c>
      <c r="B147" s="353"/>
      <c r="C147" s="354">
        <v>7</v>
      </c>
    </row>
    <row r="148" spans="1:4" ht="13.5" thickBot="1">
      <c r="A148" s="352" t="s">
        <v>476</v>
      </c>
      <c r="B148" s="353"/>
      <c r="C148" s="354">
        <v>4</v>
      </c>
    </row>
  </sheetData>
  <sheetProtection formatCells="0"/>
  <mergeCells count="4">
    <mergeCell ref="A7:D7"/>
    <mergeCell ref="A90:D90"/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  <rowBreaks count="1" manualBreakCount="1">
    <brk id="8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Normal="100" workbookViewId="0">
      <selection activeCell="D20" sqref="A20:D20"/>
    </sheetView>
  </sheetViews>
  <sheetFormatPr defaultRowHeight="12.75"/>
  <cols>
    <col min="1" max="1" width="5.5" style="25" customWidth="1"/>
    <col min="2" max="2" width="33.1640625" style="25" customWidth="1"/>
    <col min="3" max="3" width="12.33203125" style="25" customWidth="1"/>
    <col min="4" max="4" width="11.5" style="25" customWidth="1"/>
    <col min="5" max="5" width="11.33203125" style="25" customWidth="1"/>
    <col min="6" max="6" width="11" style="25" customWidth="1"/>
    <col min="7" max="7" width="14.33203125" style="25" customWidth="1"/>
    <col min="8" max="16384" width="9.33203125" style="25"/>
  </cols>
  <sheetData>
    <row r="1" spans="1:7" ht="43.5" customHeight="1">
      <c r="A1" s="404" t="s">
        <v>5</v>
      </c>
      <c r="B1" s="404"/>
      <c r="C1" s="404"/>
      <c r="D1" s="404"/>
      <c r="E1" s="404"/>
      <c r="F1" s="404"/>
      <c r="G1" s="404"/>
    </row>
    <row r="3" spans="1:7" s="74" customFormat="1" ht="27" customHeight="1">
      <c r="A3" s="72" t="s">
        <v>149</v>
      </c>
      <c r="B3" s="73"/>
      <c r="C3" s="403" t="s">
        <v>479</v>
      </c>
      <c r="D3" s="403"/>
      <c r="E3" s="403"/>
      <c r="F3" s="403"/>
      <c r="G3" s="403"/>
    </row>
    <row r="4" spans="1:7" s="74" customFormat="1" ht="15.75">
      <c r="A4" s="73"/>
      <c r="B4" s="73"/>
      <c r="C4" s="73"/>
      <c r="D4" s="73"/>
      <c r="E4" s="73"/>
      <c r="F4" s="73"/>
      <c r="G4" s="73"/>
    </row>
    <row r="5" spans="1:7" s="74" customFormat="1" ht="24.75" customHeight="1">
      <c r="A5" s="72" t="s">
        <v>150</v>
      </c>
      <c r="B5" s="73"/>
      <c r="C5" s="403" t="s">
        <v>480</v>
      </c>
      <c r="D5" s="403"/>
      <c r="E5" s="403"/>
      <c r="F5" s="403"/>
      <c r="G5" s="73"/>
    </row>
    <row r="6" spans="1:7" s="75" customFormat="1">
      <c r="A6" s="106"/>
      <c r="B6" s="106"/>
      <c r="C6" s="106"/>
      <c r="D6" s="106"/>
      <c r="E6" s="106"/>
      <c r="F6" s="106"/>
      <c r="G6" s="106"/>
    </row>
    <row r="7" spans="1:7" s="76" customFormat="1" ht="15" customHeight="1">
      <c r="A7" s="133" t="s">
        <v>490</v>
      </c>
      <c r="B7" s="132"/>
      <c r="C7" s="132"/>
      <c r="D7" s="118"/>
      <c r="E7" s="118"/>
      <c r="F7" s="118"/>
      <c r="G7" s="118"/>
    </row>
    <row r="8" spans="1:7" s="76" customFormat="1" ht="15" customHeight="1" thickBot="1">
      <c r="A8" s="133" t="s">
        <v>151</v>
      </c>
      <c r="B8" s="118"/>
      <c r="C8" s="118"/>
      <c r="D8" s="118"/>
      <c r="E8" s="118"/>
      <c r="F8" s="118"/>
      <c r="G8" s="118"/>
    </row>
    <row r="9" spans="1:7" s="39" customFormat="1" ht="42" customHeight="1" thickBot="1">
      <c r="A9" s="99" t="s">
        <v>7</v>
      </c>
      <c r="B9" s="100" t="s">
        <v>152</v>
      </c>
      <c r="C9" s="100" t="s">
        <v>153</v>
      </c>
      <c r="D9" s="100" t="s">
        <v>154</v>
      </c>
      <c r="E9" s="100" t="s">
        <v>155</v>
      </c>
      <c r="F9" s="100" t="s">
        <v>156</v>
      </c>
      <c r="G9" s="101" t="s">
        <v>40</v>
      </c>
    </row>
    <row r="10" spans="1:7" ht="24" customHeight="1">
      <c r="A10" s="119" t="s">
        <v>9</v>
      </c>
      <c r="B10" s="104" t="s">
        <v>157</v>
      </c>
      <c r="C10" s="77"/>
      <c r="D10" s="77"/>
      <c r="E10" s="77"/>
      <c r="F10" s="77"/>
      <c r="G10" s="120">
        <f>SUM(C10:F10)</f>
        <v>0</v>
      </c>
    </row>
    <row r="11" spans="1:7" ht="24" customHeight="1">
      <c r="A11" s="121" t="s">
        <v>10</v>
      </c>
      <c r="B11" s="105" t="s">
        <v>158</v>
      </c>
      <c r="C11" s="78"/>
      <c r="D11" s="78"/>
      <c r="E11" s="78"/>
      <c r="F11" s="78"/>
      <c r="G11" s="122">
        <f t="shared" ref="G11:G16" si="0">SUM(C11:F11)</f>
        <v>0</v>
      </c>
    </row>
    <row r="12" spans="1:7" ht="24" customHeight="1">
      <c r="A12" s="121" t="s">
        <v>11</v>
      </c>
      <c r="B12" s="105" t="s">
        <v>159</v>
      </c>
      <c r="C12" s="78"/>
      <c r="D12" s="78"/>
      <c r="E12" s="78"/>
      <c r="F12" s="78"/>
      <c r="G12" s="122">
        <f t="shared" si="0"/>
        <v>0</v>
      </c>
    </row>
    <row r="13" spans="1:7" ht="24" customHeight="1">
      <c r="A13" s="121" t="s">
        <v>12</v>
      </c>
      <c r="B13" s="105" t="s">
        <v>160</v>
      </c>
      <c r="C13" s="78"/>
      <c r="D13" s="78"/>
      <c r="E13" s="78"/>
      <c r="F13" s="78"/>
      <c r="G13" s="122">
        <f t="shared" si="0"/>
        <v>0</v>
      </c>
    </row>
    <row r="14" spans="1:7" ht="24" customHeight="1">
      <c r="A14" s="121" t="s">
        <v>13</v>
      </c>
      <c r="B14" s="105" t="s">
        <v>161</v>
      </c>
      <c r="C14" s="78"/>
      <c r="D14" s="78"/>
      <c r="E14" s="78"/>
      <c r="F14" s="78"/>
      <c r="G14" s="122">
        <f t="shared" si="0"/>
        <v>0</v>
      </c>
    </row>
    <row r="15" spans="1:7" ht="24" customHeight="1" thickBot="1">
      <c r="A15" s="123" t="s">
        <v>14</v>
      </c>
      <c r="B15" s="124" t="s">
        <v>162</v>
      </c>
      <c r="C15" s="79"/>
      <c r="D15" s="79"/>
      <c r="E15" s="79">
        <v>9602</v>
      </c>
      <c r="F15" s="79"/>
      <c r="G15" s="125">
        <f t="shared" si="0"/>
        <v>9602</v>
      </c>
    </row>
    <row r="16" spans="1:7" s="80" customFormat="1" ht="24" customHeight="1" thickBot="1">
      <c r="A16" s="126" t="s">
        <v>15</v>
      </c>
      <c r="B16" s="127" t="s">
        <v>40</v>
      </c>
      <c r="C16" s="128">
        <f>SUM(C10:C15)</f>
        <v>0</v>
      </c>
      <c r="D16" s="128">
        <f>SUM(D10:D15)</f>
        <v>0</v>
      </c>
      <c r="E16" s="128">
        <f>SUM(E10:E15)</f>
        <v>9602</v>
      </c>
      <c r="F16" s="128">
        <f>SUM(F10:F15)</f>
        <v>0</v>
      </c>
      <c r="G16" s="129">
        <f t="shared" si="0"/>
        <v>9602</v>
      </c>
    </row>
    <row r="17" spans="1:7" s="75" customFormat="1">
      <c r="A17" s="106"/>
      <c r="B17" s="106"/>
      <c r="C17" s="106"/>
      <c r="D17" s="106"/>
      <c r="E17" s="106"/>
      <c r="F17" s="106"/>
      <c r="G17" s="106"/>
    </row>
    <row r="18" spans="1:7" s="75" customFormat="1">
      <c r="A18" s="106"/>
      <c r="B18" s="106"/>
      <c r="C18" s="106"/>
      <c r="D18" s="106"/>
      <c r="E18" s="106"/>
      <c r="F18" s="106"/>
      <c r="G18" s="106"/>
    </row>
    <row r="19" spans="1:7" s="75" customFormat="1">
      <c r="A19" s="106"/>
      <c r="B19" s="106"/>
      <c r="C19" s="106"/>
      <c r="D19" s="106"/>
      <c r="E19" s="106"/>
      <c r="F19" s="106"/>
      <c r="G19" s="106"/>
    </row>
    <row r="20" spans="1:7" s="75" customFormat="1" ht="15.75">
      <c r="A20" s="74"/>
      <c r="B20" s="106"/>
      <c r="C20" s="106"/>
      <c r="D20" s="106"/>
      <c r="E20" s="106"/>
      <c r="F20" s="106"/>
      <c r="G20" s="106"/>
    </row>
    <row r="21" spans="1:7" s="75" customFormat="1">
      <c r="A21" s="106"/>
      <c r="B21" s="106"/>
      <c r="C21" s="106"/>
      <c r="D21" s="106"/>
      <c r="E21" s="106"/>
      <c r="F21" s="106"/>
      <c r="G21" s="106"/>
    </row>
    <row r="22" spans="1:7">
      <c r="A22" s="106"/>
      <c r="B22" s="106"/>
      <c r="C22" s="106"/>
      <c r="D22" s="106"/>
      <c r="E22" s="106"/>
      <c r="F22" s="106"/>
      <c r="G22" s="106"/>
    </row>
    <row r="23" spans="1:7">
      <c r="A23" s="106"/>
      <c r="B23" s="106"/>
      <c r="C23" s="75"/>
      <c r="D23" s="75"/>
      <c r="E23" s="75"/>
      <c r="F23" s="75"/>
      <c r="G23" s="106"/>
    </row>
    <row r="24" spans="1:7" ht="13.5">
      <c r="A24" s="106"/>
      <c r="B24" s="106"/>
      <c r="C24" s="130"/>
      <c r="D24" s="131" t="s">
        <v>163</v>
      </c>
      <c r="E24" s="131"/>
      <c r="F24" s="130"/>
      <c r="G24" s="106"/>
    </row>
    <row r="25" spans="1:7" ht="13.5">
      <c r="C25" s="81"/>
      <c r="D25" s="82"/>
      <c r="E25" s="82"/>
      <c r="F25" s="81"/>
    </row>
    <row r="26" spans="1:7" ht="13.5">
      <c r="C26" s="81"/>
      <c r="D26" s="82"/>
      <c r="E26" s="82"/>
      <c r="F26" s="81"/>
    </row>
  </sheetData>
  <mergeCells count="3">
    <mergeCell ref="C3:G3"/>
    <mergeCell ref="C5:F5"/>
    <mergeCell ref="A1:G1"/>
  </mergeCells>
  <phoneticPr fontId="29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topLeftCell="A118" zoomScale="120" zoomScaleNormal="120" zoomScaleSheetLayoutView="130" workbookViewId="0">
      <selection activeCell="D128" sqref="D128"/>
    </sheetView>
  </sheetViews>
  <sheetFormatPr defaultRowHeight="15.75"/>
  <cols>
    <col min="1" max="1" width="9" style="188" customWidth="1"/>
    <col min="2" max="2" width="75.83203125" style="188" customWidth="1"/>
    <col min="3" max="3" width="15.5" style="189" customWidth="1"/>
    <col min="4" max="4" width="15.5" style="188" customWidth="1"/>
    <col min="5" max="5" width="9" style="18" customWidth="1"/>
    <col min="6" max="16384" width="9.33203125" style="18"/>
  </cols>
  <sheetData>
    <row r="1" spans="1:6" ht="15.95" customHeight="1">
      <c r="A1" s="364" t="s">
        <v>6</v>
      </c>
      <c r="B1" s="364"/>
      <c r="C1" s="364"/>
      <c r="D1" s="364"/>
    </row>
    <row r="2" spans="1:6" ht="15.95" customHeight="1" thickBot="1">
      <c r="A2" s="362" t="s">
        <v>105</v>
      </c>
      <c r="B2" s="362"/>
      <c r="D2" s="261"/>
    </row>
    <row r="3" spans="1:6" ht="15.95" customHeight="1">
      <c r="A3" s="357" t="s">
        <v>55</v>
      </c>
      <c r="B3" s="359" t="s">
        <v>8</v>
      </c>
      <c r="C3" s="361" t="s">
        <v>361</v>
      </c>
      <c r="D3" s="361"/>
    </row>
    <row r="4" spans="1:6" ht="38.1" customHeight="1" thickBot="1">
      <c r="A4" s="358"/>
      <c r="B4" s="360"/>
      <c r="C4" s="196" t="s">
        <v>197</v>
      </c>
      <c r="D4" s="196" t="s">
        <v>201</v>
      </c>
    </row>
    <row r="5" spans="1:6" s="19" customFormat="1" ht="12" customHeight="1" thickBot="1">
      <c r="A5" s="16">
        <v>1</v>
      </c>
      <c r="B5" s="17">
        <v>2</v>
      </c>
      <c r="C5" s="17">
        <v>3</v>
      </c>
      <c r="D5" s="17">
        <v>4</v>
      </c>
    </row>
    <row r="6" spans="1:6" s="1" customFormat="1" ht="12" customHeight="1" thickBot="1">
      <c r="A6" s="10" t="s">
        <v>9</v>
      </c>
      <c r="B6" s="322" t="s">
        <v>206</v>
      </c>
      <c r="C6" s="136">
        <f>+C7+C8+C9+C10+C11+C12</f>
        <v>17300</v>
      </c>
      <c r="D6" s="236">
        <f>+D7+D8+D9+D10+D11+D12</f>
        <v>20360</v>
      </c>
    </row>
    <row r="7" spans="1:6" s="1" customFormat="1" ht="12" customHeight="1">
      <c r="A7" s="6" t="s">
        <v>67</v>
      </c>
      <c r="B7" s="323" t="s">
        <v>207</v>
      </c>
      <c r="C7" s="139">
        <v>6592</v>
      </c>
      <c r="D7" s="238">
        <v>6592</v>
      </c>
    </row>
    <row r="8" spans="1:6" s="1" customFormat="1" ht="12" customHeight="1">
      <c r="A8" s="5" t="s">
        <v>68</v>
      </c>
      <c r="B8" s="320" t="s">
        <v>208</v>
      </c>
      <c r="C8" s="138"/>
      <c r="D8" s="237"/>
    </row>
    <row r="9" spans="1:6" s="1" customFormat="1" ht="12" customHeight="1">
      <c r="A9" s="5" t="s">
        <v>69</v>
      </c>
      <c r="B9" s="320" t="s">
        <v>209</v>
      </c>
      <c r="C9" s="138">
        <v>4162</v>
      </c>
      <c r="D9" s="237">
        <v>4162</v>
      </c>
    </row>
    <row r="10" spans="1:6" s="1" customFormat="1" ht="12" customHeight="1">
      <c r="A10" s="5" t="s">
        <v>70</v>
      </c>
      <c r="B10" s="320" t="s">
        <v>210</v>
      </c>
      <c r="C10" s="138">
        <v>188</v>
      </c>
      <c r="D10" s="237">
        <v>188</v>
      </c>
    </row>
    <row r="11" spans="1:6" s="1" customFormat="1" ht="12" customHeight="1">
      <c r="A11" s="5" t="s">
        <v>101</v>
      </c>
      <c r="B11" s="320" t="s">
        <v>211</v>
      </c>
      <c r="C11" s="138">
        <v>8</v>
      </c>
      <c r="D11" s="263">
        <v>3068</v>
      </c>
      <c r="F11" s="1" t="s">
        <v>487</v>
      </c>
    </row>
    <row r="12" spans="1:6" s="1" customFormat="1" ht="12" customHeight="1" thickBot="1">
      <c r="A12" s="7" t="s">
        <v>71</v>
      </c>
      <c r="B12" s="319" t="s">
        <v>212</v>
      </c>
      <c r="C12" s="138">
        <v>6350</v>
      </c>
      <c r="D12" s="264">
        <v>6350</v>
      </c>
    </row>
    <row r="13" spans="1:6" s="1" customFormat="1" ht="12" customHeight="1" thickBot="1">
      <c r="A13" s="10" t="s">
        <v>10</v>
      </c>
      <c r="B13" s="324" t="s">
        <v>213</v>
      </c>
      <c r="C13" s="136">
        <f>+C14+C15+C16+C17+C18</f>
        <v>180</v>
      </c>
      <c r="D13" s="236">
        <f>+D14+D15+D16+D17+D18</f>
        <v>180</v>
      </c>
    </row>
    <row r="14" spans="1:6" s="1" customFormat="1" ht="12" customHeight="1">
      <c r="A14" s="6" t="s">
        <v>73</v>
      </c>
      <c r="B14" s="323" t="s">
        <v>214</v>
      </c>
      <c r="C14" s="238"/>
      <c r="D14" s="238"/>
    </row>
    <row r="15" spans="1:6" s="1" customFormat="1" ht="12" customHeight="1">
      <c r="A15" s="5" t="s">
        <v>74</v>
      </c>
      <c r="B15" s="320" t="s">
        <v>215</v>
      </c>
      <c r="C15" s="237"/>
      <c r="D15" s="237"/>
    </row>
    <row r="16" spans="1:6" s="1" customFormat="1" ht="12" customHeight="1">
      <c r="A16" s="5" t="s">
        <v>75</v>
      </c>
      <c r="B16" s="320" t="s">
        <v>452</v>
      </c>
      <c r="C16" s="237"/>
      <c r="D16" s="237"/>
    </row>
    <row r="17" spans="1:6" s="1" customFormat="1" ht="12" customHeight="1">
      <c r="A17" s="5" t="s">
        <v>76</v>
      </c>
      <c r="B17" s="320" t="s">
        <v>453</v>
      </c>
      <c r="C17" s="237"/>
      <c r="D17" s="237"/>
    </row>
    <row r="18" spans="1:6" s="1" customFormat="1" ht="12" customHeight="1">
      <c r="A18" s="5" t="s">
        <v>77</v>
      </c>
      <c r="B18" s="320" t="s">
        <v>218</v>
      </c>
      <c r="C18" s="237">
        <v>180</v>
      </c>
      <c r="D18" s="237">
        <v>180</v>
      </c>
    </row>
    <row r="19" spans="1:6" s="1" customFormat="1" ht="12" customHeight="1" thickBot="1">
      <c r="A19" s="7" t="s">
        <v>84</v>
      </c>
      <c r="B19" s="319" t="s">
        <v>219</v>
      </c>
      <c r="C19" s="239"/>
      <c r="D19" s="239"/>
    </row>
    <row r="20" spans="1:6" s="1" customFormat="1" ht="12" customHeight="1" thickBot="1">
      <c r="A20" s="10" t="s">
        <v>11</v>
      </c>
      <c r="B20" s="322" t="s">
        <v>220</v>
      </c>
      <c r="C20" s="236">
        <f>+C21+C22+C23+C24+C25</f>
        <v>0</v>
      </c>
      <c r="D20" s="236">
        <f>+D21+D22+D23+D24+D25</f>
        <v>10000</v>
      </c>
    </row>
    <row r="21" spans="1:6" s="1" customFormat="1" ht="12" customHeight="1">
      <c r="A21" s="6" t="s">
        <v>56</v>
      </c>
      <c r="B21" s="323" t="s">
        <v>221</v>
      </c>
      <c r="C21" s="238"/>
      <c r="D21" s="238"/>
    </row>
    <row r="22" spans="1:6" s="1" customFormat="1" ht="12" customHeight="1">
      <c r="A22" s="5" t="s">
        <v>57</v>
      </c>
      <c r="B22" s="320" t="s">
        <v>222</v>
      </c>
      <c r="C22" s="237"/>
      <c r="D22" s="237"/>
    </row>
    <row r="23" spans="1:6" s="1" customFormat="1" ht="12" customHeight="1">
      <c r="A23" s="5" t="s">
        <v>58</v>
      </c>
      <c r="B23" s="320" t="s">
        <v>454</v>
      </c>
      <c r="C23" s="237"/>
      <c r="D23" s="237"/>
    </row>
    <row r="24" spans="1:6" s="1" customFormat="1" ht="12" customHeight="1">
      <c r="A24" s="5" t="s">
        <v>59</v>
      </c>
      <c r="B24" s="320" t="s">
        <v>455</v>
      </c>
      <c r="C24" s="237"/>
      <c r="D24" s="237"/>
    </row>
    <row r="25" spans="1:6" s="1" customFormat="1" ht="12" customHeight="1">
      <c r="A25" s="5" t="s">
        <v>115</v>
      </c>
      <c r="B25" s="320" t="s">
        <v>225</v>
      </c>
      <c r="C25" s="237"/>
      <c r="D25" s="237">
        <v>10000</v>
      </c>
      <c r="F25" s="1" t="s">
        <v>483</v>
      </c>
    </row>
    <row r="26" spans="1:6" s="1" customFormat="1" ht="12" customHeight="1" thickBot="1">
      <c r="A26" s="7" t="s">
        <v>116</v>
      </c>
      <c r="B26" s="319" t="s">
        <v>226</v>
      </c>
      <c r="C26" s="239"/>
      <c r="D26" s="239">
        <v>10000</v>
      </c>
    </row>
    <row r="27" spans="1:6" s="1" customFormat="1" ht="12" customHeight="1" thickBot="1">
      <c r="A27" s="10" t="s">
        <v>117</v>
      </c>
      <c r="B27" s="322" t="s">
        <v>227</v>
      </c>
      <c r="C27" s="142">
        <f>+C28+C31+C32+C33</f>
        <v>5702</v>
      </c>
      <c r="D27" s="245">
        <f>+D28+D31+D32+D33</f>
        <v>5702</v>
      </c>
    </row>
    <row r="28" spans="1:6" s="1" customFormat="1" ht="12" customHeight="1">
      <c r="A28" s="6" t="s">
        <v>228</v>
      </c>
      <c r="B28" s="323" t="s">
        <v>229</v>
      </c>
      <c r="C28" s="290">
        <f>+C29+C30</f>
        <v>1790</v>
      </c>
      <c r="D28" s="266">
        <f>+D29+D30</f>
        <v>1790</v>
      </c>
    </row>
    <row r="29" spans="1:6" s="1" customFormat="1" ht="12" customHeight="1">
      <c r="A29" s="5" t="s">
        <v>230</v>
      </c>
      <c r="B29" s="320" t="s">
        <v>231</v>
      </c>
      <c r="C29" s="138">
        <v>190</v>
      </c>
      <c r="D29" s="237">
        <v>190</v>
      </c>
    </row>
    <row r="30" spans="1:6" s="1" customFormat="1" ht="12" customHeight="1">
      <c r="A30" s="5" t="s">
        <v>232</v>
      </c>
      <c r="B30" s="320" t="s">
        <v>233</v>
      </c>
      <c r="C30" s="138">
        <v>1600</v>
      </c>
      <c r="D30" s="237">
        <v>1600</v>
      </c>
    </row>
    <row r="31" spans="1:6" s="1" customFormat="1" ht="12" customHeight="1">
      <c r="A31" s="5" t="s">
        <v>234</v>
      </c>
      <c r="B31" s="320" t="s">
        <v>235</v>
      </c>
      <c r="C31" s="138">
        <v>360</v>
      </c>
      <c r="D31" s="237">
        <v>360</v>
      </c>
    </row>
    <row r="32" spans="1:6" s="1" customFormat="1" ht="12" customHeight="1">
      <c r="A32" s="5" t="s">
        <v>236</v>
      </c>
      <c r="B32" s="320" t="s">
        <v>237</v>
      </c>
      <c r="C32" s="138"/>
      <c r="D32" s="237"/>
    </row>
    <row r="33" spans="1:4" s="1" customFormat="1" ht="12" customHeight="1" thickBot="1">
      <c r="A33" s="7" t="s">
        <v>238</v>
      </c>
      <c r="B33" s="319" t="s">
        <v>239</v>
      </c>
      <c r="C33" s="140">
        <v>3552</v>
      </c>
      <c r="D33" s="239">
        <v>3552</v>
      </c>
    </row>
    <row r="34" spans="1:4" s="1" customFormat="1" ht="12" customHeight="1" thickBot="1">
      <c r="A34" s="10" t="s">
        <v>13</v>
      </c>
      <c r="B34" s="322" t="s">
        <v>240</v>
      </c>
      <c r="C34" s="136">
        <f>SUM(C35:C44)</f>
        <v>465</v>
      </c>
      <c r="D34" s="236">
        <f>SUM(D35:D44)</f>
        <v>465</v>
      </c>
    </row>
    <row r="35" spans="1:4" s="1" customFormat="1" ht="12" customHeight="1">
      <c r="A35" s="6" t="s">
        <v>60</v>
      </c>
      <c r="B35" s="323" t="s">
        <v>241</v>
      </c>
      <c r="C35" s="139"/>
      <c r="D35" s="238"/>
    </row>
    <row r="36" spans="1:4" s="1" customFormat="1" ht="12" customHeight="1">
      <c r="A36" s="5" t="s">
        <v>61</v>
      </c>
      <c r="B36" s="320" t="s">
        <v>242</v>
      </c>
      <c r="C36" s="138"/>
      <c r="D36" s="237"/>
    </row>
    <row r="37" spans="1:4" s="1" customFormat="1" ht="12" customHeight="1">
      <c r="A37" s="5" t="s">
        <v>62</v>
      </c>
      <c r="B37" s="320" t="s">
        <v>243</v>
      </c>
      <c r="C37" s="138"/>
      <c r="D37" s="237"/>
    </row>
    <row r="38" spans="1:4" s="1" customFormat="1" ht="12" customHeight="1">
      <c r="A38" s="5" t="s">
        <v>119</v>
      </c>
      <c r="B38" s="320" t="s">
        <v>244</v>
      </c>
      <c r="C38" s="138">
        <v>460</v>
      </c>
      <c r="D38" s="237">
        <v>460</v>
      </c>
    </row>
    <row r="39" spans="1:4" s="1" customFormat="1" ht="12" customHeight="1">
      <c r="A39" s="5" t="s">
        <v>120</v>
      </c>
      <c r="B39" s="320" t="s">
        <v>245</v>
      </c>
      <c r="C39" s="138"/>
      <c r="D39" s="237"/>
    </row>
    <row r="40" spans="1:4" s="1" customFormat="1" ht="12" customHeight="1">
      <c r="A40" s="5" t="s">
        <v>121</v>
      </c>
      <c r="B40" s="320" t="s">
        <v>246</v>
      </c>
      <c r="C40" s="138"/>
      <c r="D40" s="237"/>
    </row>
    <row r="41" spans="1:4" s="1" customFormat="1" ht="12" customHeight="1">
      <c r="A41" s="5" t="s">
        <v>122</v>
      </c>
      <c r="B41" s="320" t="s">
        <v>247</v>
      </c>
      <c r="C41" s="138"/>
      <c r="D41" s="237"/>
    </row>
    <row r="42" spans="1:4" s="1" customFormat="1" ht="12" customHeight="1">
      <c r="A42" s="5" t="s">
        <v>123</v>
      </c>
      <c r="B42" s="320" t="s">
        <v>248</v>
      </c>
      <c r="C42" s="138">
        <v>5</v>
      </c>
      <c r="D42" s="237">
        <v>5</v>
      </c>
    </row>
    <row r="43" spans="1:4" s="1" customFormat="1" ht="12" customHeight="1">
      <c r="A43" s="5" t="s">
        <v>249</v>
      </c>
      <c r="B43" s="320" t="s">
        <v>250</v>
      </c>
      <c r="C43" s="141"/>
      <c r="D43" s="240"/>
    </row>
    <row r="44" spans="1:4" s="1" customFormat="1" ht="12" customHeight="1" thickBot="1">
      <c r="A44" s="7" t="s">
        <v>251</v>
      </c>
      <c r="B44" s="319" t="s">
        <v>252</v>
      </c>
      <c r="C44" s="242"/>
      <c r="D44" s="241"/>
    </row>
    <row r="45" spans="1:4" s="1" customFormat="1" ht="12" customHeight="1" thickBot="1">
      <c r="A45" s="10" t="s">
        <v>14</v>
      </c>
      <c r="B45" s="322" t="s">
        <v>253</v>
      </c>
      <c r="C45" s="136">
        <f>SUM(C46:C50)</f>
        <v>0</v>
      </c>
      <c r="D45" s="236">
        <f>SUM(D46:D50)</f>
        <v>0</v>
      </c>
    </row>
    <row r="46" spans="1:4" s="1" customFormat="1" ht="12" customHeight="1">
      <c r="A46" s="6" t="s">
        <v>63</v>
      </c>
      <c r="B46" s="323" t="s">
        <v>254</v>
      </c>
      <c r="C46" s="244"/>
      <c r="D46" s="243"/>
    </row>
    <row r="47" spans="1:4" s="1" customFormat="1" ht="12" customHeight="1">
      <c r="A47" s="5" t="s">
        <v>64</v>
      </c>
      <c r="B47" s="320" t="s">
        <v>255</v>
      </c>
      <c r="C47" s="141"/>
      <c r="D47" s="240"/>
    </row>
    <row r="48" spans="1:4" s="1" customFormat="1" ht="12" customHeight="1">
      <c r="A48" s="5" t="s">
        <v>256</v>
      </c>
      <c r="B48" s="320" t="s">
        <v>257</v>
      </c>
      <c r="C48" s="141"/>
      <c r="D48" s="240"/>
    </row>
    <row r="49" spans="1:6" s="1" customFormat="1" ht="12" customHeight="1">
      <c r="A49" s="5" t="s">
        <v>258</v>
      </c>
      <c r="B49" s="320" t="s">
        <v>259</v>
      </c>
      <c r="C49" s="141"/>
      <c r="D49" s="240"/>
    </row>
    <row r="50" spans="1:6" s="1" customFormat="1" ht="12" customHeight="1" thickBot="1">
      <c r="A50" s="7" t="s">
        <v>260</v>
      </c>
      <c r="B50" s="319" t="s">
        <v>261</v>
      </c>
      <c r="C50" s="242"/>
      <c r="D50" s="241"/>
    </row>
    <row r="51" spans="1:6" s="1" customFormat="1" ht="12" customHeight="1" thickBot="1">
      <c r="A51" s="10" t="s">
        <v>124</v>
      </c>
      <c r="B51" s="322" t="s">
        <v>262</v>
      </c>
      <c r="C51" s="136">
        <f>SUM(C52:C54)</f>
        <v>3480</v>
      </c>
      <c r="D51" s="236">
        <f>SUM(D52:D54)</f>
        <v>3480</v>
      </c>
    </row>
    <row r="52" spans="1:6" s="1" customFormat="1" ht="12" customHeight="1">
      <c r="A52" s="6" t="s">
        <v>65</v>
      </c>
      <c r="B52" s="323" t="s">
        <v>263</v>
      </c>
      <c r="C52" s="139"/>
      <c r="D52" s="238"/>
    </row>
    <row r="53" spans="1:6" s="1" customFormat="1" ht="12" customHeight="1">
      <c r="A53" s="5" t="s">
        <v>66</v>
      </c>
      <c r="B53" s="320" t="s">
        <v>264</v>
      </c>
      <c r="C53" s="138"/>
      <c r="D53" s="237"/>
    </row>
    <row r="54" spans="1:6" s="1" customFormat="1" ht="12" customHeight="1">
      <c r="A54" s="5" t="s">
        <v>265</v>
      </c>
      <c r="B54" s="320" t="s">
        <v>266</v>
      </c>
      <c r="C54" s="138">
        <v>3480</v>
      </c>
      <c r="D54" s="237">
        <v>3480</v>
      </c>
    </row>
    <row r="55" spans="1:6" s="1" customFormat="1" ht="12" customHeight="1" thickBot="1">
      <c r="A55" s="7" t="s">
        <v>267</v>
      </c>
      <c r="B55" s="319" t="s">
        <v>268</v>
      </c>
      <c r="C55" s="140"/>
      <c r="D55" s="239"/>
    </row>
    <row r="56" spans="1:6" s="1" customFormat="1" ht="12" customHeight="1" thickBot="1">
      <c r="A56" s="10" t="s">
        <v>16</v>
      </c>
      <c r="B56" s="324" t="s">
        <v>269</v>
      </c>
      <c r="C56" s="136">
        <f>SUM(C57:C59)</f>
        <v>0</v>
      </c>
      <c r="D56" s="236">
        <f>SUM(D57:D59)</f>
        <v>0</v>
      </c>
    </row>
    <row r="57" spans="1:6" s="1" customFormat="1" ht="12" customHeight="1">
      <c r="A57" s="5" t="s">
        <v>125</v>
      </c>
      <c r="B57" s="323" t="s">
        <v>270</v>
      </c>
      <c r="C57" s="141"/>
      <c r="D57" s="240"/>
    </row>
    <row r="58" spans="1:6" s="1" customFormat="1" ht="12" customHeight="1">
      <c r="A58" s="5" t="s">
        <v>126</v>
      </c>
      <c r="B58" s="320" t="s">
        <v>271</v>
      </c>
      <c r="C58" s="141"/>
      <c r="D58" s="240"/>
    </row>
    <row r="59" spans="1:6" s="1" customFormat="1" ht="12" customHeight="1">
      <c r="A59" s="5" t="s">
        <v>169</v>
      </c>
      <c r="B59" s="320" t="s">
        <v>272</v>
      </c>
      <c r="C59" s="141"/>
      <c r="D59" s="240"/>
    </row>
    <row r="60" spans="1:6" s="1" customFormat="1" ht="12" customHeight="1" thickBot="1">
      <c r="A60" s="5" t="s">
        <v>273</v>
      </c>
      <c r="B60" s="319" t="s">
        <v>274</v>
      </c>
      <c r="C60" s="141"/>
      <c r="D60" s="240"/>
    </row>
    <row r="61" spans="1:6" s="1" customFormat="1" ht="12" customHeight="1" thickBot="1">
      <c r="A61" s="10" t="s">
        <v>17</v>
      </c>
      <c r="B61" s="322" t="s">
        <v>275</v>
      </c>
      <c r="C61" s="142">
        <f>+C6+C13+C20+C27+C34+C45+C51+C56</f>
        <v>27127</v>
      </c>
      <c r="D61" s="245">
        <f>+D6+D13+D20+D27+D34+D45+D51+D56</f>
        <v>40187</v>
      </c>
    </row>
    <row r="62" spans="1:6" s="1" customFormat="1" ht="12" customHeight="1" thickBot="1">
      <c r="A62" s="267" t="s">
        <v>276</v>
      </c>
      <c r="B62" s="324" t="s">
        <v>277</v>
      </c>
      <c r="C62" s="136">
        <f>SUM(C63:C65)</f>
        <v>0</v>
      </c>
      <c r="D62" s="236">
        <f>SUM(D63:D65)</f>
        <v>12630</v>
      </c>
    </row>
    <row r="63" spans="1:6" s="1" customFormat="1" ht="12" customHeight="1">
      <c r="A63" s="5" t="s">
        <v>278</v>
      </c>
      <c r="B63" s="323" t="s">
        <v>279</v>
      </c>
      <c r="C63" s="141"/>
      <c r="D63" s="240">
        <v>2719</v>
      </c>
      <c r="F63" s="1" t="s">
        <v>489</v>
      </c>
    </row>
    <row r="64" spans="1:6" s="1" customFormat="1" ht="12" customHeight="1">
      <c r="A64" s="5" t="s">
        <v>280</v>
      </c>
      <c r="B64" s="320" t="s">
        <v>281</v>
      </c>
      <c r="C64" s="141"/>
      <c r="D64" s="240"/>
    </row>
    <row r="65" spans="1:6" s="1" customFormat="1" ht="12" customHeight="1" thickBot="1">
      <c r="A65" s="5" t="s">
        <v>282</v>
      </c>
      <c r="B65" s="309" t="s">
        <v>451</v>
      </c>
      <c r="C65" s="141"/>
      <c r="D65" s="240">
        <v>9911</v>
      </c>
      <c r="F65" s="1" t="s">
        <v>488</v>
      </c>
    </row>
    <row r="66" spans="1:6" s="1" customFormat="1" ht="12" customHeight="1" thickBot="1">
      <c r="A66" s="267" t="s">
        <v>284</v>
      </c>
      <c r="B66" s="324" t="s">
        <v>285</v>
      </c>
      <c r="C66" s="136">
        <f>SUM(C67:C70)</f>
        <v>0</v>
      </c>
      <c r="D66" s="236">
        <f>SUM(D67:D70)</f>
        <v>0</v>
      </c>
    </row>
    <row r="67" spans="1:6" s="1" customFormat="1" ht="12" customHeight="1">
      <c r="A67" s="5" t="s">
        <v>102</v>
      </c>
      <c r="B67" s="323" t="s">
        <v>286</v>
      </c>
      <c r="C67" s="141"/>
      <c r="D67" s="240"/>
    </row>
    <row r="68" spans="1:6" s="1" customFormat="1" ht="12" customHeight="1">
      <c r="A68" s="5" t="s">
        <v>103</v>
      </c>
      <c r="B68" s="320" t="s">
        <v>287</v>
      </c>
      <c r="C68" s="141"/>
      <c r="D68" s="240"/>
    </row>
    <row r="69" spans="1:6" s="1" customFormat="1" ht="12" customHeight="1">
      <c r="A69" s="5" t="s">
        <v>288</v>
      </c>
      <c r="B69" s="320" t="s">
        <v>289</v>
      </c>
      <c r="C69" s="141"/>
      <c r="D69" s="240"/>
    </row>
    <row r="70" spans="1:6" s="1" customFormat="1" ht="12" customHeight="1" thickBot="1">
      <c r="A70" s="5" t="s">
        <v>290</v>
      </c>
      <c r="B70" s="319" t="s">
        <v>291</v>
      </c>
      <c r="C70" s="141"/>
      <c r="D70" s="240"/>
      <c r="F70" s="20"/>
    </row>
    <row r="71" spans="1:6" s="1" customFormat="1" ht="12" customHeight="1" thickBot="1">
      <c r="A71" s="267" t="s">
        <v>292</v>
      </c>
      <c r="B71" s="324" t="s">
        <v>293</v>
      </c>
      <c r="C71" s="136">
        <f>SUM(C72:C73)</f>
        <v>4934</v>
      </c>
      <c r="D71" s="236">
        <f>SUM(D72:D73)</f>
        <v>4934</v>
      </c>
    </row>
    <row r="72" spans="1:6" s="1" customFormat="1" ht="12" customHeight="1">
      <c r="A72" s="5" t="s">
        <v>294</v>
      </c>
      <c r="B72" s="323" t="s">
        <v>295</v>
      </c>
      <c r="C72" s="141">
        <v>4934</v>
      </c>
      <c r="D72" s="240">
        <v>4934</v>
      </c>
    </row>
    <row r="73" spans="1:6" s="1" customFormat="1" ht="12" customHeight="1" thickBot="1">
      <c r="A73" s="5" t="s">
        <v>296</v>
      </c>
      <c r="B73" s="319" t="s">
        <v>297</v>
      </c>
      <c r="C73" s="141"/>
      <c r="D73" s="240"/>
    </row>
    <row r="74" spans="1:6" s="1" customFormat="1" ht="12" customHeight="1" thickBot="1">
      <c r="A74" s="267" t="s">
        <v>298</v>
      </c>
      <c r="B74" s="324" t="s">
        <v>299</v>
      </c>
      <c r="C74" s="136">
        <f>SUM(C75:C77)</f>
        <v>0</v>
      </c>
      <c r="D74" s="236">
        <f>SUM(D75:D77)</f>
        <v>0</v>
      </c>
    </row>
    <row r="75" spans="1:6" s="1" customFormat="1" ht="12" customHeight="1">
      <c r="A75" s="5" t="s">
        <v>300</v>
      </c>
      <c r="B75" s="323" t="s">
        <v>301</v>
      </c>
      <c r="C75" s="141"/>
      <c r="D75" s="240"/>
    </row>
    <row r="76" spans="1:6" s="1" customFormat="1" ht="12" customHeight="1">
      <c r="A76" s="5" t="s">
        <v>302</v>
      </c>
      <c r="B76" s="320" t="s">
        <v>303</v>
      </c>
      <c r="C76" s="141"/>
      <c r="D76" s="240"/>
    </row>
    <row r="77" spans="1:6" s="1" customFormat="1" ht="12" customHeight="1" thickBot="1">
      <c r="A77" s="5" t="s">
        <v>304</v>
      </c>
      <c r="B77" s="319" t="s">
        <v>305</v>
      </c>
      <c r="C77" s="141"/>
      <c r="D77" s="240"/>
    </row>
    <row r="78" spans="1:6" s="1" customFormat="1" ht="12" customHeight="1" thickBot="1">
      <c r="A78" s="267" t="s">
        <v>306</v>
      </c>
      <c r="B78" s="324" t="s">
        <v>307</v>
      </c>
      <c r="C78" s="136">
        <f>SUM(C79:C82)</f>
        <v>0</v>
      </c>
      <c r="D78" s="236">
        <f>SUM(D79:D82)</f>
        <v>0</v>
      </c>
    </row>
    <row r="79" spans="1:6" s="1" customFormat="1" ht="12" customHeight="1">
      <c r="A79" s="268" t="s">
        <v>308</v>
      </c>
      <c r="B79" s="323" t="s">
        <v>309</v>
      </c>
      <c r="C79" s="141"/>
      <c r="D79" s="240"/>
    </row>
    <row r="80" spans="1:6" s="1" customFormat="1" ht="12" customHeight="1">
      <c r="A80" s="269" t="s">
        <v>310</v>
      </c>
      <c r="B80" s="320" t="s">
        <v>311</v>
      </c>
      <c r="C80" s="141"/>
      <c r="D80" s="240"/>
    </row>
    <row r="81" spans="1:6" s="1" customFormat="1" ht="12" customHeight="1">
      <c r="A81" s="269" t="s">
        <v>312</v>
      </c>
      <c r="B81" s="320" t="s">
        <v>313</v>
      </c>
      <c r="C81" s="141"/>
      <c r="D81" s="240"/>
    </row>
    <row r="82" spans="1:6" s="1" customFormat="1" ht="12" customHeight="1" thickBot="1">
      <c r="A82" s="270" t="s">
        <v>314</v>
      </c>
      <c r="B82" s="319" t="s">
        <v>315</v>
      </c>
      <c r="C82" s="141"/>
      <c r="D82" s="240"/>
    </row>
    <row r="83" spans="1:6" s="1" customFormat="1" ht="12" customHeight="1" thickBot="1">
      <c r="A83" s="267" t="s">
        <v>316</v>
      </c>
      <c r="B83" s="324" t="s">
        <v>317</v>
      </c>
      <c r="C83" s="295"/>
      <c r="D83" s="271"/>
    </row>
    <row r="84" spans="1:6" s="1" customFormat="1" ht="12" customHeight="1" thickBot="1">
      <c r="A84" s="267" t="s">
        <v>318</v>
      </c>
      <c r="B84" s="302" t="s">
        <v>319</v>
      </c>
      <c r="C84" s="142">
        <f>+C62+C66+C71+C74+C78+C83</f>
        <v>4934</v>
      </c>
      <c r="D84" s="245">
        <f>+D62+D66+D71+D74+D78+D83</f>
        <v>17564</v>
      </c>
    </row>
    <row r="85" spans="1:6" s="1" customFormat="1" ht="12" customHeight="1" thickBot="1">
      <c r="A85" s="272" t="s">
        <v>320</v>
      </c>
      <c r="B85" s="303" t="s">
        <v>321</v>
      </c>
      <c r="C85" s="142">
        <f>+C61+C84</f>
        <v>32061</v>
      </c>
      <c r="D85" s="245">
        <f>+D61+D84</f>
        <v>57751</v>
      </c>
    </row>
    <row r="86" spans="1:6" s="1" customFormat="1" ht="12" customHeight="1">
      <c r="A86" s="273"/>
      <c r="B86" s="274"/>
      <c r="C86" s="275"/>
      <c r="D86" s="276"/>
    </row>
    <row r="87" spans="1:6" s="1" customFormat="1" ht="12" customHeight="1">
      <c r="A87" s="364" t="s">
        <v>37</v>
      </c>
      <c r="B87" s="364"/>
      <c r="C87" s="364"/>
      <c r="D87" s="364"/>
    </row>
    <row r="88" spans="1:6" s="1" customFormat="1" ht="12" customHeight="1" thickBot="1">
      <c r="A88" s="365" t="s">
        <v>106</v>
      </c>
      <c r="B88" s="365"/>
      <c r="C88" s="189"/>
      <c r="D88" s="261"/>
    </row>
    <row r="89" spans="1:6" s="1" customFormat="1" ht="12" customHeight="1">
      <c r="A89" s="357" t="s">
        <v>55</v>
      </c>
      <c r="B89" s="359" t="s">
        <v>459</v>
      </c>
      <c r="C89" s="361" t="s">
        <v>361</v>
      </c>
      <c r="D89" s="361"/>
    </row>
    <row r="90" spans="1:6" s="1" customFormat="1" ht="24" customHeight="1" thickBot="1">
      <c r="A90" s="358"/>
      <c r="B90" s="360"/>
      <c r="C90" s="196" t="s">
        <v>197</v>
      </c>
      <c r="D90" s="196" t="s">
        <v>201</v>
      </c>
      <c r="E90" s="277"/>
    </row>
    <row r="91" spans="1:6" s="1" customFormat="1" ht="12" customHeight="1" thickBot="1">
      <c r="A91" s="16">
        <v>1</v>
      </c>
      <c r="B91" s="17">
        <v>2</v>
      </c>
      <c r="C91" s="17">
        <v>3</v>
      </c>
      <c r="D91" s="17">
        <v>4</v>
      </c>
      <c r="E91" s="277"/>
    </row>
    <row r="92" spans="1:6" s="1" customFormat="1" ht="15" customHeight="1" thickBot="1">
      <c r="A92" s="11" t="s">
        <v>9</v>
      </c>
      <c r="B92" s="15" t="s">
        <v>457</v>
      </c>
      <c r="C92" s="135">
        <f>SUM(C93:C97)</f>
        <v>28590</v>
      </c>
      <c r="D92" s="235">
        <f>+D93+D94+D95+D96+D97</f>
        <v>28807</v>
      </c>
      <c r="E92" s="277"/>
    </row>
    <row r="93" spans="1:6" s="1" customFormat="1" ht="12.95" customHeight="1">
      <c r="A93" s="8" t="s">
        <v>67</v>
      </c>
      <c r="B93" s="312" t="s">
        <v>38</v>
      </c>
      <c r="C93" s="137">
        <v>8576</v>
      </c>
      <c r="D93" s="305">
        <v>8576</v>
      </c>
    </row>
    <row r="94" spans="1:6" ht="16.5" customHeight="1">
      <c r="A94" s="5" t="s">
        <v>68</v>
      </c>
      <c r="B94" s="313" t="s">
        <v>127</v>
      </c>
      <c r="C94" s="138">
        <v>1812</v>
      </c>
      <c r="D94" s="237">
        <v>1812</v>
      </c>
    </row>
    <row r="95" spans="1:6">
      <c r="A95" s="5" t="s">
        <v>69</v>
      </c>
      <c r="B95" s="313" t="s">
        <v>94</v>
      </c>
      <c r="C95" s="140">
        <v>16350</v>
      </c>
      <c r="D95" s="239">
        <v>16457</v>
      </c>
      <c r="F95" s="356" t="s">
        <v>482</v>
      </c>
    </row>
    <row r="96" spans="1:6" s="19" customFormat="1" ht="12" customHeight="1">
      <c r="A96" s="5" t="s">
        <v>70</v>
      </c>
      <c r="B96" s="314" t="s">
        <v>128</v>
      </c>
      <c r="C96" s="140">
        <v>734</v>
      </c>
      <c r="D96" s="239">
        <v>734</v>
      </c>
    </row>
    <row r="97" spans="1:9" ht="12" customHeight="1">
      <c r="A97" s="5" t="s">
        <v>79</v>
      </c>
      <c r="B97" s="315" t="s">
        <v>129</v>
      </c>
      <c r="C97" s="140">
        <v>1118</v>
      </c>
      <c r="D97" s="239">
        <v>1228</v>
      </c>
    </row>
    <row r="98" spans="1:9" ht="12" customHeight="1">
      <c r="A98" s="5" t="s">
        <v>71</v>
      </c>
      <c r="B98" s="313" t="s">
        <v>322</v>
      </c>
      <c r="C98" s="140"/>
      <c r="D98" s="239"/>
    </row>
    <row r="99" spans="1:9" ht="12" customHeight="1">
      <c r="A99" s="5" t="s">
        <v>72</v>
      </c>
      <c r="B99" s="316" t="s">
        <v>323</v>
      </c>
      <c r="C99" s="140"/>
      <c r="D99" s="239"/>
    </row>
    <row r="100" spans="1:9" ht="12" customHeight="1">
      <c r="A100" s="5" t="s">
        <v>80</v>
      </c>
      <c r="B100" s="313" t="s">
        <v>324</v>
      </c>
      <c r="C100" s="140"/>
      <c r="D100" s="239"/>
    </row>
    <row r="101" spans="1:9" ht="12" customHeight="1">
      <c r="A101" s="5" t="s">
        <v>81</v>
      </c>
      <c r="B101" s="313" t="s">
        <v>325</v>
      </c>
      <c r="C101" s="140"/>
      <c r="D101" s="239"/>
    </row>
    <row r="102" spans="1:9" ht="12" customHeight="1">
      <c r="A102" s="5" t="s">
        <v>82</v>
      </c>
      <c r="B102" s="316" t="s">
        <v>326</v>
      </c>
      <c r="C102" s="140">
        <v>862</v>
      </c>
      <c r="D102" s="239">
        <v>862</v>
      </c>
    </row>
    <row r="103" spans="1:9" ht="12" customHeight="1">
      <c r="A103" s="5" t="s">
        <v>83</v>
      </c>
      <c r="B103" s="316" t="s">
        <v>327</v>
      </c>
      <c r="C103" s="140"/>
      <c r="D103" s="239"/>
    </row>
    <row r="104" spans="1:9" ht="12" customHeight="1">
      <c r="A104" s="5" t="s">
        <v>85</v>
      </c>
      <c r="B104" s="313" t="s">
        <v>328</v>
      </c>
      <c r="C104" s="140"/>
      <c r="D104" s="239"/>
    </row>
    <row r="105" spans="1:9" ht="12" customHeight="1">
      <c r="A105" s="4" t="s">
        <v>130</v>
      </c>
      <c r="B105" s="317" t="s">
        <v>329</v>
      </c>
      <c r="C105" s="140"/>
      <c r="D105" s="239"/>
    </row>
    <row r="106" spans="1:9" ht="12" customHeight="1">
      <c r="A106" s="5" t="s">
        <v>330</v>
      </c>
      <c r="B106" s="317" t="s">
        <v>331</v>
      </c>
      <c r="C106" s="140"/>
      <c r="D106" s="239"/>
    </row>
    <row r="107" spans="1:9" ht="12" customHeight="1" thickBot="1">
      <c r="A107" s="9" t="s">
        <v>332</v>
      </c>
      <c r="B107" s="318" t="s">
        <v>333</v>
      </c>
      <c r="C107" s="143">
        <v>256</v>
      </c>
      <c r="D107" s="306">
        <v>366</v>
      </c>
      <c r="F107" s="355" t="s">
        <v>481</v>
      </c>
      <c r="G107" s="355"/>
      <c r="H107" s="355"/>
      <c r="I107" s="355"/>
    </row>
    <row r="108" spans="1:9" ht="12" customHeight="1" thickBot="1">
      <c r="A108" s="10" t="s">
        <v>10</v>
      </c>
      <c r="B108" s="14" t="s">
        <v>458</v>
      </c>
      <c r="C108" s="136">
        <f>+C109+C111+C113</f>
        <v>0</v>
      </c>
      <c r="D108" s="236">
        <f>+D109+D111+D113</f>
        <v>15669</v>
      </c>
    </row>
    <row r="109" spans="1:9" ht="12" customHeight="1">
      <c r="A109" s="6" t="s">
        <v>73</v>
      </c>
      <c r="B109" s="313" t="s">
        <v>168</v>
      </c>
      <c r="C109" s="139"/>
      <c r="D109" s="238">
        <v>12719</v>
      </c>
    </row>
    <row r="110" spans="1:9" ht="12" customHeight="1">
      <c r="A110" s="6" t="s">
        <v>74</v>
      </c>
      <c r="B110" s="317" t="s">
        <v>334</v>
      </c>
      <c r="C110" s="139"/>
      <c r="D110" s="238">
        <v>12719</v>
      </c>
      <c r="F110" s="355" t="s">
        <v>483</v>
      </c>
    </row>
    <row r="111" spans="1:9" ht="12" customHeight="1">
      <c r="A111" s="6" t="s">
        <v>75</v>
      </c>
      <c r="B111" s="317" t="s">
        <v>131</v>
      </c>
      <c r="C111" s="138"/>
      <c r="D111" s="237">
        <v>2950</v>
      </c>
      <c r="F111" s="355" t="s">
        <v>484</v>
      </c>
    </row>
    <row r="112" spans="1:9" ht="12" customHeight="1">
      <c r="A112" s="6" t="s">
        <v>76</v>
      </c>
      <c r="B112" s="317" t="s">
        <v>335</v>
      </c>
      <c r="C112" s="262"/>
      <c r="D112" s="237"/>
    </row>
    <row r="113" spans="1:7" ht="12" customHeight="1">
      <c r="A113" s="6" t="s">
        <v>77</v>
      </c>
      <c r="B113" s="319" t="s">
        <v>170</v>
      </c>
      <c r="C113" s="262"/>
      <c r="D113" s="237"/>
    </row>
    <row r="114" spans="1:7" ht="12" customHeight="1">
      <c r="A114" s="6" t="s">
        <v>84</v>
      </c>
      <c r="B114" s="320" t="s">
        <v>456</v>
      </c>
      <c r="C114" s="262"/>
      <c r="D114" s="237"/>
    </row>
    <row r="115" spans="1:7">
      <c r="A115" s="6" t="s">
        <v>86</v>
      </c>
      <c r="B115" s="310" t="s">
        <v>336</v>
      </c>
      <c r="C115" s="262"/>
      <c r="D115" s="237"/>
    </row>
    <row r="116" spans="1:7" ht="12" customHeight="1">
      <c r="A116" s="6" t="s">
        <v>132</v>
      </c>
      <c r="B116" s="313" t="s">
        <v>325</v>
      </c>
      <c r="C116" s="262"/>
      <c r="D116" s="237"/>
    </row>
    <row r="117" spans="1:7" ht="12" customHeight="1">
      <c r="A117" s="6" t="s">
        <v>133</v>
      </c>
      <c r="B117" s="313" t="s">
        <v>337</v>
      </c>
      <c r="C117" s="262"/>
      <c r="D117" s="237"/>
    </row>
    <row r="118" spans="1:7" ht="12" customHeight="1">
      <c r="A118" s="6" t="s">
        <v>134</v>
      </c>
      <c r="B118" s="313" t="s">
        <v>338</v>
      </c>
      <c r="C118" s="262"/>
      <c r="D118" s="237"/>
    </row>
    <row r="119" spans="1:7" ht="12" customHeight="1">
      <c r="A119" s="6" t="s">
        <v>339</v>
      </c>
      <c r="B119" s="313" t="s">
        <v>328</v>
      </c>
      <c r="C119" s="262"/>
      <c r="D119" s="237"/>
    </row>
    <row r="120" spans="1:7" ht="12" customHeight="1">
      <c r="A120" s="6" t="s">
        <v>340</v>
      </c>
      <c r="B120" s="313" t="s">
        <v>341</v>
      </c>
      <c r="C120" s="262"/>
      <c r="D120" s="237"/>
    </row>
    <row r="121" spans="1:7" ht="12" customHeight="1" thickBot="1">
      <c r="A121" s="4" t="s">
        <v>342</v>
      </c>
      <c r="B121" s="313" t="s">
        <v>343</v>
      </c>
      <c r="C121" s="265"/>
      <c r="D121" s="239"/>
    </row>
    <row r="122" spans="1:7" ht="12" customHeight="1" thickBot="1">
      <c r="A122" s="10" t="s">
        <v>11</v>
      </c>
      <c r="B122" s="53" t="s">
        <v>344</v>
      </c>
      <c r="C122" s="136">
        <f>+C123+C124</f>
        <v>3471</v>
      </c>
      <c r="D122" s="236">
        <f>+D123+D124</f>
        <v>3320</v>
      </c>
    </row>
    <row r="123" spans="1:7" ht="12" customHeight="1">
      <c r="A123" s="6" t="s">
        <v>56</v>
      </c>
      <c r="B123" s="310" t="s">
        <v>46</v>
      </c>
      <c r="C123" s="139">
        <v>3471</v>
      </c>
      <c r="D123" s="238">
        <v>3320</v>
      </c>
      <c r="E123" s="18" t="s">
        <v>486</v>
      </c>
      <c r="F123" s="355" t="s">
        <v>485</v>
      </c>
      <c r="G123" s="355"/>
    </row>
    <row r="124" spans="1:7" ht="12" customHeight="1" thickBot="1">
      <c r="A124" s="7" t="s">
        <v>57</v>
      </c>
      <c r="B124" s="317" t="s">
        <v>47</v>
      </c>
      <c r="C124" s="140">
        <v>0</v>
      </c>
      <c r="D124" s="239"/>
    </row>
    <row r="125" spans="1:7" ht="12" customHeight="1" thickBot="1">
      <c r="A125" s="10" t="s">
        <v>12</v>
      </c>
      <c r="B125" s="53" t="s">
        <v>345</v>
      </c>
      <c r="C125" s="136">
        <f>+C92+C108+C122</f>
        <v>32061</v>
      </c>
      <c r="D125" s="236">
        <f>+D92+D108+D122</f>
        <v>47796</v>
      </c>
    </row>
    <row r="126" spans="1:7" ht="12" customHeight="1" thickBot="1">
      <c r="A126" s="10" t="s">
        <v>13</v>
      </c>
      <c r="B126" s="53" t="s">
        <v>346</v>
      </c>
      <c r="C126" s="136">
        <f>+C127+C128+C129</f>
        <v>0</v>
      </c>
      <c r="D126" s="236">
        <f>+D127+D128+D129</f>
        <v>9955</v>
      </c>
    </row>
    <row r="127" spans="1:7" ht="12" customHeight="1">
      <c r="A127" s="6" t="s">
        <v>60</v>
      </c>
      <c r="B127" s="310" t="s">
        <v>443</v>
      </c>
      <c r="C127" s="262"/>
      <c r="D127" s="237">
        <v>44</v>
      </c>
    </row>
    <row r="128" spans="1:7" ht="12" customHeight="1">
      <c r="A128" s="6" t="s">
        <v>61</v>
      </c>
      <c r="B128" s="310" t="s">
        <v>444</v>
      </c>
      <c r="C128" s="262"/>
      <c r="D128" s="237"/>
    </row>
    <row r="129" spans="1:4" ht="12" customHeight="1" thickBot="1">
      <c r="A129" s="4" t="s">
        <v>62</v>
      </c>
      <c r="B129" s="321" t="s">
        <v>445</v>
      </c>
      <c r="C129" s="262"/>
      <c r="D129" s="237">
        <v>9911</v>
      </c>
    </row>
    <row r="130" spans="1:4" ht="12" customHeight="1" thickBot="1">
      <c r="A130" s="10" t="s">
        <v>14</v>
      </c>
      <c r="B130" s="53" t="s">
        <v>350</v>
      </c>
      <c r="C130" s="136">
        <f>+C131+C132+C133+C134</f>
        <v>0</v>
      </c>
      <c r="D130" s="236">
        <f>+D131+D132+D133+D134</f>
        <v>0</v>
      </c>
    </row>
    <row r="131" spans="1:4" ht="12" customHeight="1">
      <c r="A131" s="6" t="s">
        <v>63</v>
      </c>
      <c r="B131" s="310" t="s">
        <v>446</v>
      </c>
      <c r="C131" s="262"/>
      <c r="D131" s="237"/>
    </row>
    <row r="132" spans="1:4" ht="12" customHeight="1">
      <c r="A132" s="6" t="s">
        <v>64</v>
      </c>
      <c r="B132" s="310" t="s">
        <v>447</v>
      </c>
      <c r="C132" s="262"/>
      <c r="D132" s="237"/>
    </row>
    <row r="133" spans="1:4" ht="12" customHeight="1">
      <c r="A133" s="6" t="s">
        <v>256</v>
      </c>
      <c r="B133" s="310" t="s">
        <v>448</v>
      </c>
      <c r="C133" s="262"/>
      <c r="D133" s="237"/>
    </row>
    <row r="134" spans="1:4" ht="12" customHeight="1" thickBot="1">
      <c r="A134" s="4" t="s">
        <v>258</v>
      </c>
      <c r="B134" s="321" t="s">
        <v>449</v>
      </c>
      <c r="C134" s="262"/>
      <c r="D134" s="237"/>
    </row>
    <row r="135" spans="1:4" ht="12" customHeight="1" thickBot="1">
      <c r="A135" s="10" t="s">
        <v>15</v>
      </c>
      <c r="B135" s="53" t="s">
        <v>351</v>
      </c>
      <c r="C135" s="142">
        <f>+C136+C137+C138+C139</f>
        <v>0</v>
      </c>
      <c r="D135" s="245">
        <f>+D136+D137+D138+D139</f>
        <v>0</v>
      </c>
    </row>
    <row r="136" spans="1:4" ht="12" customHeight="1">
      <c r="A136" s="6" t="s">
        <v>65</v>
      </c>
      <c r="B136" s="310" t="s">
        <v>352</v>
      </c>
      <c r="C136" s="262"/>
      <c r="D136" s="237"/>
    </row>
    <row r="137" spans="1:4" ht="12" customHeight="1">
      <c r="A137" s="6" t="s">
        <v>66</v>
      </c>
      <c r="B137" s="310" t="s">
        <v>353</v>
      </c>
      <c r="C137" s="262"/>
      <c r="D137" s="237"/>
    </row>
    <row r="138" spans="1:4" ht="12" customHeight="1">
      <c r="A138" s="6" t="s">
        <v>265</v>
      </c>
      <c r="B138" s="310" t="s">
        <v>450</v>
      </c>
      <c r="C138" s="262"/>
      <c r="D138" s="237"/>
    </row>
    <row r="139" spans="1:4" ht="12" customHeight="1" thickBot="1">
      <c r="A139" s="4" t="s">
        <v>267</v>
      </c>
      <c r="B139" s="321" t="s">
        <v>394</v>
      </c>
      <c r="C139" s="262"/>
      <c r="D139" s="237"/>
    </row>
    <row r="140" spans="1:4" ht="12" customHeight="1" thickBot="1">
      <c r="A140" s="10" t="s">
        <v>16</v>
      </c>
      <c r="B140" s="53" t="s">
        <v>354</v>
      </c>
      <c r="C140" s="144">
        <f>+C141+C142+C143+C144</f>
        <v>0</v>
      </c>
      <c r="D140" s="307">
        <f>+D141+D142+D143+D144</f>
        <v>0</v>
      </c>
    </row>
    <row r="141" spans="1:4" ht="12" customHeight="1">
      <c r="A141" s="6" t="s">
        <v>125</v>
      </c>
      <c r="B141" s="310" t="s">
        <v>355</v>
      </c>
      <c r="C141" s="262"/>
      <c r="D141" s="237"/>
    </row>
    <row r="142" spans="1:4" ht="12" customHeight="1">
      <c r="A142" s="6" t="s">
        <v>126</v>
      </c>
      <c r="B142" s="310" t="s">
        <v>356</v>
      </c>
      <c r="C142" s="262"/>
      <c r="D142" s="237"/>
    </row>
    <row r="143" spans="1:4" ht="12" customHeight="1">
      <c r="A143" s="6" t="s">
        <v>169</v>
      </c>
      <c r="B143" s="310" t="s">
        <v>357</v>
      </c>
      <c r="C143" s="262"/>
      <c r="D143" s="237"/>
    </row>
    <row r="144" spans="1:4" ht="12" customHeight="1" thickBot="1">
      <c r="A144" s="6" t="s">
        <v>273</v>
      </c>
      <c r="B144" s="310" t="s">
        <v>358</v>
      </c>
      <c r="C144" s="262"/>
      <c r="D144" s="237"/>
    </row>
    <row r="145" spans="1:6" ht="12" customHeight="1" thickBot="1">
      <c r="A145" s="10" t="s">
        <v>17</v>
      </c>
      <c r="B145" s="53" t="s">
        <v>359</v>
      </c>
      <c r="C145" s="278">
        <f>+C126+C130+C135+C140</f>
        <v>0</v>
      </c>
      <c r="D145" s="308">
        <f>+D126+D130+D135+D140</f>
        <v>9955</v>
      </c>
    </row>
    <row r="146" spans="1:6" ht="12" customHeight="1" thickBot="1">
      <c r="A146" s="134" t="s">
        <v>18</v>
      </c>
      <c r="B146" s="311" t="s">
        <v>360</v>
      </c>
      <c r="C146" s="304">
        <f>+C125+C145</f>
        <v>32061</v>
      </c>
      <c r="D146" s="308">
        <f>+D125+D145</f>
        <v>57751</v>
      </c>
    </row>
    <row r="147" spans="1:6" ht="12" customHeight="1">
      <c r="C147" s="188"/>
    </row>
    <row r="148" spans="1:6" ht="18" customHeight="1">
      <c r="A148" s="363" t="s">
        <v>362</v>
      </c>
      <c r="B148" s="363"/>
      <c r="C148" s="363"/>
      <c r="D148" s="363"/>
    </row>
    <row r="149" spans="1:6" ht="12" customHeight="1" thickBot="1">
      <c r="A149" s="362" t="s">
        <v>107</v>
      </c>
      <c r="B149" s="362"/>
      <c r="C149" s="261"/>
      <c r="D149" s="261"/>
      <c r="E149" s="188"/>
      <c r="F149" s="188"/>
    </row>
    <row r="150" spans="1:6" ht="12" customHeight="1" thickBot="1">
      <c r="A150" s="10">
        <v>1</v>
      </c>
      <c r="B150" s="14" t="s">
        <v>363</v>
      </c>
      <c r="C150" s="279">
        <f>+C61-C125</f>
        <v>-4934</v>
      </c>
      <c r="D150" s="279">
        <f>+D61-D125</f>
        <v>-7609</v>
      </c>
      <c r="E150" s="188"/>
      <c r="F150" s="188"/>
    </row>
    <row r="151" spans="1:6" ht="12" customHeight="1" thickBot="1">
      <c r="A151" s="10" t="s">
        <v>10</v>
      </c>
      <c r="B151" s="14" t="s">
        <v>364</v>
      </c>
      <c r="C151" s="279">
        <f>+C84-C145</f>
        <v>4934</v>
      </c>
      <c r="D151" s="279">
        <f>+D84-D145</f>
        <v>7609</v>
      </c>
      <c r="E151" s="188"/>
      <c r="F151" s="188"/>
    </row>
    <row r="152" spans="1:6" ht="15" customHeight="1">
      <c r="C152" s="49"/>
      <c r="D152" s="49"/>
      <c r="E152" s="49"/>
    </row>
    <row r="153" spans="1:6" s="1" customFormat="1" ht="12.95" customHeight="1"/>
    <row r="154" spans="1:6">
      <c r="C154" s="188"/>
    </row>
    <row r="155" spans="1:6">
      <c r="C155" s="188"/>
    </row>
    <row r="156" spans="1:6">
      <c r="C156" s="188"/>
    </row>
    <row r="157" spans="1:6" ht="16.5" customHeight="1">
      <c r="C157" s="188"/>
    </row>
    <row r="158" spans="1:6">
      <c r="C158" s="188"/>
    </row>
    <row r="159" spans="1:6">
      <c r="C159" s="188"/>
    </row>
    <row r="160" spans="1:6">
      <c r="C160" s="188"/>
    </row>
    <row r="161" spans="3:6">
      <c r="C161" s="188"/>
    </row>
    <row r="162" spans="3:6">
      <c r="C162" s="188"/>
    </row>
    <row r="163" spans="3:6" s="188" customFormat="1">
      <c r="E163" s="18"/>
      <c r="F163" s="18"/>
    </row>
    <row r="164" spans="3:6" s="188" customFormat="1">
      <c r="E164" s="18"/>
      <c r="F164" s="18"/>
    </row>
    <row r="165" spans="3:6" s="188" customFormat="1">
      <c r="E165" s="18"/>
      <c r="F165" s="18"/>
    </row>
    <row r="166" spans="3:6" s="188" customFormat="1">
      <c r="E166" s="18"/>
      <c r="F166" s="18"/>
    </row>
  </sheetData>
  <mergeCells count="12">
    <mergeCell ref="A1:D1"/>
    <mergeCell ref="A2:B2"/>
    <mergeCell ref="A87:D87"/>
    <mergeCell ref="A88:B88"/>
    <mergeCell ref="A3:A4"/>
    <mergeCell ref="B3:B4"/>
    <mergeCell ref="C3:D3"/>
    <mergeCell ref="A89:A90"/>
    <mergeCell ref="B89:B90"/>
    <mergeCell ref="C89:D89"/>
    <mergeCell ref="A149:B149"/>
    <mergeCell ref="A148:D148"/>
  </mergeCells>
  <printOptions horizontalCentered="1"/>
  <pageMargins left="0.78740157480314965" right="0.78740157480314965" top="1.4566929133858268" bottom="0.87" header="0.78740157480314965" footer="0.57999999999999996"/>
  <pageSetup paperSize="9" scale="61" fitToWidth="3" fitToHeight="2" orientation="portrait" r:id="rId1"/>
  <headerFooter alignWithMargins="0">
    <oddHeader>&amp;C&amp;"Times New Roman CE,Félkövér"&amp;12&amp;U
SZILVÁS Önkormányzat
2014. ÉVI KÖLTSÉGVETÉSÉNEK ÖSSZEVONT MÉRLEGE
&amp;R&amp;"Times New Roman CE,Félkövér dőlt"&amp;11 1.1. melléklet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opLeftCell="C4" zoomScaleNormal="100" zoomScaleSheetLayoutView="100" workbookViewId="0">
      <selection activeCell="G12" sqref="G12"/>
    </sheetView>
  </sheetViews>
  <sheetFormatPr defaultRowHeight="12.75"/>
  <cols>
    <col min="1" max="1" width="6.83203125" style="29" customWidth="1"/>
    <col min="2" max="2" width="55.1640625" style="95" customWidth="1"/>
    <col min="3" max="4" width="16.33203125" style="29" customWidth="1"/>
    <col min="5" max="5" width="55.1640625" style="29" customWidth="1"/>
    <col min="6" max="7" width="16.33203125" style="29" customWidth="1"/>
    <col min="8" max="8" width="4.83203125" style="29" customWidth="1"/>
    <col min="9" max="16384" width="9.33203125" style="29"/>
  </cols>
  <sheetData>
    <row r="1" spans="1:8" ht="39.75" customHeight="1">
      <c r="B1" s="151" t="s">
        <v>111</v>
      </c>
      <c r="C1" s="152"/>
      <c r="D1" s="152"/>
      <c r="E1" s="152"/>
      <c r="F1" s="152"/>
      <c r="G1" s="152"/>
      <c r="H1" s="368" t="s">
        <v>204</v>
      </c>
    </row>
    <row r="2" spans="1:8" ht="14.25" thickBot="1">
      <c r="F2" s="153"/>
      <c r="G2" s="153"/>
      <c r="H2" s="368"/>
    </row>
    <row r="3" spans="1:8" ht="18" customHeight="1" thickBot="1">
      <c r="A3" s="366" t="s">
        <v>55</v>
      </c>
      <c r="B3" s="154" t="s">
        <v>43</v>
      </c>
      <c r="C3" s="155"/>
      <c r="D3" s="155"/>
      <c r="E3" s="154" t="s">
        <v>45</v>
      </c>
      <c r="F3" s="156"/>
      <c r="G3" s="156"/>
      <c r="H3" s="368"/>
    </row>
    <row r="4" spans="1:8" s="157" customFormat="1" ht="35.25" customHeight="1" thickBot="1">
      <c r="A4" s="367"/>
      <c r="B4" s="96" t="s">
        <v>48</v>
      </c>
      <c r="C4" s="197" t="s">
        <v>380</v>
      </c>
      <c r="D4" s="198" t="s">
        <v>381</v>
      </c>
      <c r="E4" s="96" t="s">
        <v>48</v>
      </c>
      <c r="F4" s="197" t="s">
        <v>380</v>
      </c>
      <c r="G4" s="198" t="s">
        <v>381</v>
      </c>
      <c r="H4" s="368"/>
    </row>
    <row r="5" spans="1:8" s="161" customFormat="1" ht="12" customHeight="1" thickBot="1">
      <c r="A5" s="158">
        <v>1</v>
      </c>
      <c r="B5" s="159">
        <v>2</v>
      </c>
      <c r="C5" s="160">
        <v>3</v>
      </c>
      <c r="D5" s="160">
        <v>4</v>
      </c>
      <c r="E5" s="159">
        <v>6</v>
      </c>
      <c r="F5" s="160">
        <v>7</v>
      </c>
      <c r="G5" s="160">
        <v>8</v>
      </c>
      <c r="H5" s="368"/>
    </row>
    <row r="6" spans="1:8" ht="15" customHeight="1">
      <c r="A6" s="162" t="s">
        <v>9</v>
      </c>
      <c r="B6" s="163" t="s">
        <v>365</v>
      </c>
      <c r="C6" s="145">
        <v>17300</v>
      </c>
      <c r="D6" s="145">
        <v>20360</v>
      </c>
      <c r="E6" s="163" t="s">
        <v>49</v>
      </c>
      <c r="F6" s="348">
        <v>8576</v>
      </c>
      <c r="G6" s="305">
        <v>8576</v>
      </c>
      <c r="H6" s="368"/>
    </row>
    <row r="7" spans="1:8" ht="15" customHeight="1">
      <c r="A7" s="164" t="s">
        <v>10</v>
      </c>
      <c r="B7" s="165" t="s">
        <v>366</v>
      </c>
      <c r="C7" s="146">
        <v>180</v>
      </c>
      <c r="D7" s="146">
        <v>180</v>
      </c>
      <c r="E7" s="165" t="s">
        <v>127</v>
      </c>
      <c r="F7" s="349">
        <v>1812</v>
      </c>
      <c r="G7" s="237">
        <v>1812</v>
      </c>
      <c r="H7" s="368"/>
    </row>
    <row r="8" spans="1:8" ht="15" customHeight="1">
      <c r="A8" s="164" t="s">
        <v>11</v>
      </c>
      <c r="B8" s="165" t="s">
        <v>367</v>
      </c>
      <c r="C8" s="146"/>
      <c r="D8" s="146"/>
      <c r="E8" s="165" t="s">
        <v>173</v>
      </c>
      <c r="F8" s="349">
        <v>16350</v>
      </c>
      <c r="G8" s="239">
        <v>16457</v>
      </c>
      <c r="H8" s="368"/>
    </row>
    <row r="9" spans="1:8" ht="15" customHeight="1">
      <c r="A9" s="164" t="s">
        <v>12</v>
      </c>
      <c r="B9" s="165" t="s">
        <v>118</v>
      </c>
      <c r="C9" s="146">
        <v>5702</v>
      </c>
      <c r="D9" s="146">
        <v>5702</v>
      </c>
      <c r="E9" s="165" t="s">
        <v>128</v>
      </c>
      <c r="F9" s="349">
        <v>734</v>
      </c>
      <c r="G9" s="239">
        <v>734</v>
      </c>
      <c r="H9" s="368"/>
    </row>
    <row r="10" spans="1:8" ht="15" customHeight="1">
      <c r="A10" s="164" t="s">
        <v>13</v>
      </c>
      <c r="B10" s="166" t="s">
        <v>368</v>
      </c>
      <c r="C10" s="146">
        <v>3480</v>
      </c>
      <c r="D10" s="146">
        <v>3480</v>
      </c>
      <c r="E10" s="165" t="s">
        <v>129</v>
      </c>
      <c r="F10" s="349">
        <v>1118</v>
      </c>
      <c r="G10" s="239">
        <v>1228</v>
      </c>
      <c r="H10" s="368"/>
    </row>
    <row r="11" spans="1:8" ht="15" customHeight="1">
      <c r="A11" s="164" t="s">
        <v>14</v>
      </c>
      <c r="B11" s="165" t="s">
        <v>460</v>
      </c>
      <c r="C11" s="147"/>
      <c r="D11" s="147"/>
      <c r="E11" s="165" t="s">
        <v>39</v>
      </c>
      <c r="F11" s="349">
        <v>3471</v>
      </c>
      <c r="G11" s="283">
        <v>3320</v>
      </c>
      <c r="H11" s="368"/>
    </row>
    <row r="12" spans="1:8" ht="15" customHeight="1">
      <c r="A12" s="164" t="s">
        <v>15</v>
      </c>
      <c r="B12" s="165" t="s">
        <v>252</v>
      </c>
      <c r="C12" s="146">
        <v>465</v>
      </c>
      <c r="D12" s="146">
        <v>465</v>
      </c>
      <c r="E12" s="24"/>
      <c r="F12" s="349"/>
      <c r="G12" s="283"/>
      <c r="H12" s="368"/>
    </row>
    <row r="13" spans="1:8" ht="15" customHeight="1">
      <c r="A13" s="164" t="s">
        <v>16</v>
      </c>
      <c r="B13" s="24"/>
      <c r="C13" s="146"/>
      <c r="D13" s="146"/>
      <c r="E13" s="24"/>
      <c r="F13" s="349"/>
      <c r="G13" s="283"/>
      <c r="H13" s="368"/>
    </row>
    <row r="14" spans="1:8" ht="15" customHeight="1">
      <c r="A14" s="164" t="s">
        <v>17</v>
      </c>
      <c r="B14" s="280"/>
      <c r="C14" s="147"/>
      <c r="D14" s="147"/>
      <c r="E14" s="24"/>
      <c r="F14" s="349"/>
      <c r="G14" s="283"/>
      <c r="H14" s="368"/>
    </row>
    <row r="15" spans="1:8" ht="15" customHeight="1">
      <c r="A15" s="164" t="s">
        <v>18</v>
      </c>
      <c r="B15" s="24"/>
      <c r="C15" s="146"/>
      <c r="D15" s="146"/>
      <c r="E15" s="24"/>
      <c r="F15" s="349"/>
      <c r="G15" s="283"/>
      <c r="H15" s="368"/>
    </row>
    <row r="16" spans="1:8" ht="15" customHeight="1">
      <c r="A16" s="164" t="s">
        <v>19</v>
      </c>
      <c r="B16" s="24"/>
      <c r="C16" s="146"/>
      <c r="D16" s="146"/>
      <c r="E16" s="24"/>
      <c r="F16" s="349"/>
      <c r="G16" s="283"/>
      <c r="H16" s="368"/>
    </row>
    <row r="17" spans="1:8" ht="15" customHeight="1" thickBot="1">
      <c r="A17" s="164" t="s">
        <v>20</v>
      </c>
      <c r="B17" s="31"/>
      <c r="C17" s="148"/>
      <c r="D17" s="148"/>
      <c r="E17" s="24"/>
      <c r="F17" s="148"/>
      <c r="G17" s="148"/>
      <c r="H17" s="368"/>
    </row>
    <row r="18" spans="1:8" ht="15" customHeight="1" thickBot="1">
      <c r="A18" s="167" t="s">
        <v>21</v>
      </c>
      <c r="B18" s="50" t="s">
        <v>369</v>
      </c>
      <c r="C18" s="149">
        <f>+C6+C7+C9+C10+C12+C13+C14+C15+C16+C17</f>
        <v>27127</v>
      </c>
      <c r="D18" s="149">
        <f>+D6+D7+D9+D10+D12+D13+D14+D15+D16+D17</f>
        <v>30187</v>
      </c>
      <c r="E18" s="50" t="s">
        <v>376</v>
      </c>
      <c r="F18" s="149">
        <f>SUM(F6:F17)</f>
        <v>32061</v>
      </c>
      <c r="G18" s="149">
        <f>SUM(G6:G17)</f>
        <v>32127</v>
      </c>
      <c r="H18" s="368"/>
    </row>
    <row r="19" spans="1:8" ht="15" customHeight="1">
      <c r="A19" s="281" t="s">
        <v>22</v>
      </c>
      <c r="B19" s="168" t="s">
        <v>370</v>
      </c>
      <c r="C19" s="169">
        <f>+C20+C21+C22+C23</f>
        <v>4934</v>
      </c>
      <c r="D19" s="169">
        <f>+D20+D21+D22+D23</f>
        <v>4934</v>
      </c>
      <c r="E19" s="170" t="s">
        <v>135</v>
      </c>
      <c r="F19" s="150"/>
      <c r="G19" s="150"/>
      <c r="H19" s="368"/>
    </row>
    <row r="20" spans="1:8" ht="15" customHeight="1">
      <c r="A20" s="282" t="s">
        <v>23</v>
      </c>
      <c r="B20" s="170" t="s">
        <v>166</v>
      </c>
      <c r="C20" s="40">
        <v>4934</v>
      </c>
      <c r="D20" s="40">
        <v>4934</v>
      </c>
      <c r="E20" s="170" t="s">
        <v>377</v>
      </c>
      <c r="F20" s="40"/>
      <c r="G20" s="40"/>
      <c r="H20" s="368"/>
    </row>
    <row r="21" spans="1:8" ht="15" customHeight="1">
      <c r="A21" s="282" t="s">
        <v>24</v>
      </c>
      <c r="B21" s="170" t="s">
        <v>167</v>
      </c>
      <c r="C21" s="40"/>
      <c r="D21" s="40"/>
      <c r="E21" s="170" t="s">
        <v>109</v>
      </c>
      <c r="F21" s="40"/>
      <c r="G21" s="40"/>
      <c r="H21" s="368"/>
    </row>
    <row r="22" spans="1:8" ht="15" customHeight="1">
      <c r="A22" s="282" t="s">
        <v>25</v>
      </c>
      <c r="B22" s="170" t="s">
        <v>171</v>
      </c>
      <c r="C22" s="40"/>
      <c r="D22" s="40"/>
      <c r="E22" s="170" t="s">
        <v>110</v>
      </c>
      <c r="F22" s="40"/>
      <c r="G22" s="40"/>
      <c r="H22" s="368"/>
    </row>
    <row r="23" spans="1:8" ht="15" customHeight="1">
      <c r="A23" s="282" t="s">
        <v>26</v>
      </c>
      <c r="B23" s="170" t="s">
        <v>172</v>
      </c>
      <c r="C23" s="40"/>
      <c r="D23" s="40"/>
      <c r="E23" s="168" t="s">
        <v>174</v>
      </c>
      <c r="F23" s="40"/>
      <c r="G23" s="40"/>
      <c r="H23" s="368"/>
    </row>
    <row r="24" spans="1:8" ht="15" customHeight="1">
      <c r="A24" s="282" t="s">
        <v>27</v>
      </c>
      <c r="B24" s="170" t="s">
        <v>371</v>
      </c>
      <c r="C24" s="171">
        <f>+C25+C26</f>
        <v>0</v>
      </c>
      <c r="D24" s="171">
        <f>+D25+D26</f>
        <v>0</v>
      </c>
      <c r="E24" s="170" t="s">
        <v>136</v>
      </c>
      <c r="F24" s="40"/>
      <c r="G24" s="40"/>
      <c r="H24" s="368"/>
    </row>
    <row r="25" spans="1:8" ht="15" customHeight="1">
      <c r="A25" s="281" t="s">
        <v>28</v>
      </c>
      <c r="B25" s="168" t="s">
        <v>372</v>
      </c>
      <c r="C25" s="150"/>
      <c r="D25" s="150"/>
      <c r="E25" s="163" t="s">
        <v>137</v>
      </c>
      <c r="F25" s="150"/>
      <c r="G25" s="150"/>
      <c r="H25" s="368"/>
    </row>
    <row r="26" spans="1:8" ht="15" customHeight="1" thickBot="1">
      <c r="A26" s="282" t="s">
        <v>29</v>
      </c>
      <c r="B26" s="170" t="s">
        <v>373</v>
      </c>
      <c r="C26" s="40"/>
      <c r="D26" s="40"/>
      <c r="E26" s="24"/>
      <c r="F26" s="40"/>
      <c r="G26" s="40"/>
      <c r="H26" s="368"/>
    </row>
    <row r="27" spans="1:8" ht="15" customHeight="1" thickBot="1">
      <c r="A27" s="167" t="s">
        <v>30</v>
      </c>
      <c r="B27" s="50" t="s">
        <v>374</v>
      </c>
      <c r="C27" s="149">
        <f>+C19+C24</f>
        <v>4934</v>
      </c>
      <c r="D27" s="149">
        <f>+D19+D24</f>
        <v>4934</v>
      </c>
      <c r="E27" s="50" t="s">
        <v>378</v>
      </c>
      <c r="F27" s="149">
        <f>SUM(F19:F26)</f>
        <v>0</v>
      </c>
      <c r="G27" s="149">
        <f>SUM(G19:G26)</f>
        <v>0</v>
      </c>
      <c r="H27" s="368"/>
    </row>
    <row r="28" spans="1:8" ht="15" customHeight="1" thickBot="1">
      <c r="A28" s="167" t="s">
        <v>31</v>
      </c>
      <c r="B28" s="172" t="s">
        <v>375</v>
      </c>
      <c r="C28" s="347">
        <f>+C18+C27</f>
        <v>32061</v>
      </c>
      <c r="D28" s="246">
        <f>+D18+D27</f>
        <v>35121</v>
      </c>
      <c r="E28" s="172" t="s">
        <v>379</v>
      </c>
      <c r="F28" s="246">
        <f>+F18+F27</f>
        <v>32061</v>
      </c>
      <c r="G28" s="246">
        <f>+G18+G27</f>
        <v>32127</v>
      </c>
      <c r="H28" s="368"/>
    </row>
    <row r="29" spans="1:8" ht="15" customHeight="1" thickBot="1">
      <c r="A29" s="167" t="s">
        <v>32</v>
      </c>
      <c r="B29" s="172" t="s">
        <v>113</v>
      </c>
      <c r="C29" s="347">
        <v>4934</v>
      </c>
      <c r="D29" s="246">
        <f>IF(D18-G18&lt;0,D18-G18,"-")</f>
        <v>-1940</v>
      </c>
      <c r="E29" s="172" t="s">
        <v>114</v>
      </c>
      <c r="F29" s="246" t="str">
        <f>IF(C18-F18&gt;0,C18-F18,"-")</f>
        <v>-</v>
      </c>
      <c r="G29" s="246" t="str">
        <f>IF(D18-G18&gt;0,D18-G18,"-")</f>
        <v>-</v>
      </c>
      <c r="H29" s="368"/>
    </row>
    <row r="30" spans="1:8" ht="15" customHeight="1" thickBot="1">
      <c r="A30" s="167" t="s">
        <v>33</v>
      </c>
      <c r="B30" s="172" t="s">
        <v>175</v>
      </c>
      <c r="C30" s="347">
        <v>0</v>
      </c>
      <c r="D30" s="246" t="str">
        <f>IF(D18+D19-G28&lt;0,G28-(D18+D19),"-")</f>
        <v>-</v>
      </c>
      <c r="E30" s="172" t="s">
        <v>176</v>
      </c>
      <c r="F30" s="246" t="str">
        <f>IF(C18+C19-F28&gt;0,C18+C19-F28,"-")</f>
        <v>-</v>
      </c>
      <c r="G30" s="246">
        <f>IF(D18+D19-G28&gt;0,D18+D19-G28,"-")</f>
        <v>2994</v>
      </c>
      <c r="H30" s="368"/>
    </row>
  </sheetData>
  <mergeCells count="2">
    <mergeCell ref="A3:A4"/>
    <mergeCell ref="H1:H30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topLeftCell="C10" zoomScale="115" zoomScaleNormal="100" zoomScaleSheetLayoutView="115" workbookViewId="0">
      <selection activeCell="G22" sqref="G22"/>
    </sheetView>
  </sheetViews>
  <sheetFormatPr defaultRowHeight="12.75"/>
  <cols>
    <col min="1" max="1" width="6.83203125" style="29" customWidth="1"/>
    <col min="2" max="2" width="55.1640625" style="95" customWidth="1"/>
    <col min="3" max="4" width="16.33203125" style="29" customWidth="1"/>
    <col min="5" max="5" width="55.1640625" style="29" customWidth="1"/>
    <col min="6" max="7" width="16.33203125" style="29" customWidth="1"/>
    <col min="8" max="8" width="4.83203125" style="29" customWidth="1"/>
    <col min="9" max="16384" width="9.33203125" style="29"/>
  </cols>
  <sheetData>
    <row r="1" spans="1:8" ht="39.75" customHeight="1">
      <c r="B1" s="151" t="s">
        <v>112</v>
      </c>
      <c r="C1" s="152"/>
      <c r="D1" s="152"/>
      <c r="E1" s="152"/>
      <c r="F1" s="152"/>
      <c r="G1" s="152"/>
      <c r="H1" s="371" t="s">
        <v>205</v>
      </c>
    </row>
    <row r="2" spans="1:8" ht="14.25" thickBot="1">
      <c r="F2" s="153"/>
      <c r="G2" s="153"/>
      <c r="H2" s="371"/>
    </row>
    <row r="3" spans="1:8" ht="24" customHeight="1" thickBot="1">
      <c r="A3" s="369" t="s">
        <v>55</v>
      </c>
      <c r="B3" s="154" t="s">
        <v>43</v>
      </c>
      <c r="C3" s="155"/>
      <c r="D3" s="155"/>
      <c r="E3" s="154" t="s">
        <v>45</v>
      </c>
      <c r="F3" s="156"/>
      <c r="G3" s="156"/>
      <c r="H3" s="371"/>
    </row>
    <row r="4" spans="1:8" s="157" customFormat="1" ht="35.25" customHeight="1" thickBot="1">
      <c r="A4" s="370"/>
      <c r="B4" s="96" t="s">
        <v>48</v>
      </c>
      <c r="C4" s="197" t="s">
        <v>380</v>
      </c>
      <c r="D4" s="198" t="s">
        <v>381</v>
      </c>
      <c r="E4" s="96" t="s">
        <v>48</v>
      </c>
      <c r="F4" s="197" t="s">
        <v>380</v>
      </c>
      <c r="G4" s="198" t="s">
        <v>381</v>
      </c>
      <c r="H4" s="371"/>
    </row>
    <row r="5" spans="1:8" s="157" customFormat="1" ht="13.5" thickBot="1">
      <c r="A5" s="158">
        <v>1</v>
      </c>
      <c r="B5" s="159">
        <v>2</v>
      </c>
      <c r="C5" s="160">
        <v>3</v>
      </c>
      <c r="D5" s="160">
        <v>4</v>
      </c>
      <c r="E5" s="159">
        <v>6</v>
      </c>
      <c r="F5" s="160">
        <v>7</v>
      </c>
      <c r="G5" s="160">
        <v>8</v>
      </c>
      <c r="H5" s="371"/>
    </row>
    <row r="6" spans="1:8" ht="12.95" customHeight="1">
      <c r="A6" s="162" t="s">
        <v>9</v>
      </c>
      <c r="B6" s="163" t="s">
        <v>382</v>
      </c>
      <c r="C6" s="145"/>
      <c r="D6" s="145"/>
      <c r="E6" s="163" t="s">
        <v>168</v>
      </c>
      <c r="F6" s="254"/>
      <c r="G6" s="254">
        <v>12719</v>
      </c>
      <c r="H6" s="371"/>
    </row>
    <row r="7" spans="1:8" ht="22.5" customHeight="1">
      <c r="A7" s="164" t="s">
        <v>10</v>
      </c>
      <c r="B7" s="165" t="s">
        <v>383</v>
      </c>
      <c r="C7" s="146"/>
      <c r="D7" s="146"/>
      <c r="E7" s="165" t="s">
        <v>391</v>
      </c>
      <c r="F7" s="146"/>
      <c r="G7" s="146">
        <v>12719</v>
      </c>
      <c r="H7" s="371"/>
    </row>
    <row r="8" spans="1:8" ht="12.95" customHeight="1">
      <c r="A8" s="164" t="s">
        <v>11</v>
      </c>
      <c r="B8" s="165" t="s">
        <v>384</v>
      </c>
      <c r="C8" s="146"/>
      <c r="D8" s="146"/>
      <c r="E8" s="165" t="s">
        <v>131</v>
      </c>
      <c r="F8" s="146"/>
      <c r="G8" s="146">
        <v>2950</v>
      </c>
      <c r="H8" s="371"/>
    </row>
    <row r="9" spans="1:8" ht="12.95" customHeight="1">
      <c r="A9" s="164" t="s">
        <v>12</v>
      </c>
      <c r="B9" s="165" t="s">
        <v>385</v>
      </c>
      <c r="C9" s="146"/>
      <c r="D9" s="146"/>
      <c r="E9" s="165" t="s">
        <v>392</v>
      </c>
      <c r="F9" s="146"/>
      <c r="G9" s="146"/>
      <c r="H9" s="371"/>
    </row>
    <row r="10" spans="1:8" ht="12.75" customHeight="1">
      <c r="A10" s="164" t="s">
        <v>13</v>
      </c>
      <c r="B10" s="165" t="s">
        <v>386</v>
      </c>
      <c r="C10" s="146"/>
      <c r="D10" s="146"/>
      <c r="E10" s="165" t="s">
        <v>170</v>
      </c>
      <c r="F10" s="146"/>
      <c r="G10" s="146"/>
      <c r="H10" s="371"/>
    </row>
    <row r="11" spans="1:8" ht="12.95" customHeight="1">
      <c r="A11" s="164" t="s">
        <v>14</v>
      </c>
      <c r="B11" s="165" t="s">
        <v>387</v>
      </c>
      <c r="C11" s="147"/>
      <c r="D11" s="147">
        <v>10000</v>
      </c>
      <c r="E11" s="325"/>
      <c r="F11" s="146"/>
      <c r="G11" s="146"/>
      <c r="H11" s="371"/>
    </row>
    <row r="12" spans="1:8" ht="12.95" customHeight="1">
      <c r="A12" s="164" t="s">
        <v>15</v>
      </c>
      <c r="B12" s="165" t="s">
        <v>477</v>
      </c>
      <c r="C12" s="146"/>
      <c r="D12" s="146">
        <v>10000</v>
      </c>
      <c r="E12" s="325"/>
      <c r="F12" s="146"/>
      <c r="G12" s="146"/>
      <c r="H12" s="371"/>
    </row>
    <row r="13" spans="1:8" ht="12.95" customHeight="1">
      <c r="A13" s="164" t="s">
        <v>16</v>
      </c>
      <c r="B13" s="24"/>
      <c r="C13" s="146"/>
      <c r="D13" s="146"/>
      <c r="E13" s="326"/>
      <c r="F13" s="146"/>
      <c r="G13" s="146"/>
      <c r="H13" s="371"/>
    </row>
    <row r="14" spans="1:8" ht="12.95" customHeight="1">
      <c r="A14" s="164" t="s">
        <v>17</v>
      </c>
      <c r="B14" s="325"/>
      <c r="C14" s="147"/>
      <c r="D14" s="147"/>
      <c r="E14" s="325"/>
      <c r="F14" s="146"/>
      <c r="G14" s="146"/>
      <c r="H14" s="371"/>
    </row>
    <row r="15" spans="1:8" ht="22.5" customHeight="1">
      <c r="A15" s="164" t="s">
        <v>18</v>
      </c>
      <c r="B15" s="24"/>
      <c r="C15" s="147"/>
      <c r="D15" s="147"/>
      <c r="E15" s="325"/>
      <c r="F15" s="146"/>
      <c r="G15" s="146"/>
      <c r="H15" s="371"/>
    </row>
    <row r="16" spans="1:8" ht="12.95" customHeight="1" thickBot="1">
      <c r="A16" s="259" t="s">
        <v>19</v>
      </c>
      <c r="B16" s="284"/>
      <c r="C16" s="285"/>
      <c r="D16" s="285"/>
      <c r="E16" s="260" t="s">
        <v>39</v>
      </c>
      <c r="F16" s="255"/>
      <c r="G16" s="255"/>
      <c r="H16" s="371"/>
    </row>
    <row r="17" spans="1:8" ht="12.95" customHeight="1" thickBot="1">
      <c r="A17" s="167" t="s">
        <v>20</v>
      </c>
      <c r="B17" s="50" t="s">
        <v>388</v>
      </c>
      <c r="C17" s="149">
        <f>+C6+C8+C9+C11+C12+C13+C14+C15+C16</f>
        <v>0</v>
      </c>
      <c r="D17" s="149">
        <v>10000</v>
      </c>
      <c r="E17" s="50" t="s">
        <v>393</v>
      </c>
      <c r="F17" s="149">
        <f>+F6+F8+F10+F11+F12+F13+F14+F15+F16</f>
        <v>0</v>
      </c>
      <c r="G17" s="149">
        <f>+G6+G8+G10+G11+G12+G13+G14+G15+G16</f>
        <v>15669</v>
      </c>
      <c r="H17" s="371"/>
    </row>
    <row r="18" spans="1:8" ht="15.95" customHeight="1">
      <c r="A18" s="162" t="s">
        <v>21</v>
      </c>
      <c r="B18" s="174" t="s">
        <v>188</v>
      </c>
      <c r="C18" s="181">
        <f>+C19+C20+C21+C22+C23</f>
        <v>0</v>
      </c>
      <c r="D18" s="181">
        <f>+D19+D20+D21+D22+D23</f>
        <v>0</v>
      </c>
      <c r="E18" s="170" t="s">
        <v>135</v>
      </c>
      <c r="F18" s="247"/>
      <c r="G18" s="247"/>
      <c r="H18" s="371"/>
    </row>
    <row r="19" spans="1:8" ht="12.95" customHeight="1">
      <c r="A19" s="164" t="s">
        <v>22</v>
      </c>
      <c r="B19" s="175" t="s">
        <v>177</v>
      </c>
      <c r="C19" s="40"/>
      <c r="D19" s="40"/>
      <c r="E19" s="170" t="s">
        <v>138</v>
      </c>
      <c r="F19" s="40"/>
      <c r="G19" s="40"/>
      <c r="H19" s="371"/>
    </row>
    <row r="20" spans="1:8" ht="12.95" customHeight="1">
      <c r="A20" s="162" t="s">
        <v>23</v>
      </c>
      <c r="B20" s="175" t="s">
        <v>178</v>
      </c>
      <c r="C20" s="40"/>
      <c r="D20" s="40"/>
      <c r="E20" s="170" t="s">
        <v>109</v>
      </c>
      <c r="F20" s="40"/>
      <c r="G20" s="40">
        <v>9911</v>
      </c>
      <c r="H20" s="371"/>
    </row>
    <row r="21" spans="1:8" ht="12.95" customHeight="1">
      <c r="A21" s="164" t="s">
        <v>24</v>
      </c>
      <c r="B21" s="175" t="s">
        <v>179</v>
      </c>
      <c r="C21" s="40"/>
      <c r="D21" s="40"/>
      <c r="E21" s="170" t="s">
        <v>110</v>
      </c>
      <c r="F21" s="40"/>
      <c r="G21" s="40">
        <v>44</v>
      </c>
      <c r="H21" s="371"/>
    </row>
    <row r="22" spans="1:8" ht="12.95" customHeight="1">
      <c r="A22" s="162" t="s">
        <v>25</v>
      </c>
      <c r="B22" s="175" t="s">
        <v>180</v>
      </c>
      <c r="C22" s="40"/>
      <c r="D22" s="40"/>
      <c r="E22" s="168" t="s">
        <v>174</v>
      </c>
      <c r="F22" s="40"/>
      <c r="G22" s="40"/>
      <c r="H22" s="371"/>
    </row>
    <row r="23" spans="1:8" ht="12.95" customHeight="1">
      <c r="A23" s="164" t="s">
        <v>26</v>
      </c>
      <c r="B23" s="176" t="s">
        <v>181</v>
      </c>
      <c r="C23" s="40"/>
      <c r="D23" s="40"/>
      <c r="E23" s="170" t="s">
        <v>139</v>
      </c>
      <c r="F23" s="40"/>
      <c r="G23" s="40"/>
      <c r="H23" s="371"/>
    </row>
    <row r="24" spans="1:8" ht="12.95" customHeight="1">
      <c r="A24" s="162" t="s">
        <v>27</v>
      </c>
      <c r="B24" s="177" t="s">
        <v>182</v>
      </c>
      <c r="C24" s="171">
        <f>+C25+C26+C27+C28+C29</f>
        <v>0</v>
      </c>
      <c r="D24" s="171">
        <f>+D25+D26+D27+D28+D29</f>
        <v>12630</v>
      </c>
      <c r="E24" s="178" t="s">
        <v>137</v>
      </c>
      <c r="F24" s="40"/>
      <c r="G24" s="40"/>
      <c r="H24" s="371"/>
    </row>
    <row r="25" spans="1:8" ht="12.95" customHeight="1">
      <c r="A25" s="164" t="s">
        <v>28</v>
      </c>
      <c r="B25" s="176" t="s">
        <v>183</v>
      </c>
      <c r="C25" s="40"/>
      <c r="D25" s="40">
        <v>2719</v>
      </c>
      <c r="E25" s="178" t="s">
        <v>394</v>
      </c>
      <c r="F25" s="40"/>
      <c r="G25" s="40"/>
      <c r="H25" s="371"/>
    </row>
    <row r="26" spans="1:8" ht="12.95" customHeight="1">
      <c r="A26" s="162" t="s">
        <v>29</v>
      </c>
      <c r="B26" s="176" t="s">
        <v>184</v>
      </c>
      <c r="C26" s="40"/>
      <c r="D26" s="40"/>
      <c r="E26" s="173"/>
      <c r="F26" s="40"/>
      <c r="G26" s="40"/>
      <c r="H26" s="371"/>
    </row>
    <row r="27" spans="1:8" ht="12.95" customHeight="1">
      <c r="A27" s="164" t="s">
        <v>30</v>
      </c>
      <c r="B27" s="175" t="s">
        <v>185</v>
      </c>
      <c r="C27" s="40"/>
      <c r="D27" s="40">
        <v>9911</v>
      </c>
      <c r="E27" s="48"/>
      <c r="F27" s="40"/>
      <c r="G27" s="40"/>
      <c r="H27" s="371"/>
    </row>
    <row r="28" spans="1:8" ht="12.95" customHeight="1">
      <c r="A28" s="162" t="s">
        <v>31</v>
      </c>
      <c r="B28" s="179" t="s">
        <v>186</v>
      </c>
      <c r="C28" s="40"/>
      <c r="D28" s="40"/>
      <c r="E28" s="24"/>
      <c r="F28" s="40"/>
      <c r="G28" s="40"/>
      <c r="H28" s="371"/>
    </row>
    <row r="29" spans="1:8" ht="12.95" customHeight="1" thickBot="1">
      <c r="A29" s="164" t="s">
        <v>32</v>
      </c>
      <c r="B29" s="180" t="s">
        <v>187</v>
      </c>
      <c r="C29" s="40"/>
      <c r="D29" s="40"/>
      <c r="E29" s="48"/>
      <c r="F29" s="40"/>
      <c r="G29" s="40"/>
      <c r="H29" s="371"/>
    </row>
    <row r="30" spans="1:8" ht="12.95" customHeight="1" thickBot="1">
      <c r="A30" s="167" t="s">
        <v>33</v>
      </c>
      <c r="B30" s="50" t="s">
        <v>389</v>
      </c>
      <c r="C30" s="149">
        <f>+C18+C24</f>
        <v>0</v>
      </c>
      <c r="D30" s="149">
        <f>+D18+D24</f>
        <v>12630</v>
      </c>
      <c r="E30" s="50" t="s">
        <v>395</v>
      </c>
      <c r="F30" s="149">
        <f>SUM(F18:F29)</f>
        <v>0</v>
      </c>
      <c r="G30" s="149">
        <f>SUM(G18:G29)</f>
        <v>9955</v>
      </c>
      <c r="H30" s="371"/>
    </row>
    <row r="31" spans="1:8" ht="21.75" customHeight="1" thickBot="1">
      <c r="A31" s="167" t="s">
        <v>34</v>
      </c>
      <c r="B31" s="172" t="s">
        <v>390</v>
      </c>
      <c r="C31" s="246">
        <f>+C17+C30</f>
        <v>0</v>
      </c>
      <c r="D31" s="246">
        <f>+D17+D30</f>
        <v>22630</v>
      </c>
      <c r="E31" s="172" t="s">
        <v>396</v>
      </c>
      <c r="F31" s="246">
        <f>+F17+F30</f>
        <v>0</v>
      </c>
      <c r="G31" s="246">
        <f>+G17+G30</f>
        <v>25624</v>
      </c>
      <c r="H31" s="371"/>
    </row>
    <row r="32" spans="1:8" ht="18" customHeight="1" thickBot="1">
      <c r="A32" s="167" t="s">
        <v>35</v>
      </c>
      <c r="B32" s="172" t="s">
        <v>113</v>
      </c>
      <c r="C32" s="246" t="str">
        <f>IF(C17-F17&lt;0,F17-C17,"-")</f>
        <v>-</v>
      </c>
      <c r="D32" s="246">
        <f>IF(D17-G17&lt;0,G17-D17,"-")</f>
        <v>5669</v>
      </c>
      <c r="E32" s="172" t="s">
        <v>114</v>
      </c>
      <c r="F32" s="246" t="str">
        <f>IF(C17-F17&gt;0,C17-F17,"-")</f>
        <v>-</v>
      </c>
      <c r="G32" s="246" t="str">
        <f>IF(D17-G17&gt;0,D17-G17,"-")</f>
        <v>-</v>
      </c>
      <c r="H32" s="371"/>
    </row>
    <row r="33" spans="1:8" ht="18" customHeight="1" thickBot="1">
      <c r="A33" s="167" t="s">
        <v>36</v>
      </c>
      <c r="B33" s="172" t="s">
        <v>175</v>
      </c>
      <c r="C33" s="246" t="str">
        <f>IF(C17+C18-F31&lt;0,F31-(C17+C18),"-")</f>
        <v>-</v>
      </c>
      <c r="D33" s="246">
        <f>IF(D17+D18-G31&lt;0,G31-(D17+D18),"-")</f>
        <v>15624</v>
      </c>
      <c r="E33" s="172" t="s">
        <v>176</v>
      </c>
      <c r="F33" s="246" t="str">
        <f>IF(C17+C18-F31&gt;0,C17+C18-F31,"-")</f>
        <v>-</v>
      </c>
      <c r="G33" s="246" t="str">
        <f>IF(D17+D18-G31&gt;0,D17+D18-G31,"-")</f>
        <v>-</v>
      </c>
      <c r="H33" s="371"/>
    </row>
  </sheetData>
  <mergeCells count="2">
    <mergeCell ref="A3:A4"/>
    <mergeCell ref="H1:H3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opLeftCell="A10" workbookViewId="0">
      <selection activeCell="K40" sqref="K40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51" t="s">
        <v>104</v>
      </c>
      <c r="E1" s="52" t="s">
        <v>108</v>
      </c>
    </row>
    <row r="3" spans="1:5">
      <c r="A3" s="54"/>
      <c r="B3" s="55"/>
      <c r="C3" s="54"/>
      <c r="D3" s="57"/>
      <c r="E3" s="55"/>
    </row>
    <row r="4" spans="1:5" ht="15.75">
      <c r="A4" s="41" t="s">
        <v>397</v>
      </c>
      <c r="B4" s="56"/>
      <c r="C4" s="58"/>
      <c r="D4" s="57"/>
      <c r="E4" s="55"/>
    </row>
    <row r="5" spans="1:5">
      <c r="A5" s="54"/>
      <c r="B5" s="55"/>
      <c r="C5" s="54"/>
      <c r="D5" s="57"/>
      <c r="E5" s="55"/>
    </row>
    <row r="6" spans="1:5">
      <c r="A6" s="54" t="s">
        <v>403</v>
      </c>
      <c r="B6" s="55">
        <f>+'1.1. sz. mell.'!C61</f>
        <v>27127</v>
      </c>
      <c r="C6" s="54" t="s">
        <v>412</v>
      </c>
      <c r="D6" s="57">
        <f>+'2.1.sz.mell  '!C18+'2.2.sz.mell  '!C17</f>
        <v>27127</v>
      </c>
      <c r="E6" s="55">
        <f>+B6-D6</f>
        <v>0</v>
      </c>
    </row>
    <row r="7" spans="1:5">
      <c r="A7" s="54" t="s">
        <v>404</v>
      </c>
      <c r="B7" s="55">
        <f>+'1.1. sz. mell.'!C84</f>
        <v>4934</v>
      </c>
      <c r="C7" s="54" t="s">
        <v>413</v>
      </c>
      <c r="D7" s="57">
        <f>+'2.1.sz.mell  '!C27+'2.2.sz.mell  '!C30</f>
        <v>4934</v>
      </c>
      <c r="E7" s="55">
        <f>+B7-D7</f>
        <v>0</v>
      </c>
    </row>
    <row r="8" spans="1:5">
      <c r="A8" s="54" t="s">
        <v>405</v>
      </c>
      <c r="B8" s="55">
        <f>+'1.1. sz. mell.'!C85</f>
        <v>32061</v>
      </c>
      <c r="C8" s="54" t="s">
        <v>414</v>
      </c>
      <c r="D8" s="57">
        <f>+'2.1.sz.mell  '!C28+'2.2.sz.mell  '!C31</f>
        <v>32061</v>
      </c>
      <c r="E8" s="55">
        <f>+B8-D8</f>
        <v>0</v>
      </c>
    </row>
    <row r="9" spans="1:5">
      <c r="A9" s="54"/>
      <c r="B9" s="55"/>
      <c r="C9" s="54"/>
      <c r="D9" s="57"/>
      <c r="E9" s="55"/>
    </row>
    <row r="10" spans="1:5" ht="15.75">
      <c r="A10" s="41" t="s">
        <v>398</v>
      </c>
      <c r="B10" s="56"/>
      <c r="C10" s="58"/>
      <c r="D10" s="57"/>
      <c r="E10" s="55"/>
    </row>
    <row r="11" spans="1:5">
      <c r="A11" s="54"/>
      <c r="B11" s="55"/>
      <c r="C11" s="54"/>
      <c r="D11" s="57"/>
      <c r="E11" s="55"/>
    </row>
    <row r="12" spans="1:5">
      <c r="A12" s="54" t="s">
        <v>406</v>
      </c>
      <c r="B12" s="55">
        <f>+'1.1. sz. mell.'!D61</f>
        <v>40187</v>
      </c>
      <c r="C12" s="54" t="s">
        <v>417</v>
      </c>
      <c r="D12" s="57">
        <f>+'2.1.sz.mell  '!D18+'2.2.sz.mell  '!D17</f>
        <v>40187</v>
      </c>
      <c r="E12" s="55">
        <f>+B12-D12</f>
        <v>0</v>
      </c>
    </row>
    <row r="13" spans="1:5">
      <c r="A13" s="54" t="s">
        <v>407</v>
      </c>
      <c r="B13" s="55">
        <f>+'1.1. sz. mell.'!D84</f>
        <v>17564</v>
      </c>
      <c r="C13" s="54" t="s">
        <v>416</v>
      </c>
      <c r="D13" s="57">
        <f>+'2.1.sz.mell  '!D27+'2.2.sz.mell  '!D30</f>
        <v>17564</v>
      </c>
      <c r="E13" s="55">
        <f>+B13-D13</f>
        <v>0</v>
      </c>
    </row>
    <row r="14" spans="1:5">
      <c r="A14" s="54" t="s">
        <v>408</v>
      </c>
      <c r="B14" s="55">
        <f>+'1.1. sz. mell.'!D85</f>
        <v>57751</v>
      </c>
      <c r="C14" s="54" t="s">
        <v>415</v>
      </c>
      <c r="D14" s="57">
        <f>+'2.1.sz.mell  '!D28+'2.2.sz.mell  '!D31</f>
        <v>57751</v>
      </c>
      <c r="E14" s="55">
        <f>+B14-D14</f>
        <v>0</v>
      </c>
    </row>
    <row r="15" spans="1:5">
      <c r="A15" s="54"/>
      <c r="B15" s="55"/>
      <c r="C15" s="54"/>
      <c r="D15" s="57"/>
      <c r="E15" s="55"/>
    </row>
    <row r="16" spans="1:5" ht="14.25">
      <c r="A16" s="199" t="s">
        <v>401</v>
      </c>
      <c r="C16" s="58"/>
      <c r="D16" s="57"/>
      <c r="E16" s="55"/>
    </row>
    <row r="17" spans="1:5">
      <c r="A17" s="54"/>
      <c r="B17" s="55"/>
      <c r="C17" s="54"/>
      <c r="D17" s="57"/>
      <c r="E17" s="55"/>
    </row>
    <row r="18" spans="1:5">
      <c r="A18" s="54" t="s">
        <v>409</v>
      </c>
      <c r="B18" s="55" t="e">
        <f>+'1.1. sz. mell.'!#REF!</f>
        <v>#REF!</v>
      </c>
      <c r="C18" s="54" t="s">
        <v>418</v>
      </c>
      <c r="D18" s="57" t="e">
        <f>+'2.1.sz.mell  '!#REF!+'2.2.sz.mell  '!#REF!</f>
        <v>#REF!</v>
      </c>
      <c r="E18" s="55" t="e">
        <f>+B18-D18</f>
        <v>#REF!</v>
      </c>
    </row>
    <row r="19" spans="1:5">
      <c r="A19" s="54" t="s">
        <v>410</v>
      </c>
      <c r="B19" s="55" t="e">
        <f>+'1.1. sz. mell.'!#REF!</f>
        <v>#REF!</v>
      </c>
      <c r="C19" s="54" t="s">
        <v>419</v>
      </c>
      <c r="D19" s="57" t="e">
        <f>+'2.1.sz.mell  '!#REF!+'2.2.sz.mell  '!#REF!</f>
        <v>#REF!</v>
      </c>
      <c r="E19" s="55" t="e">
        <f>+B19-D19</f>
        <v>#REF!</v>
      </c>
    </row>
    <row r="20" spans="1:5">
      <c r="A20" s="54" t="s">
        <v>411</v>
      </c>
      <c r="B20" s="55" t="e">
        <f>+'1.1. sz. mell.'!#REF!</f>
        <v>#REF!</v>
      </c>
      <c r="C20" s="54" t="s">
        <v>420</v>
      </c>
      <c r="D20" s="57" t="e">
        <f>+'2.1.sz.mell  '!#REF!+'2.2.sz.mell  '!#REF!</f>
        <v>#REF!</v>
      </c>
      <c r="E20" s="55" t="e">
        <f>+B20-D20</f>
        <v>#REF!</v>
      </c>
    </row>
    <row r="21" spans="1:5">
      <c r="A21" s="54"/>
      <c r="B21" s="55"/>
      <c r="C21" s="54"/>
      <c r="D21" s="57"/>
      <c r="E21" s="55"/>
    </row>
    <row r="22" spans="1:5" ht="15.75">
      <c r="A22" s="41" t="s">
        <v>399</v>
      </c>
      <c r="B22" s="56"/>
      <c r="C22" s="58"/>
      <c r="D22" s="57"/>
      <c r="E22" s="55"/>
    </row>
    <row r="23" spans="1:5">
      <c r="A23" s="54"/>
      <c r="B23" s="55"/>
      <c r="C23" s="54"/>
      <c r="D23" s="57"/>
      <c r="E23" s="55"/>
    </row>
    <row r="24" spans="1:5">
      <c r="A24" s="54" t="s">
        <v>430</v>
      </c>
      <c r="B24" s="55">
        <f>+'1.1. sz. mell.'!C125</f>
        <v>32061</v>
      </c>
      <c r="C24" s="54" t="s">
        <v>421</v>
      </c>
      <c r="D24" s="57">
        <f>+'2.1.sz.mell  '!F18+'2.2.sz.mell  '!F17</f>
        <v>32061</v>
      </c>
      <c r="E24" s="55">
        <f>+B24-D24</f>
        <v>0</v>
      </c>
    </row>
    <row r="25" spans="1:5">
      <c r="A25" s="54" t="s">
        <v>195</v>
      </c>
      <c r="B25" s="55">
        <f>+'1.1. sz. mell.'!C145</f>
        <v>0</v>
      </c>
      <c r="C25" s="54" t="s">
        <v>422</v>
      </c>
      <c r="D25" s="57">
        <f>+'2.1.sz.mell  '!F27+'2.2.sz.mell  '!F30</f>
        <v>0</v>
      </c>
      <c r="E25" s="55">
        <f>+B25-D25</f>
        <v>0</v>
      </c>
    </row>
    <row r="26" spans="1:5">
      <c r="A26" s="54" t="s">
        <v>431</v>
      </c>
      <c r="B26" s="55">
        <f>+'1.1. sz. mell.'!C146</f>
        <v>32061</v>
      </c>
      <c r="C26" s="54" t="s">
        <v>423</v>
      </c>
      <c r="D26" s="57">
        <f>+'2.1.sz.mell  '!F28+'2.2.sz.mell  '!F31</f>
        <v>32061</v>
      </c>
      <c r="E26" s="55">
        <f>+B26-D26</f>
        <v>0</v>
      </c>
    </row>
    <row r="27" spans="1:5">
      <c r="A27" s="54"/>
      <c r="B27" s="55"/>
      <c r="C27" s="54"/>
      <c r="D27" s="57"/>
      <c r="E27" s="55"/>
    </row>
    <row r="28" spans="1:5" ht="15.75">
      <c r="A28" s="41" t="s">
        <v>400</v>
      </c>
      <c r="B28" s="56"/>
      <c r="C28" s="58"/>
      <c r="D28" s="57"/>
      <c r="E28" s="55"/>
    </row>
    <row r="29" spans="1:5">
      <c r="A29" s="54"/>
      <c r="B29" s="55"/>
      <c r="C29" s="54"/>
      <c r="D29" s="57"/>
      <c r="E29" s="55"/>
    </row>
    <row r="30" spans="1:5">
      <c r="A30" s="54" t="s">
        <v>432</v>
      </c>
      <c r="B30" s="55">
        <f>+'1.1. sz. mell.'!D125</f>
        <v>47796</v>
      </c>
      <c r="C30" s="54" t="s">
        <v>424</v>
      </c>
      <c r="D30" s="57">
        <f>+'2.1.sz.mell  '!G18+'2.2.sz.mell  '!G17</f>
        <v>47796</v>
      </c>
      <c r="E30" s="55">
        <f>+B30-D30</f>
        <v>0</v>
      </c>
    </row>
    <row r="31" spans="1:5">
      <c r="A31" s="54" t="s">
        <v>0</v>
      </c>
      <c r="B31" s="55">
        <f>+'1.1. sz. mell.'!D145</f>
        <v>9955</v>
      </c>
      <c r="C31" s="54" t="s">
        <v>425</v>
      </c>
      <c r="D31" s="57">
        <f>+'2.1.sz.mell  '!G27+'2.2.sz.mell  '!G30</f>
        <v>9955</v>
      </c>
      <c r="E31" s="55">
        <f>+B31-D31</f>
        <v>0</v>
      </c>
    </row>
    <row r="32" spans="1:5">
      <c r="A32" s="54" t="s">
        <v>433</v>
      </c>
      <c r="B32" s="55">
        <f>+'1.1. sz. mell.'!D146</f>
        <v>57751</v>
      </c>
      <c r="C32" s="54" t="s">
        <v>426</v>
      </c>
      <c r="D32" s="57">
        <f>+'2.1.sz.mell  '!G28+'2.2.sz.mell  '!G31</f>
        <v>57751</v>
      </c>
      <c r="E32" s="55">
        <f>+B32-D32</f>
        <v>0</v>
      </c>
    </row>
    <row r="33" spans="1:5">
      <c r="A33" s="54"/>
      <c r="B33" s="55"/>
      <c r="C33" s="54"/>
      <c r="D33" s="57"/>
      <c r="E33" s="55"/>
    </row>
    <row r="34" spans="1:5" ht="15.75">
      <c r="A34" s="200" t="s">
        <v>402</v>
      </c>
      <c r="B34" s="56"/>
      <c r="C34" s="58"/>
      <c r="D34" s="57"/>
      <c r="E34" s="55"/>
    </row>
    <row r="35" spans="1:5">
      <c r="A35" s="54"/>
      <c r="B35" s="55"/>
      <c r="C35" s="54"/>
      <c r="D35" s="57"/>
      <c r="E35" s="55"/>
    </row>
    <row r="36" spans="1:5">
      <c r="A36" s="54" t="s">
        <v>434</v>
      </c>
      <c r="B36" s="55" t="e">
        <f>+'1.1. sz. mell.'!#REF!</f>
        <v>#REF!</v>
      </c>
      <c r="C36" s="54" t="s">
        <v>427</v>
      </c>
      <c r="D36" s="57" t="e">
        <f>+'2.1.sz.mell  '!#REF!+'2.2.sz.mell  '!#REF!</f>
        <v>#REF!</v>
      </c>
      <c r="E36" s="55" t="e">
        <f>+B36-D36</f>
        <v>#REF!</v>
      </c>
    </row>
    <row r="37" spans="1:5">
      <c r="A37" s="54" t="s">
        <v>1</v>
      </c>
      <c r="B37" s="55" t="e">
        <f>+'1.1. sz. mell.'!#REF!</f>
        <v>#REF!</v>
      </c>
      <c r="C37" s="54" t="s">
        <v>428</v>
      </c>
      <c r="D37" s="57" t="e">
        <f>+'2.1.sz.mell  '!#REF!+'2.2.sz.mell  '!#REF!</f>
        <v>#REF!</v>
      </c>
      <c r="E37" s="55" t="e">
        <f>+B37-D37</f>
        <v>#REF!</v>
      </c>
    </row>
    <row r="38" spans="1:5">
      <c r="A38" s="54" t="s">
        <v>435</v>
      </c>
      <c r="B38" s="55" t="e">
        <f>+'1.1. sz. mell.'!#REF!</f>
        <v>#REF!</v>
      </c>
      <c r="C38" s="54" t="s">
        <v>429</v>
      </c>
      <c r="D38" s="57" t="e">
        <f>+'2.1.sz.mell  '!#REF!+'2.2.sz.mell  '!#REF!</f>
        <v>#REF!</v>
      </c>
      <c r="E38" s="55" t="e">
        <f>+B38-D38</f>
        <v>#REF!</v>
      </c>
    </row>
  </sheetData>
  <sheetProtection sheet="1" objects="1" scenarios="1"/>
  <phoneticPr fontId="29" type="noConversion"/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145" zoomScaleNormal="120" zoomScaleSheetLayoutView="145" workbookViewId="0">
      <selection activeCell="E7" sqref="E7"/>
    </sheetView>
  </sheetViews>
  <sheetFormatPr defaultRowHeight="15"/>
  <cols>
    <col min="1" max="1" width="5.6640625" style="60" customWidth="1"/>
    <col min="2" max="2" width="38.6640625" style="60" customWidth="1"/>
    <col min="3" max="6" width="14" style="60" customWidth="1"/>
    <col min="7" max="16384" width="9.33203125" style="60"/>
  </cols>
  <sheetData>
    <row r="1" spans="1:7" ht="33" customHeight="1">
      <c r="A1" s="372" t="s">
        <v>466</v>
      </c>
      <c r="B1" s="372"/>
      <c r="C1" s="372"/>
      <c r="D1" s="372"/>
      <c r="E1" s="372"/>
      <c r="F1" s="372"/>
    </row>
    <row r="2" spans="1:7" ht="15.95" customHeight="1" thickBot="1">
      <c r="A2" s="61"/>
      <c r="B2" s="61"/>
      <c r="C2" s="373"/>
      <c r="D2" s="373"/>
      <c r="E2" s="380" t="s">
        <v>41</v>
      </c>
      <c r="F2" s="380"/>
      <c r="G2" s="68"/>
    </row>
    <row r="3" spans="1:7" ht="63" customHeight="1">
      <c r="A3" s="376" t="s">
        <v>7</v>
      </c>
      <c r="B3" s="378" t="s">
        <v>142</v>
      </c>
      <c r="C3" s="378" t="s">
        <v>196</v>
      </c>
      <c r="D3" s="378"/>
      <c r="E3" s="378"/>
      <c r="F3" s="374" t="s">
        <v>191</v>
      </c>
    </row>
    <row r="4" spans="1:7" ht="15.75" thickBot="1">
      <c r="A4" s="377"/>
      <c r="B4" s="379"/>
      <c r="C4" s="63" t="s">
        <v>189</v>
      </c>
      <c r="D4" s="63" t="s">
        <v>190</v>
      </c>
      <c r="E4" s="63" t="s">
        <v>436</v>
      </c>
      <c r="F4" s="375"/>
    </row>
    <row r="5" spans="1:7" ht="15.75" thickBot="1">
      <c r="A5" s="65">
        <v>1</v>
      </c>
      <c r="B5" s="66">
        <v>2</v>
      </c>
      <c r="C5" s="66">
        <v>3</v>
      </c>
      <c r="D5" s="66">
        <v>4</v>
      </c>
      <c r="E5" s="66">
        <v>5</v>
      </c>
      <c r="F5" s="67">
        <v>6</v>
      </c>
    </row>
    <row r="6" spans="1:7">
      <c r="A6" s="64" t="s">
        <v>9</v>
      </c>
      <c r="B6" s="334" t="s">
        <v>474</v>
      </c>
      <c r="C6" s="327">
        <v>740</v>
      </c>
      <c r="D6" s="327">
        <v>740</v>
      </c>
      <c r="E6" s="327">
        <v>925</v>
      </c>
      <c r="F6" s="328">
        <f>SUM(C6:E6)</f>
        <v>2405</v>
      </c>
    </row>
    <row r="7" spans="1:7">
      <c r="A7" s="62" t="s">
        <v>10</v>
      </c>
      <c r="B7" s="335"/>
      <c r="C7" s="329"/>
      <c r="D7" s="329"/>
      <c r="E7" s="329"/>
      <c r="F7" s="330">
        <f>SUM(C7:E7)</f>
        <v>0</v>
      </c>
    </row>
    <row r="8" spans="1:7">
      <c r="A8" s="62" t="s">
        <v>11</v>
      </c>
      <c r="B8" s="335"/>
      <c r="C8" s="329"/>
      <c r="D8" s="329"/>
      <c r="E8" s="329"/>
      <c r="F8" s="330">
        <f>SUM(C8:E8)</f>
        <v>0</v>
      </c>
    </row>
    <row r="9" spans="1:7">
      <c r="A9" s="62" t="s">
        <v>12</v>
      </c>
      <c r="B9" s="335"/>
      <c r="C9" s="329"/>
      <c r="D9" s="329"/>
      <c r="E9" s="329"/>
      <c r="F9" s="330">
        <f>SUM(C9:E9)</f>
        <v>0</v>
      </c>
    </row>
    <row r="10" spans="1:7" ht="15.75" thickBot="1">
      <c r="A10" s="69" t="s">
        <v>13</v>
      </c>
      <c r="B10" s="336"/>
      <c r="C10" s="331"/>
      <c r="D10" s="331"/>
      <c r="E10" s="331"/>
      <c r="F10" s="330">
        <f>SUM(C10:E10)</f>
        <v>0</v>
      </c>
    </row>
    <row r="11" spans="1:7" ht="15.75" thickBot="1">
      <c r="A11" s="65" t="s">
        <v>14</v>
      </c>
      <c r="B11" s="70" t="s">
        <v>143</v>
      </c>
      <c r="C11" s="332">
        <f>SUM(C6:C10)</f>
        <v>740</v>
      </c>
      <c r="D11" s="332">
        <f>SUM(D6:D10)</f>
        <v>740</v>
      </c>
      <c r="E11" s="332">
        <f>SUM(E6:E10)</f>
        <v>925</v>
      </c>
      <c r="F11" s="333">
        <f>SUM(F6:F10)</f>
        <v>2405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4" orientation="portrait" r:id="rId1"/>
  <headerFooter alignWithMargins="0">
    <oddHeader>&amp;R&amp;"Times New Roman CE,Félkövér dőlt"&amp;11 3.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>
      <selection activeCell="D10" sqref="D10"/>
    </sheetView>
  </sheetViews>
  <sheetFormatPr defaultRowHeight="15"/>
  <cols>
    <col min="1" max="1" width="5.6640625" style="60" customWidth="1"/>
    <col min="2" max="2" width="61" style="60" customWidth="1"/>
    <col min="3" max="4" width="16" style="60" customWidth="1"/>
    <col min="5" max="16384" width="9.33203125" style="60"/>
  </cols>
  <sheetData>
    <row r="1" spans="1:4" ht="33" customHeight="1">
      <c r="A1" s="372" t="s">
        <v>467</v>
      </c>
      <c r="B1" s="372"/>
      <c r="C1" s="372"/>
      <c r="D1" s="372"/>
    </row>
    <row r="2" spans="1:4" ht="15.95" customHeight="1" thickBot="1">
      <c r="A2" s="61"/>
      <c r="B2" s="61"/>
      <c r="C2" s="71"/>
      <c r="D2" s="71" t="s">
        <v>41</v>
      </c>
    </row>
    <row r="3" spans="1:4" ht="26.25" customHeight="1" thickBot="1">
      <c r="A3" s="83" t="s">
        <v>7</v>
      </c>
      <c r="B3" s="84" t="s">
        <v>140</v>
      </c>
      <c r="C3" s="85" t="s">
        <v>380</v>
      </c>
      <c r="D3" s="85" t="s">
        <v>381</v>
      </c>
    </row>
    <row r="4" spans="1:4" ht="15.75" thickBot="1">
      <c r="A4" s="86">
        <v>1</v>
      </c>
      <c r="B4" s="87">
        <v>2</v>
      </c>
      <c r="C4" s="87">
        <v>3</v>
      </c>
      <c r="D4" s="248">
        <v>3</v>
      </c>
    </row>
    <row r="5" spans="1:4">
      <c r="A5" s="89" t="s">
        <v>9</v>
      </c>
      <c r="B5" s="185" t="s">
        <v>44</v>
      </c>
      <c r="C5" s="250">
        <v>1660</v>
      </c>
      <c r="D5" s="182">
        <v>1660</v>
      </c>
    </row>
    <row r="6" spans="1:4" ht="24.75">
      <c r="A6" s="90" t="s">
        <v>10</v>
      </c>
      <c r="B6" s="190" t="s">
        <v>192</v>
      </c>
      <c r="C6" s="251">
        <v>460</v>
      </c>
      <c r="D6" s="183">
        <v>460</v>
      </c>
    </row>
    <row r="7" spans="1:4">
      <c r="A7" s="90" t="s">
        <v>11</v>
      </c>
      <c r="B7" s="337" t="s">
        <v>461</v>
      </c>
      <c r="C7" s="251"/>
      <c r="D7" s="183"/>
    </row>
    <row r="8" spans="1:4" ht="24.75">
      <c r="A8" s="90" t="s">
        <v>12</v>
      </c>
      <c r="B8" s="191" t="s">
        <v>194</v>
      </c>
      <c r="C8" s="251"/>
      <c r="D8" s="183"/>
    </row>
    <row r="9" spans="1:4">
      <c r="A9" s="91" t="s">
        <v>13</v>
      </c>
      <c r="B9" s="191" t="s">
        <v>193</v>
      </c>
      <c r="C9" s="252">
        <v>130</v>
      </c>
      <c r="D9" s="184">
        <v>130</v>
      </c>
    </row>
    <row r="10" spans="1:4" ht="15.75" thickBot="1">
      <c r="A10" s="90" t="s">
        <v>14</v>
      </c>
      <c r="B10" s="192" t="s">
        <v>141</v>
      </c>
      <c r="C10" s="251"/>
      <c r="D10" s="183"/>
    </row>
    <row r="11" spans="1:4" ht="15.75" thickBot="1">
      <c r="A11" s="381" t="s">
        <v>144</v>
      </c>
      <c r="B11" s="382"/>
      <c r="C11" s="253">
        <f>SUM(C5:C10)</f>
        <v>2250</v>
      </c>
      <c r="D11" s="249">
        <f>SUM(D5:D10)</f>
        <v>2250</v>
      </c>
    </row>
    <row r="12" spans="1:4" ht="23.25" customHeight="1">
      <c r="A12" s="383" t="s">
        <v>165</v>
      </c>
      <c r="B12" s="383"/>
      <c r="C12" s="383"/>
    </row>
  </sheetData>
  <mergeCells count="3">
    <mergeCell ref="A11:B11"/>
    <mergeCell ref="A12:C12"/>
    <mergeCell ref="A1:D1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>
      <selection activeCell="C6" sqref="C6"/>
    </sheetView>
  </sheetViews>
  <sheetFormatPr defaultRowHeight="15"/>
  <cols>
    <col min="1" max="1" width="5.6640625" style="60" customWidth="1"/>
    <col min="2" max="2" width="66.83203125" style="60" customWidth="1"/>
    <col min="3" max="3" width="27" style="60" customWidth="1"/>
    <col min="4" max="16384" width="9.33203125" style="60"/>
  </cols>
  <sheetData>
    <row r="1" spans="1:4" ht="33" customHeight="1">
      <c r="A1" s="372" t="s">
        <v>468</v>
      </c>
      <c r="B1" s="372"/>
      <c r="C1" s="372"/>
    </row>
    <row r="2" spans="1:4" ht="15.95" customHeight="1" thickBot="1">
      <c r="A2" s="61"/>
      <c r="B2" s="61"/>
      <c r="C2" s="71" t="s">
        <v>41</v>
      </c>
      <c r="D2" s="68"/>
    </row>
    <row r="3" spans="1:4" ht="26.25" customHeight="1" thickBot="1">
      <c r="A3" s="83" t="s">
        <v>7</v>
      </c>
      <c r="B3" s="84" t="s">
        <v>145</v>
      </c>
      <c r="C3" s="85" t="s">
        <v>164</v>
      </c>
    </row>
    <row r="4" spans="1:4" ht="15.75" thickBot="1">
      <c r="A4" s="86">
        <v>1</v>
      </c>
      <c r="B4" s="87">
        <v>2</v>
      </c>
      <c r="C4" s="88">
        <v>3</v>
      </c>
    </row>
    <row r="5" spans="1:4">
      <c r="A5" s="89" t="s">
        <v>9</v>
      </c>
      <c r="B5" s="339" t="s">
        <v>469</v>
      </c>
      <c r="C5" s="92">
        <v>12719</v>
      </c>
    </row>
    <row r="6" spans="1:4">
      <c r="A6" s="90" t="s">
        <v>10</v>
      </c>
      <c r="B6" s="340"/>
      <c r="C6" s="93"/>
    </row>
    <row r="7" spans="1:4" ht="15.75" thickBot="1">
      <c r="A7" s="91" t="s">
        <v>11</v>
      </c>
      <c r="B7" s="341"/>
      <c r="C7" s="94"/>
    </row>
    <row r="8" spans="1:4" ht="17.25" customHeight="1" thickBot="1">
      <c r="A8" s="86" t="s">
        <v>12</v>
      </c>
      <c r="B8" s="53" t="s">
        <v>146</v>
      </c>
      <c r="C8" s="338">
        <f>SUM(C5:C7)</f>
        <v>12719</v>
      </c>
    </row>
  </sheetData>
  <mergeCells count="1">
    <mergeCell ref="A1:C1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activeCell="E6" sqref="E6"/>
    </sheetView>
  </sheetViews>
  <sheetFormatPr defaultRowHeight="12.75"/>
  <cols>
    <col min="1" max="1" width="42.33203125" style="22" customWidth="1"/>
    <col min="2" max="5" width="15.6640625" style="21" customWidth="1"/>
    <col min="6" max="6" width="13.83203125" style="21" customWidth="1"/>
    <col min="7" max="16384" width="9.33203125" style="21"/>
  </cols>
  <sheetData>
    <row r="1" spans="1:5" ht="18" customHeight="1">
      <c r="A1" s="384" t="s">
        <v>3</v>
      </c>
      <c r="B1" s="384"/>
      <c r="C1" s="384"/>
      <c r="D1" s="384"/>
      <c r="E1" s="384"/>
    </row>
    <row r="2" spans="1:5" ht="22.5" customHeight="1" thickBot="1">
      <c r="A2" s="95"/>
      <c r="B2" s="29"/>
      <c r="C2" s="29"/>
      <c r="D2" s="29"/>
      <c r="E2" s="29"/>
    </row>
    <row r="3" spans="1:5" s="23" customFormat="1" ht="50.25" customHeight="1" thickBot="1">
      <c r="A3" s="96" t="s">
        <v>51</v>
      </c>
      <c r="B3" s="97" t="s">
        <v>52</v>
      </c>
      <c r="C3" s="97" t="s">
        <v>53</v>
      </c>
      <c r="D3" s="97" t="s">
        <v>437</v>
      </c>
      <c r="E3" s="97" t="s">
        <v>381</v>
      </c>
    </row>
    <row r="4" spans="1:5" s="29" customFormat="1" ht="12" customHeight="1" thickBot="1">
      <c r="A4" s="27">
        <v>1</v>
      </c>
      <c r="B4" s="28">
        <v>2</v>
      </c>
      <c r="C4" s="28">
        <v>3</v>
      </c>
      <c r="D4" s="28">
        <v>4</v>
      </c>
      <c r="E4" s="28">
        <v>5</v>
      </c>
    </row>
    <row r="5" spans="1:5" ht="15.95" customHeight="1">
      <c r="A5" s="24" t="s">
        <v>470</v>
      </c>
      <c r="B5" s="12">
        <v>12719</v>
      </c>
      <c r="C5" s="342" t="s">
        <v>471</v>
      </c>
      <c r="D5" s="12">
        <v>2014</v>
      </c>
      <c r="E5" s="12">
        <v>12719</v>
      </c>
    </row>
    <row r="6" spans="1:5" ht="15.95" customHeight="1">
      <c r="A6" s="24"/>
      <c r="B6" s="12"/>
      <c r="C6" s="342"/>
      <c r="D6" s="12"/>
      <c r="E6" s="12"/>
    </row>
    <row r="7" spans="1:5" ht="15.95" customHeight="1">
      <c r="A7" s="24"/>
      <c r="B7" s="12"/>
      <c r="C7" s="342"/>
      <c r="D7" s="12"/>
      <c r="E7" s="12"/>
    </row>
    <row r="8" spans="1:5" ht="15.95" customHeight="1">
      <c r="A8" s="344"/>
      <c r="B8" s="12"/>
      <c r="C8" s="342"/>
      <c r="D8" s="12"/>
      <c r="E8" s="12"/>
    </row>
    <row r="9" spans="1:5" ht="15.95" customHeight="1">
      <c r="A9" s="345"/>
      <c r="B9" s="12"/>
      <c r="C9" s="342"/>
      <c r="D9" s="12"/>
      <c r="E9" s="12"/>
    </row>
    <row r="10" spans="1:5" ht="15.95" customHeight="1">
      <c r="A10" s="344"/>
      <c r="B10" s="12"/>
      <c r="C10" s="342"/>
      <c r="D10" s="12"/>
      <c r="E10" s="12"/>
    </row>
    <row r="11" spans="1:5" ht="15.95" customHeight="1">
      <c r="A11" s="24"/>
      <c r="B11" s="12"/>
      <c r="C11" s="342"/>
      <c r="D11" s="12"/>
      <c r="E11" s="12"/>
    </row>
    <row r="12" spans="1:5" ht="15.95" customHeight="1">
      <c r="A12" s="24"/>
      <c r="B12" s="12"/>
      <c r="C12" s="342"/>
      <c r="D12" s="12"/>
      <c r="E12" s="12"/>
    </row>
    <row r="13" spans="1:5" ht="15.95" customHeight="1">
      <c r="A13" s="24"/>
      <c r="B13" s="12"/>
      <c r="C13" s="342"/>
      <c r="D13" s="12"/>
      <c r="E13" s="12"/>
    </row>
    <row r="14" spans="1:5" ht="15.95" customHeight="1">
      <c r="A14" s="24"/>
      <c r="B14" s="12"/>
      <c r="C14" s="342"/>
      <c r="D14" s="12"/>
      <c r="E14" s="12"/>
    </row>
    <row r="15" spans="1:5" ht="15.95" customHeight="1">
      <c r="A15" s="24"/>
      <c r="B15" s="12"/>
      <c r="C15" s="342"/>
      <c r="D15" s="12"/>
      <c r="E15" s="12"/>
    </row>
    <row r="16" spans="1:5" ht="15.95" customHeight="1">
      <c r="A16" s="24"/>
      <c r="B16" s="12"/>
      <c r="C16" s="342"/>
      <c r="D16" s="12"/>
      <c r="E16" s="12"/>
    </row>
    <row r="17" spans="1:5" ht="15.95" customHeight="1">
      <c r="A17" s="24"/>
      <c r="B17" s="12"/>
      <c r="C17" s="342"/>
      <c r="D17" s="12"/>
      <c r="E17" s="12"/>
    </row>
    <row r="18" spans="1:5" ht="15.95" customHeight="1">
      <c r="A18" s="24"/>
      <c r="B18" s="12"/>
      <c r="C18" s="342"/>
      <c r="D18" s="12"/>
      <c r="E18" s="12"/>
    </row>
    <row r="19" spans="1:5" ht="15.95" customHeight="1">
      <c r="A19" s="24"/>
      <c r="B19" s="12"/>
      <c r="C19" s="342"/>
      <c r="D19" s="12"/>
      <c r="E19" s="12"/>
    </row>
    <row r="20" spans="1:5" ht="15.95" customHeight="1">
      <c r="A20" s="24"/>
      <c r="B20" s="12"/>
      <c r="C20" s="342"/>
      <c r="D20" s="12"/>
      <c r="E20" s="12"/>
    </row>
    <row r="21" spans="1:5" ht="15.95" customHeight="1">
      <c r="A21" s="24"/>
      <c r="B21" s="12"/>
      <c r="C21" s="342"/>
      <c r="D21" s="12"/>
      <c r="E21" s="12"/>
    </row>
    <row r="22" spans="1:5" ht="15.95" customHeight="1">
      <c r="A22" s="24"/>
      <c r="B22" s="12"/>
      <c r="C22" s="342"/>
      <c r="D22" s="12"/>
      <c r="E22" s="12"/>
    </row>
    <row r="23" spans="1:5" ht="15.95" customHeight="1" thickBot="1">
      <c r="A23" s="31"/>
      <c r="B23" s="13"/>
      <c r="C23" s="343"/>
      <c r="D23" s="13"/>
      <c r="E23" s="13"/>
    </row>
    <row r="24" spans="1:5" s="34" customFormat="1" ht="18" customHeight="1" thickBot="1">
      <c r="A24" s="98" t="s">
        <v>50</v>
      </c>
      <c r="B24" s="33">
        <f>SUM(B5:B23)</f>
        <v>12719</v>
      </c>
      <c r="C24" s="47"/>
      <c r="D24" s="33">
        <f>SUM(D5:D23)</f>
        <v>2014</v>
      </c>
      <c r="E24" s="33">
        <f>SUM(E5:E23)</f>
        <v>12719</v>
      </c>
    </row>
  </sheetData>
  <mergeCells count="1">
    <mergeCell ref="A1:E1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4</vt:i4>
      </vt:variant>
    </vt:vector>
  </HeadingPairs>
  <TitlesOfParts>
    <vt:vector size="17" baseType="lpstr">
      <vt:lpstr>ÖSSZEFÜGGÉSEK</vt:lpstr>
      <vt:lpstr>1.1. sz. 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 sz. mell</vt:lpstr>
      <vt:lpstr>10.sz.mell</vt:lpstr>
      <vt:lpstr>'9. sz. mell'!Nyomtatási_cím</vt:lpstr>
      <vt:lpstr>'1.1. sz. mell.'!Nyomtatási_terület</vt:lpstr>
      <vt:lpstr>'2.1.sz.mell  '!Nyomtatási_terület</vt:lpstr>
      <vt:lpstr>'2.2.sz.mell 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SZG</cp:lastModifiedBy>
  <cp:lastPrinted>2014-06-11T07:46:47Z</cp:lastPrinted>
  <dcterms:created xsi:type="dcterms:W3CDTF">1999-10-30T10:30:45Z</dcterms:created>
  <dcterms:modified xsi:type="dcterms:W3CDTF">2014-07-04T08:17:06Z</dcterms:modified>
</cp:coreProperties>
</file>